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5-26\01. National Publications\Q1\Final\"/>
    </mc:Choice>
  </mc:AlternateContent>
  <xr:revisionPtr revIDLastSave="0" documentId="8_{04851F4A-F733-4F0E-8D0E-BD3911B58D47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Q339" i="16"/>
  <c r="P339" i="16"/>
  <c r="L339" i="16"/>
  <c r="J339" i="16"/>
  <c r="H339" i="16"/>
  <c r="I339" i="16" s="1"/>
  <c r="F339" i="16"/>
  <c r="G339" i="16" s="1"/>
  <c r="E339" i="16"/>
  <c r="D339" i="16"/>
  <c r="O339" i="16" s="1"/>
  <c r="S338" i="16"/>
  <c r="R338" i="16"/>
  <c r="Q338" i="16"/>
  <c r="P338" i="16"/>
  <c r="U338" i="16" s="1"/>
  <c r="L338" i="16"/>
  <c r="J338" i="16"/>
  <c r="K338" i="16" s="1"/>
  <c r="H338" i="16"/>
  <c r="I338" i="16" s="1"/>
  <c r="G338" i="16"/>
  <c r="F338" i="16"/>
  <c r="E338" i="16"/>
  <c r="D338" i="16"/>
  <c r="O338" i="16" s="1"/>
  <c r="S337" i="16"/>
  <c r="R337" i="16"/>
  <c r="Q337" i="16"/>
  <c r="T337" i="16" s="1"/>
  <c r="P337" i="16"/>
  <c r="U337" i="16" s="1"/>
  <c r="L337" i="16"/>
  <c r="J337" i="16"/>
  <c r="H337" i="16"/>
  <c r="F337" i="16"/>
  <c r="E337" i="16"/>
  <c r="M337" i="16" s="1"/>
  <c r="D337" i="16"/>
  <c r="O337" i="16" s="1"/>
  <c r="U336" i="16"/>
  <c r="T336" i="16"/>
  <c r="O336" i="16"/>
  <c r="M336" i="16"/>
  <c r="K336" i="16"/>
  <c r="I336" i="16"/>
  <c r="G336" i="16"/>
  <c r="U335" i="16"/>
  <c r="T335" i="16"/>
  <c r="O335" i="16"/>
  <c r="M335" i="16"/>
  <c r="K335" i="16"/>
  <c r="I335" i="16"/>
  <c r="G335" i="16"/>
  <c r="U334" i="16"/>
  <c r="T334" i="16"/>
  <c r="O334" i="16"/>
  <c r="M334" i="16"/>
  <c r="K334" i="16"/>
  <c r="I334" i="16"/>
  <c r="G334" i="16"/>
  <c r="U333" i="16"/>
  <c r="T333" i="16"/>
  <c r="O333" i="16"/>
  <c r="M333" i="16"/>
  <c r="K333" i="16"/>
  <c r="I333" i="16"/>
  <c r="G333" i="16"/>
  <c r="S332" i="16"/>
  <c r="R332" i="16"/>
  <c r="Q332" i="16"/>
  <c r="T332" i="16" s="1"/>
  <c r="P332" i="16"/>
  <c r="U332" i="16" s="1"/>
  <c r="L332" i="16"/>
  <c r="J332" i="16"/>
  <c r="H332" i="16"/>
  <c r="F332" i="16"/>
  <c r="E332" i="16"/>
  <c r="K332" i="16" s="1"/>
  <c r="D332" i="16"/>
  <c r="U331" i="16"/>
  <c r="T331" i="16"/>
  <c r="O331" i="16"/>
  <c r="M331" i="16"/>
  <c r="K331" i="16"/>
  <c r="I331" i="16"/>
  <c r="G331" i="16"/>
  <c r="U330" i="16"/>
  <c r="T330" i="16"/>
  <c r="O330" i="16"/>
  <c r="M330" i="16"/>
  <c r="K330" i="16"/>
  <c r="I330" i="16"/>
  <c r="G330" i="16"/>
  <c r="U329" i="16"/>
  <c r="T329" i="16"/>
  <c r="O329" i="16"/>
  <c r="M329" i="16"/>
  <c r="K329" i="16"/>
  <c r="I329" i="16"/>
  <c r="G329" i="16"/>
  <c r="U328" i="16"/>
  <c r="T328" i="16"/>
  <c r="O328" i="16"/>
  <c r="M328" i="16"/>
  <c r="K328" i="16"/>
  <c r="I328" i="16"/>
  <c r="G328" i="16"/>
  <c r="U327" i="16"/>
  <c r="T327" i="16"/>
  <c r="O327" i="16"/>
  <c r="M327" i="16"/>
  <c r="K327" i="16"/>
  <c r="I327" i="16"/>
  <c r="G327" i="16"/>
  <c r="U326" i="16"/>
  <c r="T326" i="16"/>
  <c r="O326" i="16"/>
  <c r="M326" i="16"/>
  <c r="K326" i="16"/>
  <c r="I326" i="16"/>
  <c r="G326" i="16"/>
  <c r="U325" i="16"/>
  <c r="T325" i="16"/>
  <c r="O325" i="16"/>
  <c r="M325" i="16"/>
  <c r="K325" i="16"/>
  <c r="I325" i="16"/>
  <c r="G325" i="16"/>
  <c r="U324" i="16"/>
  <c r="T324" i="16"/>
  <c r="O324" i="16"/>
  <c r="M324" i="16"/>
  <c r="K324" i="16"/>
  <c r="I324" i="16"/>
  <c r="G324" i="16"/>
  <c r="S323" i="16"/>
  <c r="R323" i="16"/>
  <c r="Q323" i="16"/>
  <c r="T323" i="16" s="1"/>
  <c r="P323" i="16"/>
  <c r="O323" i="16"/>
  <c r="L323" i="16"/>
  <c r="J323" i="16"/>
  <c r="H323" i="16"/>
  <c r="I323" i="16" s="1"/>
  <c r="F323" i="16"/>
  <c r="G323" i="16" s="1"/>
  <c r="E323" i="16"/>
  <c r="D323" i="16"/>
  <c r="U322" i="16"/>
  <c r="T322" i="16"/>
  <c r="O322" i="16"/>
  <c r="M322" i="16"/>
  <c r="K322" i="16"/>
  <c r="I322" i="16"/>
  <c r="G322" i="16"/>
  <c r="U321" i="16"/>
  <c r="T321" i="16"/>
  <c r="O321" i="16"/>
  <c r="M321" i="16"/>
  <c r="K321" i="16"/>
  <c r="I321" i="16"/>
  <c r="G321" i="16"/>
  <c r="U320" i="16"/>
  <c r="T320" i="16"/>
  <c r="O320" i="16"/>
  <c r="M320" i="16"/>
  <c r="K320" i="16"/>
  <c r="I320" i="16"/>
  <c r="G320" i="16"/>
  <c r="U319" i="16"/>
  <c r="T319" i="16"/>
  <c r="O319" i="16"/>
  <c r="M319" i="16"/>
  <c r="K319" i="16"/>
  <c r="I319" i="16"/>
  <c r="G319" i="16"/>
  <c r="U318" i="16"/>
  <c r="T318" i="16"/>
  <c r="O318" i="16"/>
  <c r="M318" i="16"/>
  <c r="K318" i="16"/>
  <c r="I318" i="16"/>
  <c r="G318" i="16"/>
  <c r="S317" i="16"/>
  <c r="T317" i="16" s="1"/>
  <c r="R317" i="16"/>
  <c r="Q317" i="16"/>
  <c r="P317" i="16"/>
  <c r="U317" i="16" s="1"/>
  <c r="L317" i="16"/>
  <c r="J317" i="16"/>
  <c r="K317" i="16" s="1"/>
  <c r="H317" i="16"/>
  <c r="F317" i="16"/>
  <c r="E317" i="16"/>
  <c r="D317" i="16"/>
  <c r="G317" i="16" s="1"/>
  <c r="U316" i="16"/>
  <c r="T316" i="16"/>
  <c r="O316" i="16"/>
  <c r="M316" i="16"/>
  <c r="K316" i="16"/>
  <c r="I316" i="16"/>
  <c r="G316" i="16"/>
  <c r="U315" i="16"/>
  <c r="T315" i="16"/>
  <c r="O315" i="16"/>
  <c r="M315" i="16"/>
  <c r="K315" i="16"/>
  <c r="I315" i="16"/>
  <c r="G315" i="16"/>
  <c r="U314" i="16"/>
  <c r="T314" i="16"/>
  <c r="O314" i="16"/>
  <c r="M314" i="16"/>
  <c r="K314" i="16"/>
  <c r="I314" i="16"/>
  <c r="G314" i="16"/>
  <c r="U313" i="16"/>
  <c r="T313" i="16"/>
  <c r="O313" i="16"/>
  <c r="M313" i="16"/>
  <c r="K313" i="16"/>
  <c r="I313" i="16"/>
  <c r="G313" i="16"/>
  <c r="U312" i="16"/>
  <c r="T312" i="16"/>
  <c r="O312" i="16"/>
  <c r="M312" i="16"/>
  <c r="K312" i="16"/>
  <c r="I312" i="16"/>
  <c r="G312" i="16"/>
  <c r="U311" i="16"/>
  <c r="T311" i="16"/>
  <c r="O311" i="16"/>
  <c r="M311" i="16"/>
  <c r="K311" i="16"/>
  <c r="I311" i="16"/>
  <c r="G311" i="16"/>
  <c r="S310" i="16"/>
  <c r="R310" i="16"/>
  <c r="Q310" i="16"/>
  <c r="T310" i="16" s="1"/>
  <c r="P310" i="16"/>
  <c r="L310" i="16"/>
  <c r="J310" i="16"/>
  <c r="H310" i="16"/>
  <c r="F310" i="16"/>
  <c r="G310" i="16" s="1"/>
  <c r="E310" i="16"/>
  <c r="D310" i="16"/>
  <c r="O310" i="16" s="1"/>
  <c r="U309" i="16"/>
  <c r="T309" i="16"/>
  <c r="O309" i="16"/>
  <c r="M309" i="16"/>
  <c r="K309" i="16"/>
  <c r="I309" i="16"/>
  <c r="G309" i="16"/>
  <c r="U308" i="16"/>
  <c r="T308" i="16"/>
  <c r="O308" i="16"/>
  <c r="M308" i="16"/>
  <c r="K308" i="16"/>
  <c r="I308" i="16"/>
  <c r="G308" i="16"/>
  <c r="U307" i="16"/>
  <c r="T307" i="16"/>
  <c r="O307" i="16"/>
  <c r="M307" i="16"/>
  <c r="K307" i="16"/>
  <c r="I307" i="16"/>
  <c r="G307" i="16"/>
  <c r="U306" i="16"/>
  <c r="T306" i="16"/>
  <c r="O306" i="16"/>
  <c r="M306" i="16"/>
  <c r="K306" i="16"/>
  <c r="I306" i="16"/>
  <c r="G306" i="16"/>
  <c r="U305" i="16"/>
  <c r="T305" i="16"/>
  <c r="O305" i="16"/>
  <c r="M305" i="16"/>
  <c r="K305" i="16"/>
  <c r="I305" i="16"/>
  <c r="G305" i="16"/>
  <c r="U304" i="16"/>
  <c r="T304" i="16"/>
  <c r="O304" i="16"/>
  <c r="M304" i="16"/>
  <c r="K304" i="16"/>
  <c r="I304" i="16"/>
  <c r="G304" i="16"/>
  <c r="S303" i="16"/>
  <c r="R303" i="16"/>
  <c r="Q303" i="16"/>
  <c r="T303" i="16" s="1"/>
  <c r="P303" i="16"/>
  <c r="L303" i="16"/>
  <c r="J303" i="16"/>
  <c r="H303" i="16"/>
  <c r="F303" i="16"/>
  <c r="E303" i="16"/>
  <c r="M303" i="16" s="1"/>
  <c r="D303" i="16"/>
  <c r="O303" i="16" s="1"/>
  <c r="U302" i="16"/>
  <c r="T302" i="16"/>
  <c r="O302" i="16"/>
  <c r="M302" i="16"/>
  <c r="K302" i="16"/>
  <c r="I302" i="16"/>
  <c r="G302" i="16"/>
  <c r="S299" i="16"/>
  <c r="R299" i="16"/>
  <c r="Q299" i="16"/>
  <c r="P299" i="16"/>
  <c r="L299" i="16"/>
  <c r="J299" i="16"/>
  <c r="H299" i="16"/>
  <c r="I299" i="16" s="1"/>
  <c r="F299" i="16"/>
  <c r="U299" i="16" s="1"/>
  <c r="E299" i="16"/>
  <c r="D299" i="16"/>
  <c r="O299" i="16" s="1"/>
  <c r="S298" i="16"/>
  <c r="T298" i="16" s="1"/>
  <c r="R298" i="16"/>
  <c r="Q298" i="16"/>
  <c r="P298" i="16"/>
  <c r="U298" i="16" s="1"/>
  <c r="L298" i="16"/>
  <c r="J298" i="16"/>
  <c r="H298" i="16"/>
  <c r="F298" i="16"/>
  <c r="E298" i="16"/>
  <c r="M298" i="16" s="1"/>
  <c r="D298" i="16"/>
  <c r="G298" i="16" s="1"/>
  <c r="U297" i="16"/>
  <c r="T297" i="16"/>
  <c r="O297" i="16"/>
  <c r="M297" i="16"/>
  <c r="K297" i="16"/>
  <c r="I297" i="16"/>
  <c r="G297" i="16"/>
  <c r="U296" i="16"/>
  <c r="T296" i="16"/>
  <c r="O296" i="16"/>
  <c r="M296" i="16"/>
  <c r="K296" i="16"/>
  <c r="I296" i="16"/>
  <c r="G296" i="16"/>
  <c r="U295" i="16"/>
  <c r="T295" i="16"/>
  <c r="O295" i="16"/>
  <c r="M295" i="16"/>
  <c r="K295" i="16"/>
  <c r="I295" i="16"/>
  <c r="G295" i="16"/>
  <c r="U294" i="16"/>
  <c r="T294" i="16"/>
  <c r="O294" i="16"/>
  <c r="M294" i="16"/>
  <c r="K294" i="16"/>
  <c r="I294" i="16"/>
  <c r="G294" i="16"/>
  <c r="U293" i="16"/>
  <c r="T293" i="16"/>
  <c r="O293" i="16"/>
  <c r="M293" i="16"/>
  <c r="K293" i="16"/>
  <c r="I293" i="16"/>
  <c r="G293" i="16"/>
  <c r="S292" i="16"/>
  <c r="R292" i="16"/>
  <c r="Q292" i="16"/>
  <c r="P292" i="16"/>
  <c r="U292" i="16" s="1"/>
  <c r="O292" i="16"/>
  <c r="L292" i="16"/>
  <c r="J292" i="16"/>
  <c r="H292" i="16"/>
  <c r="I292" i="16" s="1"/>
  <c r="F292" i="16"/>
  <c r="E292" i="16"/>
  <c r="K292" i="16" s="1"/>
  <c r="D292" i="16"/>
  <c r="U291" i="16"/>
  <c r="T291" i="16"/>
  <c r="O291" i="16"/>
  <c r="M291" i="16"/>
  <c r="K291" i="16"/>
  <c r="I291" i="16"/>
  <c r="G291" i="16"/>
  <c r="U290" i="16"/>
  <c r="T290" i="16"/>
  <c r="O290" i="16"/>
  <c r="M290" i="16"/>
  <c r="K290" i="16"/>
  <c r="I290" i="16"/>
  <c r="G290" i="16"/>
  <c r="U289" i="16"/>
  <c r="T289" i="16"/>
  <c r="O289" i="16"/>
  <c r="M289" i="16"/>
  <c r="K289" i="16"/>
  <c r="I289" i="16"/>
  <c r="G289" i="16"/>
  <c r="U288" i="16"/>
  <c r="T288" i="16"/>
  <c r="O288" i="16"/>
  <c r="M288" i="16"/>
  <c r="K288" i="16"/>
  <c r="I288" i="16"/>
  <c r="G288" i="16"/>
  <c r="U287" i="16"/>
  <c r="T287" i="16"/>
  <c r="O287" i="16"/>
  <c r="M287" i="16"/>
  <c r="K287" i="16"/>
  <c r="I287" i="16"/>
  <c r="G287" i="16"/>
  <c r="U286" i="16"/>
  <c r="T286" i="16"/>
  <c r="O286" i="16"/>
  <c r="M286" i="16"/>
  <c r="K286" i="16"/>
  <c r="I286" i="16"/>
  <c r="G286" i="16"/>
  <c r="S285" i="16"/>
  <c r="R285" i="16"/>
  <c r="Q285" i="16"/>
  <c r="P285" i="16"/>
  <c r="U285" i="16" s="1"/>
  <c r="L285" i="16"/>
  <c r="J285" i="16"/>
  <c r="H285" i="16"/>
  <c r="F285" i="16"/>
  <c r="E285" i="16"/>
  <c r="D285" i="16"/>
  <c r="O285" i="16" s="1"/>
  <c r="U284" i="16"/>
  <c r="T284" i="16"/>
  <c r="O284" i="16"/>
  <c r="M284" i="16"/>
  <c r="K284" i="16"/>
  <c r="I284" i="16"/>
  <c r="G284" i="16"/>
  <c r="U283" i="16"/>
  <c r="T283" i="16"/>
  <c r="O283" i="16"/>
  <c r="M283" i="16"/>
  <c r="K283" i="16"/>
  <c r="I283" i="16"/>
  <c r="G283" i="16"/>
  <c r="U282" i="16"/>
  <c r="T282" i="16"/>
  <c r="O282" i="16"/>
  <c r="M282" i="16"/>
  <c r="K282" i="16"/>
  <c r="I282" i="16"/>
  <c r="G282" i="16"/>
  <c r="U281" i="16"/>
  <c r="T281" i="16"/>
  <c r="O281" i="16"/>
  <c r="M281" i="16"/>
  <c r="K281" i="16"/>
  <c r="I281" i="16"/>
  <c r="G281" i="16"/>
  <c r="U280" i="16"/>
  <c r="T280" i="16"/>
  <c r="O280" i="16"/>
  <c r="M280" i="16"/>
  <c r="K280" i="16"/>
  <c r="I280" i="16"/>
  <c r="G280" i="16"/>
  <c r="U279" i="16"/>
  <c r="T279" i="16"/>
  <c r="O279" i="16"/>
  <c r="M279" i="16"/>
  <c r="K279" i="16"/>
  <c r="I279" i="16"/>
  <c r="G279" i="16"/>
  <c r="U278" i="16"/>
  <c r="T278" i="16"/>
  <c r="O278" i="16"/>
  <c r="M278" i="16"/>
  <c r="K278" i="16"/>
  <c r="I278" i="16"/>
  <c r="G278" i="16"/>
  <c r="U277" i="16"/>
  <c r="T277" i="16"/>
  <c r="O277" i="16"/>
  <c r="M277" i="16"/>
  <c r="K277" i="16"/>
  <c r="I277" i="16"/>
  <c r="G277" i="16"/>
  <c r="U276" i="16"/>
  <c r="T276" i="16"/>
  <c r="O276" i="16"/>
  <c r="M276" i="16"/>
  <c r="K276" i="16"/>
  <c r="I276" i="16"/>
  <c r="G276" i="16"/>
  <c r="S275" i="16"/>
  <c r="R275" i="16"/>
  <c r="Q275" i="16"/>
  <c r="P275" i="16"/>
  <c r="U275" i="16" s="1"/>
  <c r="L275" i="16"/>
  <c r="J275" i="16"/>
  <c r="K275" i="16" s="1"/>
  <c r="H275" i="16"/>
  <c r="I275" i="16" s="1"/>
  <c r="F275" i="16"/>
  <c r="E275" i="16"/>
  <c r="M275" i="16" s="1"/>
  <c r="D275" i="16"/>
  <c r="O275" i="16" s="1"/>
  <c r="U274" i="16"/>
  <c r="T274" i="16"/>
  <c r="O274" i="16"/>
  <c r="M274" i="16"/>
  <c r="K274" i="16"/>
  <c r="I274" i="16"/>
  <c r="G274" i="16"/>
  <c r="U273" i="16"/>
  <c r="T273" i="16"/>
  <c r="O273" i="16"/>
  <c r="M273" i="16"/>
  <c r="K273" i="16"/>
  <c r="I273" i="16"/>
  <c r="G273" i="16"/>
  <c r="U272" i="16"/>
  <c r="T272" i="16"/>
  <c r="O272" i="16"/>
  <c r="M272" i="16"/>
  <c r="K272" i="16"/>
  <c r="I272" i="16"/>
  <c r="G272" i="16"/>
  <c r="U271" i="16"/>
  <c r="T271" i="16"/>
  <c r="O271" i="16"/>
  <c r="M271" i="16"/>
  <c r="K271" i="16"/>
  <c r="I271" i="16"/>
  <c r="G271" i="16"/>
  <c r="U270" i="16"/>
  <c r="T270" i="16"/>
  <c r="O270" i="16"/>
  <c r="M270" i="16"/>
  <c r="K270" i="16"/>
  <c r="I270" i="16"/>
  <c r="G270" i="16"/>
  <c r="U269" i="16"/>
  <c r="T269" i="16"/>
  <c r="O269" i="16"/>
  <c r="M269" i="16"/>
  <c r="K269" i="16"/>
  <c r="I269" i="16"/>
  <c r="G269" i="16"/>
  <c r="U268" i="16"/>
  <c r="T268" i="16"/>
  <c r="O268" i="16"/>
  <c r="M268" i="16"/>
  <c r="K268" i="16"/>
  <c r="I268" i="16"/>
  <c r="G268" i="16"/>
  <c r="U267" i="16"/>
  <c r="S267" i="16"/>
  <c r="R267" i="16"/>
  <c r="Q267" i="16"/>
  <c r="T267" i="16" s="1"/>
  <c r="P267" i="16"/>
  <c r="L267" i="16"/>
  <c r="K267" i="16"/>
  <c r="J267" i="16"/>
  <c r="H267" i="16"/>
  <c r="F267" i="16"/>
  <c r="E267" i="16"/>
  <c r="M267" i="16" s="1"/>
  <c r="D267" i="16"/>
  <c r="G267" i="16" s="1"/>
  <c r="U266" i="16"/>
  <c r="T266" i="16"/>
  <c r="O266" i="16"/>
  <c r="M266" i="16"/>
  <c r="K266" i="16"/>
  <c r="I266" i="16"/>
  <c r="G266" i="16"/>
  <c r="U265" i="16"/>
  <c r="T265" i="16"/>
  <c r="O265" i="16"/>
  <c r="M265" i="16"/>
  <c r="K265" i="16"/>
  <c r="I265" i="16"/>
  <c r="G265" i="16"/>
  <c r="U264" i="16"/>
  <c r="T264" i="16"/>
  <c r="O264" i="16"/>
  <c r="M264" i="16"/>
  <c r="K264" i="16"/>
  <c r="I264" i="16"/>
  <c r="G264" i="16"/>
  <c r="U263" i="16"/>
  <c r="T263" i="16"/>
  <c r="O263" i="16"/>
  <c r="M263" i="16"/>
  <c r="K263" i="16"/>
  <c r="I263" i="16"/>
  <c r="G263" i="16"/>
  <c r="S260" i="16"/>
  <c r="R260" i="16"/>
  <c r="Q260" i="16"/>
  <c r="T260" i="16" s="1"/>
  <c r="P260" i="16"/>
  <c r="L260" i="16"/>
  <c r="K260" i="16"/>
  <c r="J260" i="16"/>
  <c r="H260" i="16"/>
  <c r="F260" i="16"/>
  <c r="E260" i="16"/>
  <c r="D260" i="16"/>
  <c r="G260" i="16" s="1"/>
  <c r="S259" i="16"/>
  <c r="R259" i="16"/>
  <c r="Q259" i="16"/>
  <c r="P259" i="16"/>
  <c r="U259" i="16" s="1"/>
  <c r="L259" i="16"/>
  <c r="J259" i="16"/>
  <c r="H259" i="16"/>
  <c r="F259" i="16"/>
  <c r="E259" i="16"/>
  <c r="M259" i="16" s="1"/>
  <c r="D259" i="16"/>
  <c r="O259" i="16" s="1"/>
  <c r="U258" i="16"/>
  <c r="T258" i="16"/>
  <c r="O258" i="16"/>
  <c r="M258" i="16"/>
  <c r="K258" i="16"/>
  <c r="I258" i="16"/>
  <c r="G258" i="16"/>
  <c r="U257" i="16"/>
  <c r="T257" i="16"/>
  <c r="O257" i="16"/>
  <c r="M257" i="16"/>
  <c r="K257" i="16"/>
  <c r="I257" i="16"/>
  <c r="G257" i="16"/>
  <c r="U256" i="16"/>
  <c r="T256" i="16"/>
  <c r="O256" i="16"/>
  <c r="M256" i="16"/>
  <c r="K256" i="16"/>
  <c r="I256" i="16"/>
  <c r="G256" i="16"/>
  <c r="U255" i="16"/>
  <c r="T255" i="16"/>
  <c r="O255" i="16"/>
  <c r="M255" i="16"/>
  <c r="K255" i="16"/>
  <c r="I255" i="16"/>
  <c r="G255" i="16"/>
  <c r="S254" i="16"/>
  <c r="R254" i="16"/>
  <c r="Q254" i="16"/>
  <c r="P254" i="16"/>
  <c r="U254" i="16" s="1"/>
  <c r="L254" i="16"/>
  <c r="J254" i="16"/>
  <c r="H254" i="16"/>
  <c r="F254" i="16"/>
  <c r="E254" i="16"/>
  <c r="K254" i="16" s="1"/>
  <c r="D254" i="16"/>
  <c r="I254" i="16" s="1"/>
  <c r="U253" i="16"/>
  <c r="T253" i="16"/>
  <c r="O253" i="16"/>
  <c r="M253" i="16"/>
  <c r="K253" i="16"/>
  <c r="I253" i="16"/>
  <c r="G253" i="16"/>
  <c r="U252" i="16"/>
  <c r="T252" i="16"/>
  <c r="O252" i="16"/>
  <c r="M252" i="16"/>
  <c r="K252" i="16"/>
  <c r="I252" i="16"/>
  <c r="G252" i="16"/>
  <c r="U251" i="16"/>
  <c r="T251" i="16"/>
  <c r="O251" i="16"/>
  <c r="M251" i="16"/>
  <c r="K251" i="16"/>
  <c r="I251" i="16"/>
  <c r="G251" i="16"/>
  <c r="U250" i="16"/>
  <c r="T250" i="16"/>
  <c r="O250" i="16"/>
  <c r="M250" i="16"/>
  <c r="K250" i="16"/>
  <c r="I250" i="16"/>
  <c r="G250" i="16"/>
  <c r="U249" i="16"/>
  <c r="T249" i="16"/>
  <c r="O249" i="16"/>
  <c r="M249" i="16"/>
  <c r="K249" i="16"/>
  <c r="I249" i="16"/>
  <c r="G249" i="16"/>
  <c r="U248" i="16"/>
  <c r="T248" i="16"/>
  <c r="O248" i="16"/>
  <c r="M248" i="16"/>
  <c r="K248" i="16"/>
  <c r="I248" i="16"/>
  <c r="G248" i="16"/>
  <c r="S247" i="16"/>
  <c r="R247" i="16"/>
  <c r="Q247" i="16"/>
  <c r="P247" i="16"/>
  <c r="L247" i="16"/>
  <c r="J247" i="16"/>
  <c r="K247" i="16" s="1"/>
  <c r="H247" i="16"/>
  <c r="I247" i="16" s="1"/>
  <c r="F247" i="16"/>
  <c r="E247" i="16"/>
  <c r="D247" i="16"/>
  <c r="O247" i="16" s="1"/>
  <c r="U246" i="16"/>
  <c r="T246" i="16"/>
  <c r="O246" i="16"/>
  <c r="M246" i="16"/>
  <c r="K246" i="16"/>
  <c r="I246" i="16"/>
  <c r="G246" i="16"/>
  <c r="U245" i="16"/>
  <c r="T245" i="16"/>
  <c r="O245" i="16"/>
  <c r="M245" i="16"/>
  <c r="K245" i="16"/>
  <c r="I245" i="16"/>
  <c r="G245" i="16"/>
  <c r="U244" i="16"/>
  <c r="T244" i="16"/>
  <c r="O244" i="16"/>
  <c r="M244" i="16"/>
  <c r="K244" i="16"/>
  <c r="I244" i="16"/>
  <c r="G244" i="16"/>
  <c r="U243" i="16"/>
  <c r="T243" i="16"/>
  <c r="O243" i="16"/>
  <c r="M243" i="16"/>
  <c r="K243" i="16"/>
  <c r="I243" i="16"/>
  <c r="G243" i="16"/>
  <c r="U242" i="16"/>
  <c r="T242" i="16"/>
  <c r="O242" i="16"/>
  <c r="M242" i="16"/>
  <c r="K242" i="16"/>
  <c r="I242" i="16"/>
  <c r="G242" i="16"/>
  <c r="U241" i="16"/>
  <c r="T241" i="16"/>
  <c r="O241" i="16"/>
  <c r="M241" i="16"/>
  <c r="K241" i="16"/>
  <c r="I241" i="16"/>
  <c r="G241" i="16"/>
  <c r="U240" i="16"/>
  <c r="S240" i="16"/>
  <c r="R240" i="16"/>
  <c r="Q240" i="16"/>
  <c r="T240" i="16" s="1"/>
  <c r="P240" i="16"/>
  <c r="L240" i="16"/>
  <c r="J240" i="16"/>
  <c r="H240" i="16"/>
  <c r="F240" i="16"/>
  <c r="E240" i="16"/>
  <c r="M240" i="16" s="1"/>
  <c r="D240" i="16"/>
  <c r="U239" i="16"/>
  <c r="T239" i="16"/>
  <c r="O239" i="16"/>
  <c r="M239" i="16"/>
  <c r="K239" i="16"/>
  <c r="I239" i="16"/>
  <c r="G239" i="16"/>
  <c r="U238" i="16"/>
  <c r="T238" i="16"/>
  <c r="O238" i="16"/>
  <c r="M238" i="16"/>
  <c r="K238" i="16"/>
  <c r="I238" i="16"/>
  <c r="G238" i="16"/>
  <c r="U237" i="16"/>
  <c r="T237" i="16"/>
  <c r="O237" i="16"/>
  <c r="M237" i="16"/>
  <c r="K237" i="16"/>
  <c r="I237" i="16"/>
  <c r="G237" i="16"/>
  <c r="U236" i="16"/>
  <c r="T236" i="16"/>
  <c r="O236" i="16"/>
  <c r="M236" i="16"/>
  <c r="K236" i="16"/>
  <c r="I236" i="16"/>
  <c r="G236" i="16"/>
  <c r="U235" i="16"/>
  <c r="T235" i="16"/>
  <c r="O235" i="16"/>
  <c r="M235" i="16"/>
  <c r="K235" i="16"/>
  <c r="I235" i="16"/>
  <c r="G235" i="16"/>
  <c r="U234" i="16"/>
  <c r="T234" i="16"/>
  <c r="O234" i="16"/>
  <c r="M234" i="16"/>
  <c r="K234" i="16"/>
  <c r="I234" i="16"/>
  <c r="G234" i="16"/>
  <c r="S231" i="16"/>
  <c r="R231" i="16"/>
  <c r="Q231" i="16"/>
  <c r="P231" i="16"/>
  <c r="L231" i="16"/>
  <c r="J231" i="16"/>
  <c r="H231" i="16"/>
  <c r="I231" i="16" s="1"/>
  <c r="F231" i="16"/>
  <c r="G231" i="16" s="1"/>
  <c r="E231" i="16"/>
  <c r="K231" i="16" s="1"/>
  <c r="D231" i="16"/>
  <c r="O231" i="16" s="1"/>
  <c r="S230" i="16"/>
  <c r="R230" i="16"/>
  <c r="Q230" i="16"/>
  <c r="T230" i="16" s="1"/>
  <c r="P230" i="16"/>
  <c r="U230" i="16" s="1"/>
  <c r="O230" i="16"/>
  <c r="L230" i="16"/>
  <c r="K230" i="16"/>
  <c r="J230" i="16"/>
  <c r="I230" i="16"/>
  <c r="H230" i="16"/>
  <c r="G230" i="16"/>
  <c r="F230" i="16"/>
  <c r="E230" i="16"/>
  <c r="M230" i="16" s="1"/>
  <c r="D230" i="16"/>
  <c r="U229" i="16"/>
  <c r="T229" i="16"/>
  <c r="O229" i="16"/>
  <c r="M229" i="16"/>
  <c r="K229" i="16"/>
  <c r="I229" i="16"/>
  <c r="G229" i="16"/>
  <c r="U228" i="16"/>
  <c r="T228" i="16"/>
  <c r="O228" i="16"/>
  <c r="M228" i="16"/>
  <c r="K228" i="16"/>
  <c r="I228" i="16"/>
  <c r="G228" i="16"/>
  <c r="U227" i="16"/>
  <c r="T227" i="16"/>
  <c r="O227" i="16"/>
  <c r="M227" i="16"/>
  <c r="K227" i="16"/>
  <c r="I227" i="16"/>
  <c r="G227" i="16"/>
  <c r="U226" i="16"/>
  <c r="T226" i="16"/>
  <c r="O226" i="16"/>
  <c r="M226" i="16"/>
  <c r="K226" i="16"/>
  <c r="I226" i="16"/>
  <c r="G226" i="16"/>
  <c r="U225" i="16"/>
  <c r="T225" i="16"/>
  <c r="O225" i="16"/>
  <c r="M225" i="16"/>
  <c r="K225" i="16"/>
  <c r="I225" i="16"/>
  <c r="G225" i="16"/>
  <c r="S224" i="16"/>
  <c r="R224" i="16"/>
  <c r="Q224" i="16"/>
  <c r="T224" i="16" s="1"/>
  <c r="P224" i="16"/>
  <c r="U224" i="16" s="1"/>
  <c r="L224" i="16"/>
  <c r="J224" i="16"/>
  <c r="H224" i="16"/>
  <c r="F224" i="16"/>
  <c r="E224" i="16"/>
  <c r="D224" i="16"/>
  <c r="U223" i="16"/>
  <c r="T223" i="16"/>
  <c r="O223" i="16"/>
  <c r="M223" i="16"/>
  <c r="K223" i="16"/>
  <c r="I223" i="16"/>
  <c r="G223" i="16"/>
  <c r="U222" i="16"/>
  <c r="T222" i="16"/>
  <c r="O222" i="16"/>
  <c r="M222" i="16"/>
  <c r="K222" i="16"/>
  <c r="I222" i="16"/>
  <c r="G222" i="16"/>
  <c r="U221" i="16"/>
  <c r="T221" i="16"/>
  <c r="O221" i="16"/>
  <c r="M221" i="16"/>
  <c r="K221" i="16"/>
  <c r="I221" i="16"/>
  <c r="G221" i="16"/>
  <c r="U220" i="16"/>
  <c r="T220" i="16"/>
  <c r="O220" i="16"/>
  <c r="M220" i="16"/>
  <c r="K220" i="16"/>
  <c r="I220" i="16"/>
  <c r="G220" i="16"/>
  <c r="U219" i="16"/>
  <c r="T219" i="16"/>
  <c r="O219" i="16"/>
  <c r="M219" i="16"/>
  <c r="K219" i="16"/>
  <c r="I219" i="16"/>
  <c r="G219" i="16"/>
  <c r="U218" i="16"/>
  <c r="T218" i="16"/>
  <c r="O218" i="16"/>
  <c r="M218" i="16"/>
  <c r="K218" i="16"/>
  <c r="I218" i="16"/>
  <c r="G218" i="16"/>
  <c r="U217" i="16"/>
  <c r="T217" i="16"/>
  <c r="O217" i="16"/>
  <c r="M217" i="16"/>
  <c r="K217" i="16"/>
  <c r="I217" i="16"/>
  <c r="G217" i="16"/>
  <c r="S216" i="16"/>
  <c r="R216" i="16"/>
  <c r="Q216" i="16"/>
  <c r="T216" i="16" s="1"/>
  <c r="P216" i="16"/>
  <c r="U216" i="16" s="1"/>
  <c r="L216" i="16"/>
  <c r="J216" i="16"/>
  <c r="H216" i="16"/>
  <c r="F216" i="16"/>
  <c r="E216" i="16"/>
  <c r="K216" i="16" s="1"/>
  <c r="D216" i="16"/>
  <c r="U215" i="16"/>
  <c r="T215" i="16"/>
  <c r="O215" i="16"/>
  <c r="M215" i="16"/>
  <c r="K215" i="16"/>
  <c r="I215" i="16"/>
  <c r="G215" i="16"/>
  <c r="U214" i="16"/>
  <c r="T214" i="16"/>
  <c r="O214" i="16"/>
  <c r="M214" i="16"/>
  <c r="K214" i="16"/>
  <c r="I214" i="16"/>
  <c r="G214" i="16"/>
  <c r="U213" i="16"/>
  <c r="T213" i="16"/>
  <c r="O213" i="16"/>
  <c r="M213" i="16"/>
  <c r="K213" i="16"/>
  <c r="I213" i="16"/>
  <c r="G213" i="16"/>
  <c r="U212" i="16"/>
  <c r="T212" i="16"/>
  <c r="O212" i="16"/>
  <c r="M212" i="16"/>
  <c r="K212" i="16"/>
  <c r="I212" i="16"/>
  <c r="G212" i="16"/>
  <c r="U211" i="16"/>
  <c r="T211" i="16"/>
  <c r="O211" i="16"/>
  <c r="M211" i="16"/>
  <c r="K211" i="16"/>
  <c r="I211" i="16"/>
  <c r="G211" i="16"/>
  <c r="U210" i="16"/>
  <c r="T210" i="16"/>
  <c r="O210" i="16"/>
  <c r="M210" i="16"/>
  <c r="K210" i="16"/>
  <c r="I210" i="16"/>
  <c r="G210" i="16"/>
  <c r="U209" i="16"/>
  <c r="T209" i="16"/>
  <c r="O209" i="16"/>
  <c r="M209" i="16"/>
  <c r="K209" i="16"/>
  <c r="I209" i="16"/>
  <c r="G209" i="16"/>
  <c r="U208" i="16"/>
  <c r="T208" i="16"/>
  <c r="O208" i="16"/>
  <c r="M208" i="16"/>
  <c r="K208" i="16"/>
  <c r="I208" i="16"/>
  <c r="G208" i="16"/>
  <c r="S205" i="16"/>
  <c r="R205" i="16"/>
  <c r="Q205" i="16"/>
  <c r="T205" i="16" s="1"/>
  <c r="P205" i="16"/>
  <c r="O205" i="16"/>
  <c r="L205" i="16"/>
  <c r="J205" i="16"/>
  <c r="H205" i="16"/>
  <c r="I205" i="16" s="1"/>
  <c r="F205" i="16"/>
  <c r="G205" i="16" s="1"/>
  <c r="E205" i="16"/>
  <c r="D205" i="16"/>
  <c r="S204" i="16"/>
  <c r="R204" i="16"/>
  <c r="Q204" i="16"/>
  <c r="T204" i="16" s="1"/>
  <c r="P204" i="16"/>
  <c r="L204" i="16"/>
  <c r="K204" i="16"/>
  <c r="J204" i="16"/>
  <c r="H204" i="16"/>
  <c r="F204" i="16"/>
  <c r="E204" i="16"/>
  <c r="D204" i="16"/>
  <c r="U203" i="16"/>
  <c r="T203" i="16"/>
  <c r="O203" i="16"/>
  <c r="M203" i="16"/>
  <c r="K203" i="16"/>
  <c r="I203" i="16"/>
  <c r="G203" i="16"/>
  <c r="U202" i="16"/>
  <c r="T202" i="16"/>
  <c r="O202" i="16"/>
  <c r="M202" i="16"/>
  <c r="K202" i="16"/>
  <c r="I202" i="16"/>
  <c r="G202" i="16"/>
  <c r="U201" i="16"/>
  <c r="T201" i="16"/>
  <c r="O201" i="16"/>
  <c r="M201" i="16"/>
  <c r="K201" i="16"/>
  <c r="I201" i="16"/>
  <c r="G201" i="16"/>
  <c r="U200" i="16"/>
  <c r="T200" i="16"/>
  <c r="O200" i="16"/>
  <c r="M200" i="16"/>
  <c r="K200" i="16"/>
  <c r="I200" i="16"/>
  <c r="G200" i="16"/>
  <c r="U199" i="16"/>
  <c r="T199" i="16"/>
  <c r="O199" i="16"/>
  <c r="M199" i="16"/>
  <c r="K199" i="16"/>
  <c r="I199" i="16"/>
  <c r="G199" i="16"/>
  <c r="S198" i="16"/>
  <c r="T198" i="16" s="1"/>
  <c r="R198" i="16"/>
  <c r="Q198" i="16"/>
  <c r="P198" i="16"/>
  <c r="U198" i="16" s="1"/>
  <c r="L198" i="16"/>
  <c r="J198" i="16"/>
  <c r="H198" i="16"/>
  <c r="F198" i="16"/>
  <c r="E198" i="16"/>
  <c r="K198" i="16" s="1"/>
  <c r="D198" i="16"/>
  <c r="U197" i="16"/>
  <c r="T197" i="16"/>
  <c r="O197" i="16"/>
  <c r="M197" i="16"/>
  <c r="K197" i="16"/>
  <c r="I197" i="16"/>
  <c r="G197" i="16"/>
  <c r="U196" i="16"/>
  <c r="T196" i="16"/>
  <c r="O196" i="16"/>
  <c r="M196" i="16"/>
  <c r="K196" i="16"/>
  <c r="I196" i="16"/>
  <c r="G196" i="16"/>
  <c r="U195" i="16"/>
  <c r="T195" i="16"/>
  <c r="O195" i="16"/>
  <c r="M195" i="16"/>
  <c r="K195" i="16"/>
  <c r="I195" i="16"/>
  <c r="G195" i="16"/>
  <c r="U194" i="16"/>
  <c r="T194" i="16"/>
  <c r="O194" i="16"/>
  <c r="M194" i="16"/>
  <c r="K194" i="16"/>
  <c r="I194" i="16"/>
  <c r="G194" i="16"/>
  <c r="U193" i="16"/>
  <c r="T193" i="16"/>
  <c r="O193" i="16"/>
  <c r="M193" i="16"/>
  <c r="K193" i="16"/>
  <c r="I193" i="16"/>
  <c r="G193" i="16"/>
  <c r="U192" i="16"/>
  <c r="T192" i="16"/>
  <c r="O192" i="16"/>
  <c r="M192" i="16"/>
  <c r="K192" i="16"/>
  <c r="I192" i="16"/>
  <c r="G192" i="16"/>
  <c r="S191" i="16"/>
  <c r="R191" i="16"/>
  <c r="Q191" i="16"/>
  <c r="T191" i="16" s="1"/>
  <c r="P191" i="16"/>
  <c r="U191" i="16" s="1"/>
  <c r="L191" i="16"/>
  <c r="J191" i="16"/>
  <c r="H191" i="16"/>
  <c r="F191" i="16"/>
  <c r="E191" i="16"/>
  <c r="K191" i="16" s="1"/>
  <c r="D191" i="16"/>
  <c r="U190" i="16"/>
  <c r="T190" i="16"/>
  <c r="O190" i="16"/>
  <c r="M190" i="16"/>
  <c r="K190" i="16"/>
  <c r="I190" i="16"/>
  <c r="G190" i="16"/>
  <c r="U189" i="16"/>
  <c r="T189" i="16"/>
  <c r="O189" i="16"/>
  <c r="M189" i="16"/>
  <c r="K189" i="16"/>
  <c r="I189" i="16"/>
  <c r="G189" i="16"/>
  <c r="U188" i="16"/>
  <c r="T188" i="16"/>
  <c r="O188" i="16"/>
  <c r="M188" i="16"/>
  <c r="K188" i="16"/>
  <c r="I188" i="16"/>
  <c r="G188" i="16"/>
  <c r="U187" i="16"/>
  <c r="T187" i="16"/>
  <c r="O187" i="16"/>
  <c r="M187" i="16"/>
  <c r="K187" i="16"/>
  <c r="I187" i="16"/>
  <c r="G187" i="16"/>
  <c r="U186" i="16"/>
  <c r="T186" i="16"/>
  <c r="O186" i="16"/>
  <c r="M186" i="16"/>
  <c r="K186" i="16"/>
  <c r="I186" i="16"/>
  <c r="G186" i="16"/>
  <c r="S185" i="16"/>
  <c r="T185" i="16" s="1"/>
  <c r="R185" i="16"/>
  <c r="Q185" i="16"/>
  <c r="P185" i="16"/>
  <c r="L185" i="16"/>
  <c r="J185" i="16"/>
  <c r="H185" i="16"/>
  <c r="F185" i="16"/>
  <c r="E185" i="16"/>
  <c r="M185" i="16" s="1"/>
  <c r="D185" i="16"/>
  <c r="U184" i="16"/>
  <c r="T184" i="16"/>
  <c r="O184" i="16"/>
  <c r="M184" i="16"/>
  <c r="K184" i="16"/>
  <c r="I184" i="16"/>
  <c r="G184" i="16"/>
  <c r="U183" i="16"/>
  <c r="T183" i="16"/>
  <c r="O183" i="16"/>
  <c r="M183" i="16"/>
  <c r="K183" i="16"/>
  <c r="I183" i="16"/>
  <c r="G183" i="16"/>
  <c r="U182" i="16"/>
  <c r="T182" i="16"/>
  <c r="O182" i="16"/>
  <c r="M182" i="16"/>
  <c r="K182" i="16"/>
  <c r="I182" i="16"/>
  <c r="G182" i="16"/>
  <c r="U181" i="16"/>
  <c r="T181" i="16"/>
  <c r="O181" i="16"/>
  <c r="M181" i="16"/>
  <c r="K181" i="16"/>
  <c r="I181" i="16"/>
  <c r="G181" i="16"/>
  <c r="U180" i="16"/>
  <c r="T180" i="16"/>
  <c r="O180" i="16"/>
  <c r="M180" i="16"/>
  <c r="K180" i="16"/>
  <c r="I180" i="16"/>
  <c r="G180" i="16"/>
  <c r="S179" i="16"/>
  <c r="R179" i="16"/>
  <c r="Q179" i="16"/>
  <c r="T179" i="16" s="1"/>
  <c r="P179" i="16"/>
  <c r="L179" i="16"/>
  <c r="J179" i="16"/>
  <c r="H179" i="16"/>
  <c r="I179" i="16" s="1"/>
  <c r="F179" i="16"/>
  <c r="E179" i="16"/>
  <c r="D179" i="16"/>
  <c r="O179" i="16" s="1"/>
  <c r="U178" i="16"/>
  <c r="T178" i="16"/>
  <c r="O178" i="16"/>
  <c r="M178" i="16"/>
  <c r="K178" i="16"/>
  <c r="I178" i="16"/>
  <c r="G178" i="16"/>
  <c r="U177" i="16"/>
  <c r="T177" i="16"/>
  <c r="O177" i="16"/>
  <c r="M177" i="16"/>
  <c r="K177" i="16"/>
  <c r="I177" i="16"/>
  <c r="G177" i="16"/>
  <c r="U176" i="16"/>
  <c r="T176" i="16"/>
  <c r="O176" i="16"/>
  <c r="M176" i="16"/>
  <c r="K176" i="16"/>
  <c r="I176" i="16"/>
  <c r="G176" i="16"/>
  <c r="U175" i="16"/>
  <c r="T175" i="16"/>
  <c r="O175" i="16"/>
  <c r="M175" i="16"/>
  <c r="K175" i="16"/>
  <c r="I175" i="16"/>
  <c r="G175" i="16"/>
  <c r="U174" i="16"/>
  <c r="T174" i="16"/>
  <c r="O174" i="16"/>
  <c r="M174" i="16"/>
  <c r="K174" i="16"/>
  <c r="I174" i="16"/>
  <c r="G174" i="16"/>
  <c r="U173" i="16"/>
  <c r="T173" i="16"/>
  <c r="O173" i="16"/>
  <c r="M173" i="16"/>
  <c r="K173" i="16"/>
  <c r="I173" i="16"/>
  <c r="G173" i="16"/>
  <c r="S170" i="16"/>
  <c r="R170" i="16"/>
  <c r="Q170" i="16"/>
  <c r="P170" i="16"/>
  <c r="L170" i="16"/>
  <c r="J170" i="16"/>
  <c r="H170" i="16"/>
  <c r="F170" i="16"/>
  <c r="E170" i="16"/>
  <c r="D170" i="16"/>
  <c r="S169" i="16"/>
  <c r="R169" i="16"/>
  <c r="Q169" i="16"/>
  <c r="P169" i="16"/>
  <c r="U169" i="16" s="1"/>
  <c r="L169" i="16"/>
  <c r="J169" i="16"/>
  <c r="I169" i="16"/>
  <c r="H169" i="16"/>
  <c r="F169" i="16"/>
  <c r="E169" i="16"/>
  <c r="M169" i="16" s="1"/>
  <c r="D169" i="16"/>
  <c r="G169" i="16" s="1"/>
  <c r="U168" i="16"/>
  <c r="T168" i="16"/>
  <c r="O168" i="16"/>
  <c r="M168" i="16"/>
  <c r="K168" i="16"/>
  <c r="I168" i="16"/>
  <c r="G168" i="16"/>
  <c r="U167" i="16"/>
  <c r="T167" i="16"/>
  <c r="O167" i="16"/>
  <c r="M167" i="16"/>
  <c r="K167" i="16"/>
  <c r="I167" i="16"/>
  <c r="G167" i="16"/>
  <c r="U166" i="16"/>
  <c r="T166" i="16"/>
  <c r="O166" i="16"/>
  <c r="M166" i="16"/>
  <c r="K166" i="16"/>
  <c r="I166" i="16"/>
  <c r="G166" i="16"/>
  <c r="U165" i="16"/>
  <c r="T165" i="16"/>
  <c r="O165" i="16"/>
  <c r="M165" i="16"/>
  <c r="K165" i="16"/>
  <c r="I165" i="16"/>
  <c r="G165" i="16"/>
  <c r="U164" i="16"/>
  <c r="T164" i="16"/>
  <c r="O164" i="16"/>
  <c r="M164" i="16"/>
  <c r="K164" i="16"/>
  <c r="I164" i="16"/>
  <c r="G164" i="16"/>
  <c r="S163" i="16"/>
  <c r="R163" i="16"/>
  <c r="Q163" i="16"/>
  <c r="T163" i="16" s="1"/>
  <c r="P163" i="16"/>
  <c r="U163" i="16" s="1"/>
  <c r="L163" i="16"/>
  <c r="J163" i="16"/>
  <c r="H163" i="16"/>
  <c r="F163" i="16"/>
  <c r="E163" i="16"/>
  <c r="K163" i="16" s="1"/>
  <c r="D163" i="16"/>
  <c r="U162" i="16"/>
  <c r="T162" i="16"/>
  <c r="O162" i="16"/>
  <c r="M162" i="16"/>
  <c r="K162" i="16"/>
  <c r="I162" i="16"/>
  <c r="G162" i="16"/>
  <c r="U161" i="16"/>
  <c r="T161" i="16"/>
  <c r="O161" i="16"/>
  <c r="M161" i="16"/>
  <c r="K161" i="16"/>
  <c r="I161" i="16"/>
  <c r="G161" i="16"/>
  <c r="U160" i="16"/>
  <c r="T160" i="16"/>
  <c r="O160" i="16"/>
  <c r="M160" i="16"/>
  <c r="K160" i="16"/>
  <c r="I160" i="16"/>
  <c r="G160" i="16"/>
  <c r="U159" i="16"/>
  <c r="T159" i="16"/>
  <c r="O159" i="16"/>
  <c r="M159" i="16"/>
  <c r="K159" i="16"/>
  <c r="I159" i="16"/>
  <c r="G159" i="16"/>
  <c r="U158" i="16"/>
  <c r="T158" i="16"/>
  <c r="O158" i="16"/>
  <c r="M158" i="16"/>
  <c r="K158" i="16"/>
  <c r="I158" i="16"/>
  <c r="G158" i="16"/>
  <c r="U157" i="16"/>
  <c r="S157" i="16"/>
  <c r="T157" i="16" s="1"/>
  <c r="R157" i="16"/>
  <c r="Q157" i="16"/>
  <c r="P157" i="16"/>
  <c r="L157" i="16"/>
  <c r="J157" i="16"/>
  <c r="H157" i="16"/>
  <c r="I157" i="16" s="1"/>
  <c r="F157" i="16"/>
  <c r="E157" i="16"/>
  <c r="D157" i="16"/>
  <c r="U156" i="16"/>
  <c r="T156" i="16"/>
  <c r="O156" i="16"/>
  <c r="M156" i="16"/>
  <c r="K156" i="16"/>
  <c r="I156" i="16"/>
  <c r="G156" i="16"/>
  <c r="U155" i="16"/>
  <c r="T155" i="16"/>
  <c r="O155" i="16"/>
  <c r="M155" i="16"/>
  <c r="K155" i="16"/>
  <c r="I155" i="16"/>
  <c r="G155" i="16"/>
  <c r="U154" i="16"/>
  <c r="T154" i="16"/>
  <c r="O154" i="16"/>
  <c r="M154" i="16"/>
  <c r="K154" i="16"/>
  <c r="I154" i="16"/>
  <c r="G154" i="16"/>
  <c r="U153" i="16"/>
  <c r="T153" i="16"/>
  <c r="O153" i="16"/>
  <c r="M153" i="16"/>
  <c r="K153" i="16"/>
  <c r="I153" i="16"/>
  <c r="G153" i="16"/>
  <c r="U152" i="16"/>
  <c r="T152" i="16"/>
  <c r="O152" i="16"/>
  <c r="M152" i="16"/>
  <c r="K152" i="16"/>
  <c r="I152" i="16"/>
  <c r="G152" i="16"/>
  <c r="U151" i="16"/>
  <c r="T151" i="16"/>
  <c r="O151" i="16"/>
  <c r="M151" i="16"/>
  <c r="K151" i="16"/>
  <c r="I151" i="16"/>
  <c r="G151" i="16"/>
  <c r="S150" i="16"/>
  <c r="R150" i="16"/>
  <c r="Q150" i="16"/>
  <c r="T150" i="16" s="1"/>
  <c r="P150" i="16"/>
  <c r="O150" i="16"/>
  <c r="L150" i="16"/>
  <c r="J150" i="16"/>
  <c r="H150" i="16"/>
  <c r="F150" i="16"/>
  <c r="E150" i="16"/>
  <c r="K150" i="16" s="1"/>
  <c r="D150" i="16"/>
  <c r="U149" i="16"/>
  <c r="T149" i="16"/>
  <c r="O149" i="16"/>
  <c r="M149" i="16"/>
  <c r="K149" i="16"/>
  <c r="I149" i="16"/>
  <c r="G149" i="16"/>
  <c r="U148" i="16"/>
  <c r="T148" i="16"/>
  <c r="O148" i="16"/>
  <c r="M148" i="16"/>
  <c r="K148" i="16"/>
  <c r="I148" i="16"/>
  <c r="G148" i="16"/>
  <c r="U147" i="16"/>
  <c r="T147" i="16"/>
  <c r="O147" i="16"/>
  <c r="M147" i="16"/>
  <c r="K147" i="16"/>
  <c r="I147" i="16"/>
  <c r="G147" i="16"/>
  <c r="U146" i="16"/>
  <c r="T146" i="16"/>
  <c r="O146" i="16"/>
  <c r="M146" i="16"/>
  <c r="K146" i="16"/>
  <c r="I146" i="16"/>
  <c r="G146" i="16"/>
  <c r="U145" i="16"/>
  <c r="T145" i="16"/>
  <c r="O145" i="16"/>
  <c r="M145" i="16"/>
  <c r="K145" i="16"/>
  <c r="I145" i="16"/>
  <c r="G145" i="16"/>
  <c r="U144" i="16"/>
  <c r="S144" i="16"/>
  <c r="R144" i="16"/>
  <c r="Q144" i="16"/>
  <c r="P144" i="16"/>
  <c r="L144" i="16"/>
  <c r="J144" i="16"/>
  <c r="H144" i="16"/>
  <c r="F144" i="16"/>
  <c r="E144" i="16"/>
  <c r="M144" i="16" s="1"/>
  <c r="D144" i="16"/>
  <c r="U143" i="16"/>
  <c r="T143" i="16"/>
  <c r="O143" i="16"/>
  <c r="M143" i="16"/>
  <c r="K143" i="16"/>
  <c r="I143" i="16"/>
  <c r="G143" i="16"/>
  <c r="U142" i="16"/>
  <c r="T142" i="16"/>
  <c r="O142" i="16"/>
  <c r="M142" i="16"/>
  <c r="K142" i="16"/>
  <c r="I142" i="16"/>
  <c r="G142" i="16"/>
  <c r="U141" i="16"/>
  <c r="T141" i="16"/>
  <c r="O141" i="16"/>
  <c r="M141" i="16"/>
  <c r="K141" i="16"/>
  <c r="I141" i="16"/>
  <c r="G141" i="16"/>
  <c r="U140" i="16"/>
  <c r="T140" i="16"/>
  <c r="O140" i="16"/>
  <c r="M140" i="16"/>
  <c r="K140" i="16"/>
  <c r="I140" i="16"/>
  <c r="G140" i="16"/>
  <c r="U139" i="16"/>
  <c r="T139" i="16"/>
  <c r="O139" i="16"/>
  <c r="M139" i="16"/>
  <c r="K139" i="16"/>
  <c r="I139" i="16"/>
  <c r="G139" i="16"/>
  <c r="U138" i="16"/>
  <c r="T138" i="16"/>
  <c r="O138" i="16"/>
  <c r="M138" i="16"/>
  <c r="K138" i="16"/>
  <c r="I138" i="16"/>
  <c r="G138" i="16"/>
  <c r="U137" i="16"/>
  <c r="T137" i="16"/>
  <c r="S137" i="16"/>
  <c r="R137" i="16"/>
  <c r="Q137" i="16"/>
  <c r="P137" i="16"/>
  <c r="L137" i="16"/>
  <c r="J137" i="16"/>
  <c r="H137" i="16"/>
  <c r="F137" i="16"/>
  <c r="E137" i="16"/>
  <c r="M137" i="16" s="1"/>
  <c r="D137" i="16"/>
  <c r="U136" i="16"/>
  <c r="T136" i="16"/>
  <c r="O136" i="16"/>
  <c r="M136" i="16"/>
  <c r="K136" i="16"/>
  <c r="I136" i="16"/>
  <c r="G136" i="16"/>
  <c r="U135" i="16"/>
  <c r="T135" i="16"/>
  <c r="O135" i="16"/>
  <c r="M135" i="16"/>
  <c r="K135" i="16"/>
  <c r="I135" i="16"/>
  <c r="G135" i="16"/>
  <c r="U134" i="16"/>
  <c r="T134" i="16"/>
  <c r="O134" i="16"/>
  <c r="M134" i="16"/>
  <c r="K134" i="16"/>
  <c r="I134" i="16"/>
  <c r="G134" i="16"/>
  <c r="U133" i="16"/>
  <c r="T133" i="16"/>
  <c r="O133" i="16"/>
  <c r="M133" i="16"/>
  <c r="K133" i="16"/>
  <c r="I133" i="16"/>
  <c r="G133" i="16"/>
  <c r="S132" i="16"/>
  <c r="R132" i="16"/>
  <c r="Q132" i="16"/>
  <c r="P132" i="16"/>
  <c r="U132" i="16" s="1"/>
  <c r="L132" i="16"/>
  <c r="J132" i="16"/>
  <c r="K132" i="16" s="1"/>
  <c r="H132" i="16"/>
  <c r="F132" i="16"/>
  <c r="E132" i="16"/>
  <c r="D132" i="16"/>
  <c r="U131" i="16"/>
  <c r="T131" i="16"/>
  <c r="O131" i="16"/>
  <c r="M131" i="16"/>
  <c r="K131" i="16"/>
  <c r="I131" i="16"/>
  <c r="G131" i="16"/>
  <c r="U130" i="16"/>
  <c r="T130" i="16"/>
  <c r="O130" i="16"/>
  <c r="M130" i="16"/>
  <c r="K130" i="16"/>
  <c r="I130" i="16"/>
  <c r="G130" i="16"/>
  <c r="U129" i="16"/>
  <c r="T129" i="16"/>
  <c r="O129" i="16"/>
  <c r="M129" i="16"/>
  <c r="K129" i="16"/>
  <c r="I129" i="16"/>
  <c r="G129" i="16"/>
  <c r="U128" i="16"/>
  <c r="T128" i="16"/>
  <c r="O128" i="16"/>
  <c r="M128" i="16"/>
  <c r="K128" i="16"/>
  <c r="I128" i="16"/>
  <c r="G128" i="16"/>
  <c r="U127" i="16"/>
  <c r="T127" i="16"/>
  <c r="O127" i="16"/>
  <c r="M127" i="16"/>
  <c r="K127" i="16"/>
  <c r="I127" i="16"/>
  <c r="G127" i="16"/>
  <c r="S126" i="16"/>
  <c r="R126" i="16"/>
  <c r="Q126" i="16"/>
  <c r="T126" i="16" s="1"/>
  <c r="P126" i="16"/>
  <c r="O126" i="16"/>
  <c r="L126" i="16"/>
  <c r="J126" i="16"/>
  <c r="H126" i="16"/>
  <c r="F126" i="16"/>
  <c r="G126" i="16" s="1"/>
  <c r="E126" i="16"/>
  <c r="K126" i="16" s="1"/>
  <c r="D126" i="16"/>
  <c r="I126" i="16" s="1"/>
  <c r="U125" i="16"/>
  <c r="T125" i="16"/>
  <c r="O125" i="16"/>
  <c r="M125" i="16"/>
  <c r="K125" i="16"/>
  <c r="I125" i="16"/>
  <c r="G125" i="16"/>
  <c r="U124" i="16"/>
  <c r="T124" i="16"/>
  <c r="O124" i="16"/>
  <c r="M124" i="16"/>
  <c r="K124" i="16"/>
  <c r="I124" i="16"/>
  <c r="G124" i="16"/>
  <c r="U123" i="16"/>
  <c r="T123" i="16"/>
  <c r="O123" i="16"/>
  <c r="M123" i="16"/>
  <c r="K123" i="16"/>
  <c r="I123" i="16"/>
  <c r="G123" i="16"/>
  <c r="U122" i="16"/>
  <c r="T122" i="16"/>
  <c r="O122" i="16"/>
  <c r="M122" i="16"/>
  <c r="K122" i="16"/>
  <c r="I122" i="16"/>
  <c r="G122" i="16"/>
  <c r="S121" i="16"/>
  <c r="R121" i="16"/>
  <c r="Q121" i="16"/>
  <c r="P121" i="16"/>
  <c r="U121" i="16" s="1"/>
  <c r="L121" i="16"/>
  <c r="J121" i="16"/>
  <c r="K121" i="16" s="1"/>
  <c r="H121" i="16"/>
  <c r="F121" i="16"/>
  <c r="E121" i="16"/>
  <c r="M121" i="16" s="1"/>
  <c r="D121" i="16"/>
  <c r="G121" i="16" s="1"/>
  <c r="U120" i="16"/>
  <c r="T120" i="16"/>
  <c r="O120" i="16"/>
  <c r="M120" i="16"/>
  <c r="K120" i="16"/>
  <c r="I120" i="16"/>
  <c r="G120" i="16"/>
  <c r="U119" i="16"/>
  <c r="T119" i="16"/>
  <c r="O119" i="16"/>
  <c r="M119" i="16"/>
  <c r="K119" i="16"/>
  <c r="I119" i="16"/>
  <c r="G119" i="16"/>
  <c r="U118" i="16"/>
  <c r="T118" i="16"/>
  <c r="O118" i="16"/>
  <c r="M118" i="16"/>
  <c r="K118" i="16"/>
  <c r="I118" i="16"/>
  <c r="G118" i="16"/>
  <c r="U117" i="16"/>
  <c r="T117" i="16"/>
  <c r="O117" i="16"/>
  <c r="M117" i="16"/>
  <c r="K117" i="16"/>
  <c r="I117" i="16"/>
  <c r="G117" i="16"/>
  <c r="U116" i="16"/>
  <c r="T116" i="16"/>
  <c r="O116" i="16"/>
  <c r="M116" i="16"/>
  <c r="K116" i="16"/>
  <c r="I116" i="16"/>
  <c r="G116" i="16"/>
  <c r="U115" i="16"/>
  <c r="T115" i="16"/>
  <c r="O115" i="16"/>
  <c r="M115" i="16"/>
  <c r="K115" i="16"/>
  <c r="I115" i="16"/>
  <c r="G115" i="16"/>
  <c r="U114" i="16"/>
  <c r="T114" i="16"/>
  <c r="O114" i="16"/>
  <c r="M114" i="16"/>
  <c r="K114" i="16"/>
  <c r="I114" i="16"/>
  <c r="G114" i="16"/>
  <c r="U113" i="16"/>
  <c r="T113" i="16"/>
  <c r="O113" i="16"/>
  <c r="M113" i="16"/>
  <c r="K113" i="16"/>
  <c r="I113" i="16"/>
  <c r="G113" i="16"/>
  <c r="T112" i="16"/>
  <c r="S112" i="16"/>
  <c r="R112" i="16"/>
  <c r="Q112" i="16"/>
  <c r="P112" i="16"/>
  <c r="U112" i="16" s="1"/>
  <c r="L112" i="16"/>
  <c r="J112" i="16"/>
  <c r="K112" i="16" s="1"/>
  <c r="H112" i="16"/>
  <c r="F112" i="16"/>
  <c r="E112" i="16"/>
  <c r="D112" i="16"/>
  <c r="I112" i="16" s="1"/>
  <c r="U111" i="16"/>
  <c r="T111" i="16"/>
  <c r="O111" i="16"/>
  <c r="M111" i="16"/>
  <c r="K111" i="16"/>
  <c r="I111" i="16"/>
  <c r="G111" i="16"/>
  <c r="U110" i="16"/>
  <c r="T110" i="16"/>
  <c r="O110" i="16"/>
  <c r="M110" i="16"/>
  <c r="K110" i="16"/>
  <c r="I110" i="16"/>
  <c r="G110" i="16"/>
  <c r="U109" i="16"/>
  <c r="T109" i="16"/>
  <c r="O109" i="16"/>
  <c r="M109" i="16"/>
  <c r="K109" i="16"/>
  <c r="I109" i="16"/>
  <c r="G109" i="16"/>
  <c r="U108" i="16"/>
  <c r="T108" i="16"/>
  <c r="O108" i="16"/>
  <c r="M108" i="16"/>
  <c r="K108" i="16"/>
  <c r="I108" i="16"/>
  <c r="G108" i="16"/>
  <c r="U107" i="16"/>
  <c r="T107" i="16"/>
  <c r="O107" i="16"/>
  <c r="M107" i="16"/>
  <c r="K107" i="16"/>
  <c r="I107" i="16"/>
  <c r="G107" i="16"/>
  <c r="S106" i="16"/>
  <c r="R106" i="16"/>
  <c r="Q106" i="16"/>
  <c r="T106" i="16" s="1"/>
  <c r="P106" i="16"/>
  <c r="U106" i="16" s="1"/>
  <c r="O106" i="16"/>
  <c r="L106" i="16"/>
  <c r="K106" i="16"/>
  <c r="J106" i="16"/>
  <c r="H106" i="16"/>
  <c r="I106" i="16" s="1"/>
  <c r="G106" i="16"/>
  <c r="F106" i="16"/>
  <c r="E106" i="16"/>
  <c r="D106" i="16"/>
  <c r="U105" i="16"/>
  <c r="T105" i="16"/>
  <c r="O105" i="16"/>
  <c r="M105" i="16"/>
  <c r="K105" i="16"/>
  <c r="I105" i="16"/>
  <c r="G105" i="16"/>
  <c r="S102" i="16"/>
  <c r="R102" i="16"/>
  <c r="Q102" i="16"/>
  <c r="P102" i="16"/>
  <c r="U102" i="16" s="1"/>
  <c r="O102" i="16"/>
  <c r="L102" i="16"/>
  <c r="J102" i="16"/>
  <c r="H102" i="16"/>
  <c r="I102" i="16" s="1"/>
  <c r="F102" i="16"/>
  <c r="E102" i="16"/>
  <c r="D102" i="16"/>
  <c r="S101" i="16"/>
  <c r="R101" i="16"/>
  <c r="Q101" i="16"/>
  <c r="T101" i="16" s="1"/>
  <c r="P101" i="16"/>
  <c r="L101" i="16"/>
  <c r="J101" i="16"/>
  <c r="H101" i="16"/>
  <c r="F101" i="16"/>
  <c r="G101" i="16" s="1"/>
  <c r="E101" i="16"/>
  <c r="D101" i="16"/>
  <c r="O101" i="16" s="1"/>
  <c r="U100" i="16"/>
  <c r="T100" i="16"/>
  <c r="O100" i="16"/>
  <c r="M100" i="16"/>
  <c r="K100" i="16"/>
  <c r="I100" i="16"/>
  <c r="G100" i="16"/>
  <c r="U99" i="16"/>
  <c r="T99" i="16"/>
  <c r="O99" i="16"/>
  <c r="M99" i="16"/>
  <c r="K99" i="16"/>
  <c r="I99" i="16"/>
  <c r="G99" i="16"/>
  <c r="U98" i="16"/>
  <c r="T98" i="16"/>
  <c r="O98" i="16"/>
  <c r="M98" i="16"/>
  <c r="K98" i="16"/>
  <c r="I98" i="16"/>
  <c r="G98" i="16"/>
  <c r="U97" i="16"/>
  <c r="T97" i="16"/>
  <c r="O97" i="16"/>
  <c r="M97" i="16"/>
  <c r="K97" i="16"/>
  <c r="I97" i="16"/>
  <c r="G97" i="16"/>
  <c r="S96" i="16"/>
  <c r="R96" i="16"/>
  <c r="Q96" i="16"/>
  <c r="T96" i="16" s="1"/>
  <c r="P96" i="16"/>
  <c r="U96" i="16" s="1"/>
  <c r="L96" i="16"/>
  <c r="J96" i="16"/>
  <c r="H96" i="16"/>
  <c r="F96" i="16"/>
  <c r="G96" i="16" s="1"/>
  <c r="E96" i="16"/>
  <c r="K96" i="16" s="1"/>
  <c r="D96" i="16"/>
  <c r="U95" i="16"/>
  <c r="T95" i="16"/>
  <c r="O95" i="16"/>
  <c r="M95" i="16"/>
  <c r="K95" i="16"/>
  <c r="I95" i="16"/>
  <c r="G95" i="16"/>
  <c r="U94" i="16"/>
  <c r="T94" i="16"/>
  <c r="O94" i="16"/>
  <c r="M94" i="16"/>
  <c r="K94" i="16"/>
  <c r="I94" i="16"/>
  <c r="G94" i="16"/>
  <c r="U93" i="16"/>
  <c r="T93" i="16"/>
  <c r="O93" i="16"/>
  <c r="M93" i="16"/>
  <c r="K93" i="16"/>
  <c r="I93" i="16"/>
  <c r="G93" i="16"/>
  <c r="U92" i="16"/>
  <c r="T92" i="16"/>
  <c r="O92" i="16"/>
  <c r="M92" i="16"/>
  <c r="K92" i="16"/>
  <c r="I92" i="16"/>
  <c r="G92" i="16"/>
  <c r="S91" i="16"/>
  <c r="T91" i="16" s="1"/>
  <c r="R91" i="16"/>
  <c r="Q91" i="16"/>
  <c r="P91" i="16"/>
  <c r="L91" i="16"/>
  <c r="J91" i="16"/>
  <c r="H91" i="16"/>
  <c r="F91" i="16"/>
  <c r="U91" i="16" s="1"/>
  <c r="E91" i="16"/>
  <c r="D91" i="16"/>
  <c r="U90" i="16"/>
  <c r="T90" i="16"/>
  <c r="O90" i="16"/>
  <c r="M90" i="16"/>
  <c r="K90" i="16"/>
  <c r="I90" i="16"/>
  <c r="G90" i="16"/>
  <c r="U89" i="16"/>
  <c r="T89" i="16"/>
  <c r="O89" i="16"/>
  <c r="M89" i="16"/>
  <c r="K89" i="16"/>
  <c r="I89" i="16"/>
  <c r="G89" i="16"/>
  <c r="U88" i="16"/>
  <c r="T88" i="16"/>
  <c r="O88" i="16"/>
  <c r="M88" i="16"/>
  <c r="K88" i="16"/>
  <c r="I88" i="16"/>
  <c r="G88" i="16"/>
  <c r="S85" i="16"/>
  <c r="R85" i="16"/>
  <c r="Q85" i="16"/>
  <c r="T85" i="16" s="1"/>
  <c r="P85" i="16"/>
  <c r="L85" i="16"/>
  <c r="J85" i="16"/>
  <c r="H85" i="16"/>
  <c r="F85" i="16"/>
  <c r="G85" i="16" s="1"/>
  <c r="E85" i="16"/>
  <c r="D85" i="16"/>
  <c r="O85" i="16" s="1"/>
  <c r="T84" i="16"/>
  <c r="S84" i="16"/>
  <c r="R84" i="16"/>
  <c r="Q84" i="16"/>
  <c r="P84" i="16"/>
  <c r="U84" i="16" s="1"/>
  <c r="L84" i="16"/>
  <c r="K84" i="16"/>
  <c r="J84" i="16"/>
  <c r="I84" i="16"/>
  <c r="H84" i="16"/>
  <c r="F84" i="16"/>
  <c r="E84" i="16"/>
  <c r="M84" i="16" s="1"/>
  <c r="D84" i="16"/>
  <c r="G84" i="16" s="1"/>
  <c r="U83" i="16"/>
  <c r="T83" i="16"/>
  <c r="O83" i="16"/>
  <c r="M83" i="16"/>
  <c r="K83" i="16"/>
  <c r="I83" i="16"/>
  <c r="G83" i="16"/>
  <c r="U82" i="16"/>
  <c r="T82" i="16"/>
  <c r="O82" i="16"/>
  <c r="M82" i="16"/>
  <c r="K82" i="16"/>
  <c r="I82" i="16"/>
  <c r="G82" i="16"/>
  <c r="U81" i="16"/>
  <c r="T81" i="16"/>
  <c r="O81" i="16"/>
  <c r="M81" i="16"/>
  <c r="K81" i="16"/>
  <c r="I81" i="16"/>
  <c r="G81" i="16"/>
  <c r="U80" i="16"/>
  <c r="T80" i="16"/>
  <c r="O80" i="16"/>
  <c r="M80" i="16"/>
  <c r="K80" i="16"/>
  <c r="I80" i="16"/>
  <c r="G80" i="16"/>
  <c r="U79" i="16"/>
  <c r="T79" i="16"/>
  <c r="O79" i="16"/>
  <c r="M79" i="16"/>
  <c r="K79" i="16"/>
  <c r="I79" i="16"/>
  <c r="G79" i="16"/>
  <c r="S78" i="16"/>
  <c r="R78" i="16"/>
  <c r="Q78" i="16"/>
  <c r="P78" i="16"/>
  <c r="U78" i="16" s="1"/>
  <c r="O78" i="16"/>
  <c r="L78" i="16"/>
  <c r="J78" i="16"/>
  <c r="H78" i="16"/>
  <c r="F78" i="16"/>
  <c r="G78" i="16" s="1"/>
  <c r="E78" i="16"/>
  <c r="K78" i="16" s="1"/>
  <c r="D78" i="16"/>
  <c r="I78" i="16" s="1"/>
  <c r="U77" i="16"/>
  <c r="T77" i="16"/>
  <c r="O77" i="16"/>
  <c r="M77" i="16"/>
  <c r="K77" i="16"/>
  <c r="I77" i="16"/>
  <c r="G77" i="16"/>
  <c r="U76" i="16"/>
  <c r="T76" i="16"/>
  <c r="O76" i="16"/>
  <c r="M76" i="16"/>
  <c r="K76" i="16"/>
  <c r="I76" i="16"/>
  <c r="G76" i="16"/>
  <c r="U75" i="16"/>
  <c r="T75" i="16"/>
  <c r="O75" i="16"/>
  <c r="M75" i="16"/>
  <c r="K75" i="16"/>
  <c r="I75" i="16"/>
  <c r="G75" i="16"/>
  <c r="U74" i="16"/>
  <c r="T74" i="16"/>
  <c r="O74" i="16"/>
  <c r="M74" i="16"/>
  <c r="K74" i="16"/>
  <c r="I74" i="16"/>
  <c r="G74" i="16"/>
  <c r="U73" i="16"/>
  <c r="T73" i="16"/>
  <c r="O73" i="16"/>
  <c r="M73" i="16"/>
  <c r="K73" i="16"/>
  <c r="I73" i="16"/>
  <c r="G73" i="16"/>
  <c r="U72" i="16"/>
  <c r="T72" i="16"/>
  <c r="O72" i="16"/>
  <c r="M72" i="16"/>
  <c r="K72" i="16"/>
  <c r="I72" i="16"/>
  <c r="G72" i="16"/>
  <c r="U71" i="16"/>
  <c r="T71" i="16"/>
  <c r="O71" i="16"/>
  <c r="M71" i="16"/>
  <c r="K71" i="16"/>
  <c r="I71" i="16"/>
  <c r="G71" i="16"/>
  <c r="S70" i="16"/>
  <c r="R70" i="16"/>
  <c r="Q70" i="16"/>
  <c r="T70" i="16" s="1"/>
  <c r="P70" i="16"/>
  <c r="O70" i="16"/>
  <c r="L70" i="16"/>
  <c r="K70" i="16"/>
  <c r="J70" i="16"/>
  <c r="H70" i="16"/>
  <c r="F70" i="16"/>
  <c r="G70" i="16" s="1"/>
  <c r="E70" i="16"/>
  <c r="D70" i="16"/>
  <c r="U69" i="16"/>
  <c r="T69" i="16"/>
  <c r="O69" i="16"/>
  <c r="M69" i="16"/>
  <c r="K69" i="16"/>
  <c r="I69" i="16"/>
  <c r="G69" i="16"/>
  <c r="U68" i="16"/>
  <c r="T68" i="16"/>
  <c r="O68" i="16"/>
  <c r="M68" i="16"/>
  <c r="K68" i="16"/>
  <c r="I68" i="16"/>
  <c r="G68" i="16"/>
  <c r="U67" i="16"/>
  <c r="T67" i="16"/>
  <c r="O67" i="16"/>
  <c r="M67" i="16"/>
  <c r="K67" i="16"/>
  <c r="I67" i="16"/>
  <c r="G67" i="16"/>
  <c r="U66" i="16"/>
  <c r="T66" i="16"/>
  <c r="O66" i="16"/>
  <c r="M66" i="16"/>
  <c r="K66" i="16"/>
  <c r="I66" i="16"/>
  <c r="G66" i="16"/>
  <c r="U65" i="16"/>
  <c r="T65" i="16"/>
  <c r="O65" i="16"/>
  <c r="M65" i="16"/>
  <c r="K65" i="16"/>
  <c r="I65" i="16"/>
  <c r="G65" i="16"/>
  <c r="U64" i="16"/>
  <c r="T64" i="16"/>
  <c r="O64" i="16"/>
  <c r="M64" i="16"/>
  <c r="K64" i="16"/>
  <c r="I64" i="16"/>
  <c r="G64" i="16"/>
  <c r="S63" i="16"/>
  <c r="R63" i="16"/>
  <c r="Q63" i="16"/>
  <c r="P63" i="16"/>
  <c r="U63" i="16" s="1"/>
  <c r="L63" i="16"/>
  <c r="J63" i="16"/>
  <c r="H63" i="16"/>
  <c r="F63" i="16"/>
  <c r="E63" i="16"/>
  <c r="M63" i="16" s="1"/>
  <c r="D63" i="16"/>
  <c r="G63" i="16" s="1"/>
  <c r="U62" i="16"/>
  <c r="T62" i="16"/>
  <c r="O62" i="16"/>
  <c r="M62" i="16"/>
  <c r="K62" i="16"/>
  <c r="I62" i="16"/>
  <c r="G62" i="16"/>
  <c r="U61" i="16"/>
  <c r="T61" i="16"/>
  <c r="O61" i="16"/>
  <c r="M61" i="16"/>
  <c r="K61" i="16"/>
  <c r="I61" i="16"/>
  <c r="G61" i="16"/>
  <c r="U60" i="16"/>
  <c r="T60" i="16"/>
  <c r="O60" i="16"/>
  <c r="M60" i="16"/>
  <c r="K60" i="16"/>
  <c r="I60" i="16"/>
  <c r="G60" i="16"/>
  <c r="U59" i="16"/>
  <c r="T59" i="16"/>
  <c r="O59" i="16"/>
  <c r="M59" i="16"/>
  <c r="K59" i="16"/>
  <c r="I59" i="16"/>
  <c r="G59" i="16"/>
  <c r="S58" i="16"/>
  <c r="R58" i="16"/>
  <c r="Q58" i="16"/>
  <c r="P58" i="16"/>
  <c r="U58" i="16" s="1"/>
  <c r="O58" i="16"/>
  <c r="L58" i="16"/>
  <c r="J58" i="16"/>
  <c r="H58" i="16"/>
  <c r="I58" i="16" s="1"/>
  <c r="F58" i="16"/>
  <c r="G58" i="16" s="1"/>
  <c r="E58" i="16"/>
  <c r="M58" i="16" s="1"/>
  <c r="D58" i="16"/>
  <c r="U57" i="16"/>
  <c r="T57" i="16"/>
  <c r="O57" i="16"/>
  <c r="M57" i="16"/>
  <c r="K57" i="16"/>
  <c r="I57" i="16"/>
  <c r="G57" i="16"/>
  <c r="S54" i="16"/>
  <c r="R54" i="16"/>
  <c r="Q54" i="16"/>
  <c r="T54" i="16" s="1"/>
  <c r="P54" i="16"/>
  <c r="L54" i="16"/>
  <c r="K54" i="16"/>
  <c r="J54" i="16"/>
  <c r="H54" i="16"/>
  <c r="F54" i="16"/>
  <c r="E54" i="16"/>
  <c r="D54" i="16"/>
  <c r="G54" i="16" s="1"/>
  <c r="S53" i="16"/>
  <c r="R53" i="16"/>
  <c r="Q53" i="16"/>
  <c r="T53" i="16" s="1"/>
  <c r="P53" i="16"/>
  <c r="U53" i="16" s="1"/>
  <c r="L53" i="16"/>
  <c r="J53" i="16"/>
  <c r="I53" i="16"/>
  <c r="H53" i="16"/>
  <c r="G53" i="16"/>
  <c r="F53" i="16"/>
  <c r="E53" i="16"/>
  <c r="M53" i="16" s="1"/>
  <c r="D53" i="16"/>
  <c r="O53" i="16" s="1"/>
  <c r="U52" i="16"/>
  <c r="T52" i="16"/>
  <c r="O52" i="16"/>
  <c r="M52" i="16"/>
  <c r="K52" i="16"/>
  <c r="I52" i="16"/>
  <c r="G52" i="16"/>
  <c r="U51" i="16"/>
  <c r="T51" i="16"/>
  <c r="O51" i="16"/>
  <c r="M51" i="16"/>
  <c r="K51" i="16"/>
  <c r="I51" i="16"/>
  <c r="G51" i="16"/>
  <c r="U50" i="16"/>
  <c r="T50" i="16"/>
  <c r="O50" i="16"/>
  <c r="M50" i="16"/>
  <c r="K50" i="16"/>
  <c r="I50" i="16"/>
  <c r="G50" i="16"/>
  <c r="U49" i="16"/>
  <c r="T49" i="16"/>
  <c r="O49" i="16"/>
  <c r="M49" i="16"/>
  <c r="K49" i="16"/>
  <c r="I49" i="16"/>
  <c r="G49" i="16"/>
  <c r="U48" i="16"/>
  <c r="T48" i="16"/>
  <c r="O48" i="16"/>
  <c r="M48" i="16"/>
  <c r="K48" i="16"/>
  <c r="I48" i="16"/>
  <c r="G48" i="16"/>
  <c r="S47" i="16"/>
  <c r="R47" i="16"/>
  <c r="Q47" i="16"/>
  <c r="T47" i="16" s="1"/>
  <c r="P47" i="16"/>
  <c r="U47" i="16" s="1"/>
  <c r="L47" i="16"/>
  <c r="J47" i="16"/>
  <c r="H47" i="16"/>
  <c r="F47" i="16"/>
  <c r="E47" i="16"/>
  <c r="M47" i="16" s="1"/>
  <c r="D47" i="16"/>
  <c r="I47" i="16" s="1"/>
  <c r="U46" i="16"/>
  <c r="T46" i="16"/>
  <c r="O46" i="16"/>
  <c r="M46" i="16"/>
  <c r="K46" i="16"/>
  <c r="I46" i="16"/>
  <c r="G46" i="16"/>
  <c r="U45" i="16"/>
  <c r="T45" i="16"/>
  <c r="O45" i="16"/>
  <c r="M45" i="16"/>
  <c r="K45" i="16"/>
  <c r="I45" i="16"/>
  <c r="G45" i="16"/>
  <c r="U44" i="16"/>
  <c r="T44" i="16"/>
  <c r="O44" i="16"/>
  <c r="M44" i="16"/>
  <c r="K44" i="16"/>
  <c r="I44" i="16"/>
  <c r="G44" i="16"/>
  <c r="U43" i="16"/>
  <c r="T43" i="16"/>
  <c r="O43" i="16"/>
  <c r="M43" i="16"/>
  <c r="K43" i="16"/>
  <c r="I43" i="16"/>
  <c r="G43" i="16"/>
  <c r="U42" i="16"/>
  <c r="T42" i="16"/>
  <c r="O42" i="16"/>
  <c r="M42" i="16"/>
  <c r="K42" i="16"/>
  <c r="I42" i="16"/>
  <c r="G42" i="16"/>
  <c r="U41" i="16"/>
  <c r="T41" i="16"/>
  <c r="O41" i="16"/>
  <c r="M41" i="16"/>
  <c r="K41" i="16"/>
  <c r="I41" i="16"/>
  <c r="G41" i="16"/>
  <c r="S40" i="16"/>
  <c r="R40" i="16"/>
  <c r="Q40" i="16"/>
  <c r="P40" i="16"/>
  <c r="U40" i="16" s="1"/>
  <c r="L40" i="16"/>
  <c r="J40" i="16"/>
  <c r="H40" i="16"/>
  <c r="F40" i="16"/>
  <c r="E40" i="16"/>
  <c r="D40" i="16"/>
  <c r="O40" i="16" s="1"/>
  <c r="U39" i="16"/>
  <c r="T39" i="16"/>
  <c r="O39" i="16"/>
  <c r="M39" i="16"/>
  <c r="K39" i="16"/>
  <c r="I39" i="16"/>
  <c r="G39" i="16"/>
  <c r="U38" i="16"/>
  <c r="T38" i="16"/>
  <c r="O38" i="16"/>
  <c r="M38" i="16"/>
  <c r="K38" i="16"/>
  <c r="I38" i="16"/>
  <c r="G38" i="16"/>
  <c r="U37" i="16"/>
  <c r="T37" i="16"/>
  <c r="O37" i="16"/>
  <c r="M37" i="16"/>
  <c r="K37" i="16"/>
  <c r="I37" i="16"/>
  <c r="G37" i="16"/>
  <c r="U36" i="16"/>
  <c r="T36" i="16"/>
  <c r="O36" i="16"/>
  <c r="M36" i="16"/>
  <c r="K36" i="16"/>
  <c r="I36" i="16"/>
  <c r="G36" i="16"/>
  <c r="U35" i="16"/>
  <c r="S35" i="16"/>
  <c r="R35" i="16"/>
  <c r="Q35" i="16"/>
  <c r="T35" i="16" s="1"/>
  <c r="P35" i="16"/>
  <c r="L35" i="16"/>
  <c r="J35" i="16"/>
  <c r="H35" i="16"/>
  <c r="F35" i="16"/>
  <c r="E35" i="16"/>
  <c r="M35" i="16" s="1"/>
  <c r="D35" i="16"/>
  <c r="U34" i="16"/>
  <c r="T34" i="16"/>
  <c r="O34" i="16"/>
  <c r="M34" i="16"/>
  <c r="K34" i="16"/>
  <c r="I34" i="16"/>
  <c r="G34" i="16"/>
  <c r="U33" i="16"/>
  <c r="T33" i="16"/>
  <c r="O33" i="16"/>
  <c r="M33" i="16"/>
  <c r="K33" i="16"/>
  <c r="I33" i="16"/>
  <c r="G33" i="16"/>
  <c r="U32" i="16"/>
  <c r="T32" i="16"/>
  <c r="O32" i="16"/>
  <c r="M32" i="16"/>
  <c r="K32" i="16"/>
  <c r="I32" i="16"/>
  <c r="G32" i="16"/>
  <c r="U31" i="16"/>
  <c r="T31" i="16"/>
  <c r="O31" i="16"/>
  <c r="M31" i="16"/>
  <c r="K31" i="16"/>
  <c r="I31" i="16"/>
  <c r="G31" i="16"/>
  <c r="U30" i="16"/>
  <c r="T30" i="16"/>
  <c r="O30" i="16"/>
  <c r="M30" i="16"/>
  <c r="K30" i="16"/>
  <c r="I30" i="16"/>
  <c r="G30" i="16"/>
  <c r="U29" i="16"/>
  <c r="T29" i="16"/>
  <c r="O29" i="16"/>
  <c r="M29" i="16"/>
  <c r="K29" i="16"/>
  <c r="I29" i="16"/>
  <c r="G29" i="16"/>
  <c r="U28" i="16"/>
  <c r="T28" i="16"/>
  <c r="O28" i="16"/>
  <c r="M28" i="16"/>
  <c r="K28" i="16"/>
  <c r="I28" i="16"/>
  <c r="G28" i="16"/>
  <c r="S27" i="16"/>
  <c r="R27" i="16"/>
  <c r="Q27" i="16"/>
  <c r="T27" i="16" s="1"/>
  <c r="P27" i="16"/>
  <c r="U27" i="16" s="1"/>
  <c r="O27" i="16"/>
  <c r="L27" i="16"/>
  <c r="J27" i="16"/>
  <c r="I27" i="16"/>
  <c r="H27" i="16"/>
  <c r="G27" i="16"/>
  <c r="F27" i="16"/>
  <c r="E27" i="16"/>
  <c r="K27" i="16" s="1"/>
  <c r="D27" i="16"/>
  <c r="U26" i="16"/>
  <c r="T26" i="16"/>
  <c r="O26" i="16"/>
  <c r="M26" i="16"/>
  <c r="K26" i="16"/>
  <c r="I26" i="16"/>
  <c r="G26" i="16"/>
  <c r="U25" i="16"/>
  <c r="T25" i="16"/>
  <c r="O25" i="16"/>
  <c r="M25" i="16"/>
  <c r="K25" i="16"/>
  <c r="I25" i="16"/>
  <c r="G25" i="16"/>
  <c r="U24" i="16"/>
  <c r="T24" i="16"/>
  <c r="O24" i="16"/>
  <c r="M24" i="16"/>
  <c r="K24" i="16"/>
  <c r="I24" i="16"/>
  <c r="G24" i="16"/>
  <c r="U23" i="16"/>
  <c r="T23" i="16"/>
  <c r="O23" i="16"/>
  <c r="M23" i="16"/>
  <c r="K23" i="16"/>
  <c r="I23" i="16"/>
  <c r="G23" i="16"/>
  <c r="U22" i="16"/>
  <c r="T22" i="16"/>
  <c r="O22" i="16"/>
  <c r="M22" i="16"/>
  <c r="K22" i="16"/>
  <c r="I22" i="16"/>
  <c r="G22" i="16"/>
  <c r="U21" i="16"/>
  <c r="T21" i="16"/>
  <c r="O21" i="16"/>
  <c r="M21" i="16"/>
  <c r="K21" i="16"/>
  <c r="I21" i="16"/>
  <c r="G21" i="16"/>
  <c r="U20" i="16"/>
  <c r="T20" i="16"/>
  <c r="O20" i="16"/>
  <c r="M20" i="16"/>
  <c r="K20" i="16"/>
  <c r="I20" i="16"/>
  <c r="G20" i="16"/>
  <c r="S19" i="16"/>
  <c r="R19" i="16"/>
  <c r="Q19" i="16"/>
  <c r="T19" i="16" s="1"/>
  <c r="P19" i="16"/>
  <c r="L19" i="16"/>
  <c r="J19" i="16"/>
  <c r="K19" i="16" s="1"/>
  <c r="H19" i="16"/>
  <c r="I19" i="16" s="1"/>
  <c r="F19" i="16"/>
  <c r="G19" i="16" s="1"/>
  <c r="E19" i="16"/>
  <c r="M19" i="16" s="1"/>
  <c r="D19" i="16"/>
  <c r="O19" i="16" s="1"/>
  <c r="U18" i="16"/>
  <c r="T18" i="16"/>
  <c r="O18" i="16"/>
  <c r="M18" i="16"/>
  <c r="K18" i="16"/>
  <c r="I18" i="16"/>
  <c r="G18" i="16"/>
  <c r="U17" i="16"/>
  <c r="T17" i="16"/>
  <c r="O17" i="16"/>
  <c r="M17" i="16"/>
  <c r="K17" i="16"/>
  <c r="I17" i="16"/>
  <c r="G17" i="16"/>
  <c r="U16" i="16"/>
  <c r="T16" i="16"/>
  <c r="O16" i="16"/>
  <c r="M16" i="16"/>
  <c r="K16" i="16"/>
  <c r="I16" i="16"/>
  <c r="G16" i="16"/>
  <c r="U15" i="16"/>
  <c r="T15" i="16"/>
  <c r="O15" i="16"/>
  <c r="M15" i="16"/>
  <c r="K15" i="16"/>
  <c r="I15" i="16"/>
  <c r="G15" i="16"/>
  <c r="U14" i="16"/>
  <c r="T14" i="16"/>
  <c r="O14" i="16"/>
  <c r="M14" i="16"/>
  <c r="K14" i="16"/>
  <c r="I14" i="16"/>
  <c r="G14" i="16"/>
  <c r="U13" i="16"/>
  <c r="T13" i="16"/>
  <c r="O13" i="16"/>
  <c r="M13" i="16"/>
  <c r="K13" i="16"/>
  <c r="I13" i="16"/>
  <c r="G13" i="16"/>
  <c r="U12" i="16"/>
  <c r="T12" i="16"/>
  <c r="O12" i="16"/>
  <c r="M12" i="16"/>
  <c r="K12" i="16"/>
  <c r="I12" i="16"/>
  <c r="G12" i="16"/>
  <c r="U11" i="16"/>
  <c r="T11" i="16"/>
  <c r="O11" i="16"/>
  <c r="M11" i="16"/>
  <c r="K11" i="16"/>
  <c r="I11" i="16"/>
  <c r="G11" i="16"/>
  <c r="S10" i="16"/>
  <c r="T10" i="16" s="1"/>
  <c r="R10" i="16"/>
  <c r="Q10" i="16"/>
  <c r="P10" i="16"/>
  <c r="U10" i="16" s="1"/>
  <c r="L10" i="16"/>
  <c r="J10" i="16"/>
  <c r="K10" i="16" s="1"/>
  <c r="H10" i="16"/>
  <c r="F10" i="16"/>
  <c r="E10" i="16"/>
  <c r="D10" i="16"/>
  <c r="U9" i="16"/>
  <c r="T9" i="16"/>
  <c r="O9" i="16"/>
  <c r="M9" i="16"/>
  <c r="K9" i="16"/>
  <c r="I9" i="16"/>
  <c r="G9" i="16"/>
  <c r="U8" i="16"/>
  <c r="T8" i="16"/>
  <c r="O8" i="16"/>
  <c r="M8" i="16"/>
  <c r="K8" i="16"/>
  <c r="I8" i="16"/>
  <c r="G8" i="16"/>
  <c r="S339" i="15"/>
  <c r="R339" i="15"/>
  <c r="Q339" i="15"/>
  <c r="P339" i="15"/>
  <c r="L339" i="15"/>
  <c r="J339" i="15"/>
  <c r="H339" i="15"/>
  <c r="F339" i="15"/>
  <c r="E339" i="15"/>
  <c r="M339" i="15" s="1"/>
  <c r="D339" i="15"/>
  <c r="O339" i="15" s="1"/>
  <c r="S338" i="15"/>
  <c r="R338" i="15"/>
  <c r="Q338" i="15"/>
  <c r="P338" i="15"/>
  <c r="U338" i="15" s="1"/>
  <c r="O338" i="15"/>
  <c r="L338" i="15"/>
  <c r="J338" i="15"/>
  <c r="K338" i="15" s="1"/>
  <c r="H338" i="15"/>
  <c r="F338" i="15"/>
  <c r="G338" i="15" s="1"/>
  <c r="E338" i="15"/>
  <c r="D338" i="15"/>
  <c r="I338" i="15" s="1"/>
  <c r="U337" i="15"/>
  <c r="S337" i="15"/>
  <c r="T337" i="15" s="1"/>
  <c r="R337" i="15"/>
  <c r="Q337" i="15"/>
  <c r="P337" i="15"/>
  <c r="L337" i="15"/>
  <c r="J337" i="15"/>
  <c r="H337" i="15"/>
  <c r="F337" i="15"/>
  <c r="E337" i="15"/>
  <c r="D337" i="15"/>
  <c r="U336" i="15"/>
  <c r="T336" i="15"/>
  <c r="O336" i="15"/>
  <c r="M336" i="15"/>
  <c r="K336" i="15"/>
  <c r="I336" i="15"/>
  <c r="G336" i="15"/>
  <c r="U335" i="15"/>
  <c r="T335" i="15"/>
  <c r="O335" i="15"/>
  <c r="M335" i="15"/>
  <c r="K335" i="15"/>
  <c r="I335" i="15"/>
  <c r="G335" i="15"/>
  <c r="U334" i="15"/>
  <c r="T334" i="15"/>
  <c r="O334" i="15"/>
  <c r="M334" i="15"/>
  <c r="K334" i="15"/>
  <c r="I334" i="15"/>
  <c r="G334" i="15"/>
  <c r="U333" i="15"/>
  <c r="T333" i="15"/>
  <c r="O333" i="15"/>
  <c r="M333" i="15"/>
  <c r="K333" i="15"/>
  <c r="I333" i="15"/>
  <c r="G333" i="15"/>
  <c r="S332" i="15"/>
  <c r="R332" i="15"/>
  <c r="Q332" i="15"/>
  <c r="T332" i="15" s="1"/>
  <c r="P332" i="15"/>
  <c r="L332" i="15"/>
  <c r="J332" i="15"/>
  <c r="K332" i="15" s="1"/>
  <c r="H332" i="15"/>
  <c r="I332" i="15" s="1"/>
  <c r="F332" i="15"/>
  <c r="G332" i="15" s="1"/>
  <c r="E332" i="15"/>
  <c r="M332" i="15" s="1"/>
  <c r="D332" i="15"/>
  <c r="O332" i="15" s="1"/>
  <c r="U331" i="15"/>
  <c r="T331" i="15"/>
  <c r="O331" i="15"/>
  <c r="M331" i="15"/>
  <c r="K331" i="15"/>
  <c r="I331" i="15"/>
  <c r="G331" i="15"/>
  <c r="U330" i="15"/>
  <c r="T330" i="15"/>
  <c r="O330" i="15"/>
  <c r="M330" i="15"/>
  <c r="K330" i="15"/>
  <c r="I330" i="15"/>
  <c r="G330" i="15"/>
  <c r="U329" i="15"/>
  <c r="T329" i="15"/>
  <c r="O329" i="15"/>
  <c r="M329" i="15"/>
  <c r="K329" i="15"/>
  <c r="I329" i="15"/>
  <c r="G329" i="15"/>
  <c r="U328" i="15"/>
  <c r="T328" i="15"/>
  <c r="O328" i="15"/>
  <c r="M328" i="15"/>
  <c r="K328" i="15"/>
  <c r="I328" i="15"/>
  <c r="G328" i="15"/>
  <c r="U327" i="15"/>
  <c r="T327" i="15"/>
  <c r="O327" i="15"/>
  <c r="M327" i="15"/>
  <c r="K327" i="15"/>
  <c r="I327" i="15"/>
  <c r="G327" i="15"/>
  <c r="U326" i="15"/>
  <c r="T326" i="15"/>
  <c r="O326" i="15"/>
  <c r="M326" i="15"/>
  <c r="K326" i="15"/>
  <c r="I326" i="15"/>
  <c r="G326" i="15"/>
  <c r="U325" i="15"/>
  <c r="T325" i="15"/>
  <c r="O325" i="15"/>
  <c r="M325" i="15"/>
  <c r="K325" i="15"/>
  <c r="I325" i="15"/>
  <c r="G325" i="15"/>
  <c r="U324" i="15"/>
  <c r="T324" i="15"/>
  <c r="O324" i="15"/>
  <c r="M324" i="15"/>
  <c r="K324" i="15"/>
  <c r="I324" i="15"/>
  <c r="G324" i="15"/>
  <c r="S323" i="15"/>
  <c r="R323" i="15"/>
  <c r="Q323" i="15"/>
  <c r="T323" i="15" s="1"/>
  <c r="P323" i="15"/>
  <c r="U323" i="15" s="1"/>
  <c r="L323" i="15"/>
  <c r="J323" i="15"/>
  <c r="H323" i="15"/>
  <c r="F323" i="15"/>
  <c r="E323" i="15"/>
  <c r="D323" i="15"/>
  <c r="O323" i="15" s="1"/>
  <c r="U322" i="15"/>
  <c r="T322" i="15"/>
  <c r="O322" i="15"/>
  <c r="M322" i="15"/>
  <c r="K322" i="15"/>
  <c r="I322" i="15"/>
  <c r="G322" i="15"/>
  <c r="U321" i="15"/>
  <c r="T321" i="15"/>
  <c r="O321" i="15"/>
  <c r="M321" i="15"/>
  <c r="K321" i="15"/>
  <c r="I321" i="15"/>
  <c r="G321" i="15"/>
  <c r="U320" i="15"/>
  <c r="T320" i="15"/>
  <c r="O320" i="15"/>
  <c r="M320" i="15"/>
  <c r="K320" i="15"/>
  <c r="I320" i="15"/>
  <c r="G320" i="15"/>
  <c r="U319" i="15"/>
  <c r="T319" i="15"/>
  <c r="O319" i="15"/>
  <c r="M319" i="15"/>
  <c r="K319" i="15"/>
  <c r="I319" i="15"/>
  <c r="G319" i="15"/>
  <c r="U318" i="15"/>
  <c r="T318" i="15"/>
  <c r="O318" i="15"/>
  <c r="M318" i="15"/>
  <c r="K318" i="15"/>
  <c r="I318" i="15"/>
  <c r="G318" i="15"/>
  <c r="S317" i="15"/>
  <c r="R317" i="15"/>
  <c r="Q317" i="15"/>
  <c r="P317" i="15"/>
  <c r="U317" i="15" s="1"/>
  <c r="L317" i="15"/>
  <c r="J317" i="15"/>
  <c r="H317" i="15"/>
  <c r="F317" i="15"/>
  <c r="E317" i="15"/>
  <c r="M317" i="15" s="1"/>
  <c r="D317" i="15"/>
  <c r="I317" i="15" s="1"/>
  <c r="U316" i="15"/>
  <c r="T316" i="15"/>
  <c r="O316" i="15"/>
  <c r="M316" i="15"/>
  <c r="K316" i="15"/>
  <c r="I316" i="15"/>
  <c r="G316" i="15"/>
  <c r="U315" i="15"/>
  <c r="T315" i="15"/>
  <c r="O315" i="15"/>
  <c r="M315" i="15"/>
  <c r="K315" i="15"/>
  <c r="I315" i="15"/>
  <c r="G315" i="15"/>
  <c r="U314" i="15"/>
  <c r="T314" i="15"/>
  <c r="O314" i="15"/>
  <c r="M314" i="15"/>
  <c r="K314" i="15"/>
  <c r="I314" i="15"/>
  <c r="G314" i="15"/>
  <c r="U313" i="15"/>
  <c r="T313" i="15"/>
  <c r="O313" i="15"/>
  <c r="M313" i="15"/>
  <c r="K313" i="15"/>
  <c r="I313" i="15"/>
  <c r="G313" i="15"/>
  <c r="U312" i="15"/>
  <c r="T312" i="15"/>
  <c r="O312" i="15"/>
  <c r="M312" i="15"/>
  <c r="K312" i="15"/>
  <c r="I312" i="15"/>
  <c r="G312" i="15"/>
  <c r="U311" i="15"/>
  <c r="T311" i="15"/>
  <c r="O311" i="15"/>
  <c r="M311" i="15"/>
  <c r="K311" i="15"/>
  <c r="I311" i="15"/>
  <c r="G311" i="15"/>
  <c r="S310" i="15"/>
  <c r="R310" i="15"/>
  <c r="Q310" i="15"/>
  <c r="P310" i="15"/>
  <c r="L310" i="15"/>
  <c r="J310" i="15"/>
  <c r="H310" i="15"/>
  <c r="F310" i="15"/>
  <c r="E310" i="15"/>
  <c r="D310" i="15"/>
  <c r="O310" i="15" s="1"/>
  <c r="U309" i="15"/>
  <c r="T309" i="15"/>
  <c r="O309" i="15"/>
  <c r="M309" i="15"/>
  <c r="K309" i="15"/>
  <c r="I309" i="15"/>
  <c r="G309" i="15"/>
  <c r="U308" i="15"/>
  <c r="T308" i="15"/>
  <c r="O308" i="15"/>
  <c r="M308" i="15"/>
  <c r="K308" i="15"/>
  <c r="I308" i="15"/>
  <c r="G308" i="15"/>
  <c r="U307" i="15"/>
  <c r="T307" i="15"/>
  <c r="O307" i="15"/>
  <c r="M307" i="15"/>
  <c r="K307" i="15"/>
  <c r="I307" i="15"/>
  <c r="G307" i="15"/>
  <c r="U306" i="15"/>
  <c r="T306" i="15"/>
  <c r="O306" i="15"/>
  <c r="M306" i="15"/>
  <c r="K306" i="15"/>
  <c r="I306" i="15"/>
  <c r="G306" i="15"/>
  <c r="U305" i="15"/>
  <c r="T305" i="15"/>
  <c r="O305" i="15"/>
  <c r="M305" i="15"/>
  <c r="K305" i="15"/>
  <c r="I305" i="15"/>
  <c r="G305" i="15"/>
  <c r="U304" i="15"/>
  <c r="T304" i="15"/>
  <c r="O304" i="15"/>
  <c r="M304" i="15"/>
  <c r="K304" i="15"/>
  <c r="I304" i="15"/>
  <c r="G304" i="15"/>
  <c r="S303" i="15"/>
  <c r="T303" i="15" s="1"/>
  <c r="R303" i="15"/>
  <c r="Q303" i="15"/>
  <c r="P303" i="15"/>
  <c r="O303" i="15"/>
  <c r="L303" i="15"/>
  <c r="J303" i="15"/>
  <c r="K303" i="15" s="1"/>
  <c r="H303" i="15"/>
  <c r="F303" i="15"/>
  <c r="U303" i="15" s="1"/>
  <c r="E303" i="15"/>
  <c r="D303" i="15"/>
  <c r="U302" i="15"/>
  <c r="T302" i="15"/>
  <c r="O302" i="15"/>
  <c r="M302" i="15"/>
  <c r="K302" i="15"/>
  <c r="I302" i="15"/>
  <c r="G302" i="15"/>
  <c r="S299" i="15"/>
  <c r="T299" i="15" s="1"/>
  <c r="R299" i="15"/>
  <c r="Q299" i="15"/>
  <c r="P299" i="15"/>
  <c r="L299" i="15"/>
  <c r="J299" i="15"/>
  <c r="H299" i="15"/>
  <c r="F299" i="15"/>
  <c r="U299" i="15" s="1"/>
  <c r="E299" i="15"/>
  <c r="M299" i="15" s="1"/>
  <c r="D299" i="15"/>
  <c r="G299" i="15" s="1"/>
  <c r="S298" i="15"/>
  <c r="T298" i="15" s="1"/>
  <c r="R298" i="15"/>
  <c r="Q298" i="15"/>
  <c r="P298" i="15"/>
  <c r="U298" i="15" s="1"/>
  <c r="L298" i="15"/>
  <c r="J298" i="15"/>
  <c r="H298" i="15"/>
  <c r="F298" i="15"/>
  <c r="E298" i="15"/>
  <c r="D298" i="15"/>
  <c r="I298" i="15" s="1"/>
  <c r="U297" i="15"/>
  <c r="T297" i="15"/>
  <c r="O297" i="15"/>
  <c r="M297" i="15"/>
  <c r="K297" i="15"/>
  <c r="I297" i="15"/>
  <c r="G297" i="15"/>
  <c r="U296" i="15"/>
  <c r="T296" i="15"/>
  <c r="O296" i="15"/>
  <c r="M296" i="15"/>
  <c r="K296" i="15"/>
  <c r="I296" i="15"/>
  <c r="G296" i="15"/>
  <c r="U295" i="15"/>
  <c r="T295" i="15"/>
  <c r="O295" i="15"/>
  <c r="M295" i="15"/>
  <c r="K295" i="15"/>
  <c r="I295" i="15"/>
  <c r="G295" i="15"/>
  <c r="U294" i="15"/>
  <c r="T294" i="15"/>
  <c r="O294" i="15"/>
  <c r="M294" i="15"/>
  <c r="K294" i="15"/>
  <c r="I294" i="15"/>
  <c r="G294" i="15"/>
  <c r="U293" i="15"/>
  <c r="T293" i="15"/>
  <c r="O293" i="15"/>
  <c r="M293" i="15"/>
  <c r="K293" i="15"/>
  <c r="I293" i="15"/>
  <c r="G293" i="15"/>
  <c r="S292" i="15"/>
  <c r="R292" i="15"/>
  <c r="Q292" i="15"/>
  <c r="T292" i="15" s="1"/>
  <c r="P292" i="15"/>
  <c r="L292" i="15"/>
  <c r="J292" i="15"/>
  <c r="H292" i="15"/>
  <c r="I292" i="15" s="1"/>
  <c r="G292" i="15"/>
  <c r="F292" i="15"/>
  <c r="E292" i="15"/>
  <c r="D292" i="15"/>
  <c r="O292" i="15" s="1"/>
  <c r="U291" i="15"/>
  <c r="T291" i="15"/>
  <c r="O291" i="15"/>
  <c r="M291" i="15"/>
  <c r="K291" i="15"/>
  <c r="I291" i="15"/>
  <c r="G291" i="15"/>
  <c r="U290" i="15"/>
  <c r="T290" i="15"/>
  <c r="O290" i="15"/>
  <c r="M290" i="15"/>
  <c r="K290" i="15"/>
  <c r="I290" i="15"/>
  <c r="G290" i="15"/>
  <c r="U289" i="15"/>
  <c r="T289" i="15"/>
  <c r="O289" i="15"/>
  <c r="M289" i="15"/>
  <c r="K289" i="15"/>
  <c r="I289" i="15"/>
  <c r="G289" i="15"/>
  <c r="U288" i="15"/>
  <c r="T288" i="15"/>
  <c r="O288" i="15"/>
  <c r="M288" i="15"/>
  <c r="K288" i="15"/>
  <c r="I288" i="15"/>
  <c r="G288" i="15"/>
  <c r="U287" i="15"/>
  <c r="T287" i="15"/>
  <c r="O287" i="15"/>
  <c r="M287" i="15"/>
  <c r="K287" i="15"/>
  <c r="I287" i="15"/>
  <c r="G287" i="15"/>
  <c r="U286" i="15"/>
  <c r="T286" i="15"/>
  <c r="O286" i="15"/>
  <c r="M286" i="15"/>
  <c r="K286" i="15"/>
  <c r="I286" i="15"/>
  <c r="G286" i="15"/>
  <c r="S285" i="15"/>
  <c r="R285" i="15"/>
  <c r="Q285" i="15"/>
  <c r="P285" i="15"/>
  <c r="L285" i="15"/>
  <c r="J285" i="15"/>
  <c r="K285" i="15" s="1"/>
  <c r="H285" i="15"/>
  <c r="F285" i="15"/>
  <c r="U285" i="15" s="1"/>
  <c r="E285" i="15"/>
  <c r="M285" i="15" s="1"/>
  <c r="D285" i="15"/>
  <c r="G285" i="15" s="1"/>
  <c r="U284" i="15"/>
  <c r="T284" i="15"/>
  <c r="O284" i="15"/>
  <c r="M284" i="15"/>
  <c r="K284" i="15"/>
  <c r="I284" i="15"/>
  <c r="G284" i="15"/>
  <c r="U283" i="15"/>
  <c r="T283" i="15"/>
  <c r="O283" i="15"/>
  <c r="M283" i="15"/>
  <c r="K283" i="15"/>
  <c r="I283" i="15"/>
  <c r="G283" i="15"/>
  <c r="U282" i="15"/>
  <c r="T282" i="15"/>
  <c r="O282" i="15"/>
  <c r="M282" i="15"/>
  <c r="K282" i="15"/>
  <c r="I282" i="15"/>
  <c r="G282" i="15"/>
  <c r="U281" i="15"/>
  <c r="T281" i="15"/>
  <c r="O281" i="15"/>
  <c r="M281" i="15"/>
  <c r="K281" i="15"/>
  <c r="I281" i="15"/>
  <c r="G281" i="15"/>
  <c r="U280" i="15"/>
  <c r="T280" i="15"/>
  <c r="O280" i="15"/>
  <c r="M280" i="15"/>
  <c r="K280" i="15"/>
  <c r="I280" i="15"/>
  <c r="G280" i="15"/>
  <c r="U279" i="15"/>
  <c r="T279" i="15"/>
  <c r="O279" i="15"/>
  <c r="M279" i="15"/>
  <c r="K279" i="15"/>
  <c r="I279" i="15"/>
  <c r="G279" i="15"/>
  <c r="U278" i="15"/>
  <c r="T278" i="15"/>
  <c r="O278" i="15"/>
  <c r="M278" i="15"/>
  <c r="K278" i="15"/>
  <c r="I278" i="15"/>
  <c r="G278" i="15"/>
  <c r="U277" i="15"/>
  <c r="T277" i="15"/>
  <c r="O277" i="15"/>
  <c r="M277" i="15"/>
  <c r="K277" i="15"/>
  <c r="I277" i="15"/>
  <c r="G277" i="15"/>
  <c r="U276" i="15"/>
  <c r="T276" i="15"/>
  <c r="O276" i="15"/>
  <c r="M276" i="15"/>
  <c r="K276" i="15"/>
  <c r="I276" i="15"/>
  <c r="G276" i="15"/>
  <c r="S275" i="15"/>
  <c r="R275" i="15"/>
  <c r="Q275" i="15"/>
  <c r="P275" i="15"/>
  <c r="U275" i="15" s="1"/>
  <c r="L275" i="15"/>
  <c r="J275" i="15"/>
  <c r="K275" i="15" s="1"/>
  <c r="H275" i="15"/>
  <c r="F275" i="15"/>
  <c r="E275" i="15"/>
  <c r="D275" i="15"/>
  <c r="U274" i="15"/>
  <c r="T274" i="15"/>
  <c r="O274" i="15"/>
  <c r="M274" i="15"/>
  <c r="K274" i="15"/>
  <c r="I274" i="15"/>
  <c r="G274" i="15"/>
  <c r="U273" i="15"/>
  <c r="T273" i="15"/>
  <c r="O273" i="15"/>
  <c r="M273" i="15"/>
  <c r="K273" i="15"/>
  <c r="I273" i="15"/>
  <c r="G273" i="15"/>
  <c r="U272" i="15"/>
  <c r="T272" i="15"/>
  <c r="O272" i="15"/>
  <c r="M272" i="15"/>
  <c r="K272" i="15"/>
  <c r="I272" i="15"/>
  <c r="G272" i="15"/>
  <c r="U271" i="15"/>
  <c r="T271" i="15"/>
  <c r="O271" i="15"/>
  <c r="M271" i="15"/>
  <c r="K271" i="15"/>
  <c r="I271" i="15"/>
  <c r="G271" i="15"/>
  <c r="U270" i="15"/>
  <c r="T270" i="15"/>
  <c r="O270" i="15"/>
  <c r="M270" i="15"/>
  <c r="K270" i="15"/>
  <c r="I270" i="15"/>
  <c r="G270" i="15"/>
  <c r="U269" i="15"/>
  <c r="T269" i="15"/>
  <c r="O269" i="15"/>
  <c r="M269" i="15"/>
  <c r="K269" i="15"/>
  <c r="I269" i="15"/>
  <c r="G269" i="15"/>
  <c r="U268" i="15"/>
  <c r="T268" i="15"/>
  <c r="O268" i="15"/>
  <c r="M268" i="15"/>
  <c r="K268" i="15"/>
  <c r="I268" i="15"/>
  <c r="G268" i="15"/>
  <c r="U267" i="15"/>
  <c r="S267" i="15"/>
  <c r="R267" i="15"/>
  <c r="Q267" i="15"/>
  <c r="P267" i="15"/>
  <c r="L267" i="15"/>
  <c r="J267" i="15"/>
  <c r="H267" i="15"/>
  <c r="F267" i="15"/>
  <c r="E267" i="15"/>
  <c r="D267" i="15"/>
  <c r="U266" i="15"/>
  <c r="T266" i="15"/>
  <c r="O266" i="15"/>
  <c r="M266" i="15"/>
  <c r="K266" i="15"/>
  <c r="I266" i="15"/>
  <c r="G266" i="15"/>
  <c r="U265" i="15"/>
  <c r="T265" i="15"/>
  <c r="O265" i="15"/>
  <c r="M265" i="15"/>
  <c r="K265" i="15"/>
  <c r="I265" i="15"/>
  <c r="G265" i="15"/>
  <c r="U264" i="15"/>
  <c r="T264" i="15"/>
  <c r="O264" i="15"/>
  <c r="M264" i="15"/>
  <c r="K264" i="15"/>
  <c r="I264" i="15"/>
  <c r="G264" i="15"/>
  <c r="U263" i="15"/>
  <c r="T263" i="15"/>
  <c r="O263" i="15"/>
  <c r="M263" i="15"/>
  <c r="K263" i="15"/>
  <c r="I263" i="15"/>
  <c r="G263" i="15"/>
  <c r="S260" i="15"/>
  <c r="T260" i="15" s="1"/>
  <c r="R260" i="15"/>
  <c r="Q260" i="15"/>
  <c r="P260" i="15"/>
  <c r="L260" i="15"/>
  <c r="J260" i="15"/>
  <c r="H260" i="15"/>
  <c r="F260" i="15"/>
  <c r="E260" i="15"/>
  <c r="D260" i="15"/>
  <c r="S259" i="15"/>
  <c r="T259" i="15" s="1"/>
  <c r="R259" i="15"/>
  <c r="Q259" i="15"/>
  <c r="P259" i="15"/>
  <c r="O259" i="15"/>
  <c r="L259" i="15"/>
  <c r="J259" i="15"/>
  <c r="H259" i="15"/>
  <c r="F259" i="15"/>
  <c r="E259" i="15"/>
  <c r="D259" i="15"/>
  <c r="I259" i="15" s="1"/>
  <c r="U258" i="15"/>
  <c r="T258" i="15"/>
  <c r="O258" i="15"/>
  <c r="M258" i="15"/>
  <c r="K258" i="15"/>
  <c r="I258" i="15"/>
  <c r="G258" i="15"/>
  <c r="U257" i="15"/>
  <c r="T257" i="15"/>
  <c r="O257" i="15"/>
  <c r="M257" i="15"/>
  <c r="K257" i="15"/>
  <c r="I257" i="15"/>
  <c r="G257" i="15"/>
  <c r="U256" i="15"/>
  <c r="T256" i="15"/>
  <c r="O256" i="15"/>
  <c r="M256" i="15"/>
  <c r="K256" i="15"/>
  <c r="I256" i="15"/>
  <c r="G256" i="15"/>
  <c r="U255" i="15"/>
  <c r="T255" i="15"/>
  <c r="O255" i="15"/>
  <c r="M255" i="15"/>
  <c r="K255" i="15"/>
  <c r="I255" i="15"/>
  <c r="G255" i="15"/>
  <c r="S254" i="15"/>
  <c r="R254" i="15"/>
  <c r="Q254" i="15"/>
  <c r="T254" i="15" s="1"/>
  <c r="P254" i="15"/>
  <c r="L254" i="15"/>
  <c r="K254" i="15"/>
  <c r="J254" i="15"/>
  <c r="H254" i="15"/>
  <c r="F254" i="15"/>
  <c r="G254" i="15" s="1"/>
  <c r="E254" i="15"/>
  <c r="D254" i="15"/>
  <c r="I254" i="15" s="1"/>
  <c r="U253" i="15"/>
  <c r="T253" i="15"/>
  <c r="O253" i="15"/>
  <c r="M253" i="15"/>
  <c r="K253" i="15"/>
  <c r="I253" i="15"/>
  <c r="G253" i="15"/>
  <c r="U252" i="15"/>
  <c r="T252" i="15"/>
  <c r="O252" i="15"/>
  <c r="M252" i="15"/>
  <c r="K252" i="15"/>
  <c r="I252" i="15"/>
  <c r="G252" i="15"/>
  <c r="U251" i="15"/>
  <c r="T251" i="15"/>
  <c r="O251" i="15"/>
  <c r="M251" i="15"/>
  <c r="K251" i="15"/>
  <c r="I251" i="15"/>
  <c r="G251" i="15"/>
  <c r="U250" i="15"/>
  <c r="T250" i="15"/>
  <c r="O250" i="15"/>
  <c r="M250" i="15"/>
  <c r="K250" i="15"/>
  <c r="I250" i="15"/>
  <c r="G250" i="15"/>
  <c r="U249" i="15"/>
  <c r="T249" i="15"/>
  <c r="O249" i="15"/>
  <c r="M249" i="15"/>
  <c r="K249" i="15"/>
  <c r="I249" i="15"/>
  <c r="G249" i="15"/>
  <c r="U248" i="15"/>
  <c r="T248" i="15"/>
  <c r="O248" i="15"/>
  <c r="M248" i="15"/>
  <c r="K248" i="15"/>
  <c r="I248" i="15"/>
  <c r="G248" i="15"/>
  <c r="S247" i="15"/>
  <c r="T247" i="15" s="1"/>
  <c r="R247" i="15"/>
  <c r="Q247" i="15"/>
  <c r="P247" i="15"/>
  <c r="O247" i="15"/>
  <c r="L247" i="15"/>
  <c r="J247" i="15"/>
  <c r="H247" i="15"/>
  <c r="F247" i="15"/>
  <c r="G247" i="15" s="1"/>
  <c r="E247" i="15"/>
  <c r="D247" i="15"/>
  <c r="U246" i="15"/>
  <c r="T246" i="15"/>
  <c r="O246" i="15"/>
  <c r="M246" i="15"/>
  <c r="K246" i="15"/>
  <c r="I246" i="15"/>
  <c r="G246" i="15"/>
  <c r="U245" i="15"/>
  <c r="T245" i="15"/>
  <c r="O245" i="15"/>
  <c r="M245" i="15"/>
  <c r="K245" i="15"/>
  <c r="I245" i="15"/>
  <c r="G245" i="15"/>
  <c r="U244" i="15"/>
  <c r="T244" i="15"/>
  <c r="O244" i="15"/>
  <c r="M244" i="15"/>
  <c r="K244" i="15"/>
  <c r="I244" i="15"/>
  <c r="G244" i="15"/>
  <c r="U243" i="15"/>
  <c r="T243" i="15"/>
  <c r="O243" i="15"/>
  <c r="M243" i="15"/>
  <c r="K243" i="15"/>
  <c r="I243" i="15"/>
  <c r="G243" i="15"/>
  <c r="U242" i="15"/>
  <c r="T242" i="15"/>
  <c r="O242" i="15"/>
  <c r="M242" i="15"/>
  <c r="K242" i="15"/>
  <c r="I242" i="15"/>
  <c r="G242" i="15"/>
  <c r="U241" i="15"/>
  <c r="T241" i="15"/>
  <c r="O241" i="15"/>
  <c r="M241" i="15"/>
  <c r="K241" i="15"/>
  <c r="I241" i="15"/>
  <c r="G241" i="15"/>
  <c r="S240" i="15"/>
  <c r="R240" i="15"/>
  <c r="Q240" i="15"/>
  <c r="P240" i="15"/>
  <c r="U240" i="15" s="1"/>
  <c r="O240" i="15"/>
  <c r="L240" i="15"/>
  <c r="J240" i="15"/>
  <c r="I240" i="15"/>
  <c r="H240" i="15"/>
  <c r="F240" i="15"/>
  <c r="G240" i="15" s="1"/>
  <c r="E240" i="15"/>
  <c r="D240" i="15"/>
  <c r="U239" i="15"/>
  <c r="T239" i="15"/>
  <c r="O239" i="15"/>
  <c r="M239" i="15"/>
  <c r="K239" i="15"/>
  <c r="I239" i="15"/>
  <c r="G239" i="15"/>
  <c r="U238" i="15"/>
  <c r="T238" i="15"/>
  <c r="O238" i="15"/>
  <c r="M238" i="15"/>
  <c r="K238" i="15"/>
  <c r="I238" i="15"/>
  <c r="G238" i="15"/>
  <c r="U237" i="15"/>
  <c r="T237" i="15"/>
  <c r="O237" i="15"/>
  <c r="M237" i="15"/>
  <c r="K237" i="15"/>
  <c r="I237" i="15"/>
  <c r="G237" i="15"/>
  <c r="U236" i="15"/>
  <c r="T236" i="15"/>
  <c r="O236" i="15"/>
  <c r="M236" i="15"/>
  <c r="K236" i="15"/>
  <c r="I236" i="15"/>
  <c r="G236" i="15"/>
  <c r="U235" i="15"/>
  <c r="T235" i="15"/>
  <c r="O235" i="15"/>
  <c r="M235" i="15"/>
  <c r="K235" i="15"/>
  <c r="I235" i="15"/>
  <c r="G235" i="15"/>
  <c r="U234" i="15"/>
  <c r="T234" i="15"/>
  <c r="O234" i="15"/>
  <c r="M234" i="15"/>
  <c r="K234" i="15"/>
  <c r="I234" i="15"/>
  <c r="G234" i="15"/>
  <c r="S231" i="15"/>
  <c r="R231" i="15"/>
  <c r="Q231" i="15"/>
  <c r="P231" i="15"/>
  <c r="U231" i="15" s="1"/>
  <c r="L231" i="15"/>
  <c r="J231" i="15"/>
  <c r="H231" i="15"/>
  <c r="F231" i="15"/>
  <c r="E231" i="15"/>
  <c r="D231" i="15"/>
  <c r="O231" i="15" s="1"/>
  <c r="S230" i="15"/>
  <c r="T230" i="15" s="1"/>
  <c r="R230" i="15"/>
  <c r="Q230" i="15"/>
  <c r="P230" i="15"/>
  <c r="O230" i="15"/>
  <c r="L230" i="15"/>
  <c r="J230" i="15"/>
  <c r="H230" i="15"/>
  <c r="F230" i="15"/>
  <c r="E230" i="15"/>
  <c r="M230" i="15" s="1"/>
  <c r="D230" i="15"/>
  <c r="U229" i="15"/>
  <c r="T229" i="15"/>
  <c r="O229" i="15"/>
  <c r="M229" i="15"/>
  <c r="K229" i="15"/>
  <c r="I229" i="15"/>
  <c r="G229" i="15"/>
  <c r="U228" i="15"/>
  <c r="T228" i="15"/>
  <c r="O228" i="15"/>
  <c r="M228" i="15"/>
  <c r="K228" i="15"/>
  <c r="I228" i="15"/>
  <c r="G228" i="15"/>
  <c r="U227" i="15"/>
  <c r="T227" i="15"/>
  <c r="O227" i="15"/>
  <c r="M227" i="15"/>
  <c r="K227" i="15"/>
  <c r="I227" i="15"/>
  <c r="G227" i="15"/>
  <c r="U226" i="15"/>
  <c r="T226" i="15"/>
  <c r="O226" i="15"/>
  <c r="M226" i="15"/>
  <c r="K226" i="15"/>
  <c r="I226" i="15"/>
  <c r="G226" i="15"/>
  <c r="U225" i="15"/>
  <c r="T225" i="15"/>
  <c r="O225" i="15"/>
  <c r="M225" i="15"/>
  <c r="K225" i="15"/>
  <c r="I225" i="15"/>
  <c r="G225" i="15"/>
  <c r="S224" i="15"/>
  <c r="R224" i="15"/>
  <c r="Q224" i="15"/>
  <c r="P224" i="15"/>
  <c r="U224" i="15" s="1"/>
  <c r="O224" i="15"/>
  <c r="L224" i="15"/>
  <c r="J224" i="15"/>
  <c r="I224" i="15"/>
  <c r="H224" i="15"/>
  <c r="F224" i="15"/>
  <c r="G224" i="15" s="1"/>
  <c r="E224" i="15"/>
  <c r="K224" i="15" s="1"/>
  <c r="D224" i="15"/>
  <c r="U223" i="15"/>
  <c r="T223" i="15"/>
  <c r="O223" i="15"/>
  <c r="M223" i="15"/>
  <c r="K223" i="15"/>
  <c r="I223" i="15"/>
  <c r="G223" i="15"/>
  <c r="U222" i="15"/>
  <c r="T222" i="15"/>
  <c r="O222" i="15"/>
  <c r="M222" i="15"/>
  <c r="K222" i="15"/>
  <c r="I222" i="15"/>
  <c r="G222" i="15"/>
  <c r="U221" i="15"/>
  <c r="T221" i="15"/>
  <c r="O221" i="15"/>
  <c r="M221" i="15"/>
  <c r="K221" i="15"/>
  <c r="I221" i="15"/>
  <c r="G221" i="15"/>
  <c r="U220" i="15"/>
  <c r="T220" i="15"/>
  <c r="O220" i="15"/>
  <c r="M220" i="15"/>
  <c r="K220" i="15"/>
  <c r="I220" i="15"/>
  <c r="G220" i="15"/>
  <c r="U219" i="15"/>
  <c r="T219" i="15"/>
  <c r="O219" i="15"/>
  <c r="M219" i="15"/>
  <c r="K219" i="15"/>
  <c r="I219" i="15"/>
  <c r="G219" i="15"/>
  <c r="U218" i="15"/>
  <c r="T218" i="15"/>
  <c r="O218" i="15"/>
  <c r="M218" i="15"/>
  <c r="K218" i="15"/>
  <c r="I218" i="15"/>
  <c r="G218" i="15"/>
  <c r="U217" i="15"/>
  <c r="T217" i="15"/>
  <c r="O217" i="15"/>
  <c r="M217" i="15"/>
  <c r="K217" i="15"/>
  <c r="I217" i="15"/>
  <c r="G217" i="15"/>
  <c r="S216" i="15"/>
  <c r="R216" i="15"/>
  <c r="Q216" i="15"/>
  <c r="T216" i="15" s="1"/>
  <c r="P216" i="15"/>
  <c r="L216" i="15"/>
  <c r="J216" i="15"/>
  <c r="K216" i="15" s="1"/>
  <c r="H216" i="15"/>
  <c r="F216" i="15"/>
  <c r="G216" i="15" s="1"/>
  <c r="E216" i="15"/>
  <c r="M216" i="15" s="1"/>
  <c r="D216" i="15"/>
  <c r="U215" i="15"/>
  <c r="T215" i="15"/>
  <c r="O215" i="15"/>
  <c r="M215" i="15"/>
  <c r="K215" i="15"/>
  <c r="I215" i="15"/>
  <c r="G215" i="15"/>
  <c r="U214" i="15"/>
  <c r="T214" i="15"/>
  <c r="O214" i="15"/>
  <c r="M214" i="15"/>
  <c r="K214" i="15"/>
  <c r="I214" i="15"/>
  <c r="G214" i="15"/>
  <c r="U213" i="15"/>
  <c r="T213" i="15"/>
  <c r="O213" i="15"/>
  <c r="M213" i="15"/>
  <c r="K213" i="15"/>
  <c r="I213" i="15"/>
  <c r="G213" i="15"/>
  <c r="U212" i="15"/>
  <c r="T212" i="15"/>
  <c r="O212" i="15"/>
  <c r="M212" i="15"/>
  <c r="K212" i="15"/>
  <c r="I212" i="15"/>
  <c r="G212" i="15"/>
  <c r="U211" i="15"/>
  <c r="T211" i="15"/>
  <c r="O211" i="15"/>
  <c r="M211" i="15"/>
  <c r="K211" i="15"/>
  <c r="I211" i="15"/>
  <c r="G211" i="15"/>
  <c r="U210" i="15"/>
  <c r="T210" i="15"/>
  <c r="O210" i="15"/>
  <c r="M210" i="15"/>
  <c r="K210" i="15"/>
  <c r="I210" i="15"/>
  <c r="G210" i="15"/>
  <c r="U209" i="15"/>
  <c r="T209" i="15"/>
  <c r="O209" i="15"/>
  <c r="M209" i="15"/>
  <c r="K209" i="15"/>
  <c r="I209" i="15"/>
  <c r="G209" i="15"/>
  <c r="U208" i="15"/>
  <c r="T208" i="15"/>
  <c r="O208" i="15"/>
  <c r="M208" i="15"/>
  <c r="K208" i="15"/>
  <c r="I208" i="15"/>
  <c r="G208" i="15"/>
  <c r="S205" i="15"/>
  <c r="R205" i="15"/>
  <c r="Q205" i="15"/>
  <c r="T205" i="15" s="1"/>
  <c r="P205" i="15"/>
  <c r="U205" i="15" s="1"/>
  <c r="L205" i="15"/>
  <c r="J205" i="15"/>
  <c r="H205" i="15"/>
  <c r="F205" i="15"/>
  <c r="E205" i="15"/>
  <c r="D205" i="15"/>
  <c r="O205" i="15" s="1"/>
  <c r="S204" i="15"/>
  <c r="T204" i="15" s="1"/>
  <c r="R204" i="15"/>
  <c r="Q204" i="15"/>
  <c r="P204" i="15"/>
  <c r="O204" i="15"/>
  <c r="L204" i="15"/>
  <c r="J204" i="15"/>
  <c r="H204" i="15"/>
  <c r="F204" i="15"/>
  <c r="U204" i="15" s="1"/>
  <c r="E204" i="15"/>
  <c r="M204" i="15" s="1"/>
  <c r="D204" i="15"/>
  <c r="G204" i="15" s="1"/>
  <c r="U203" i="15"/>
  <c r="T203" i="15"/>
  <c r="O203" i="15"/>
  <c r="M203" i="15"/>
  <c r="K203" i="15"/>
  <c r="I203" i="15"/>
  <c r="G203" i="15"/>
  <c r="U202" i="15"/>
  <c r="T202" i="15"/>
  <c r="O202" i="15"/>
  <c r="M202" i="15"/>
  <c r="K202" i="15"/>
  <c r="I202" i="15"/>
  <c r="G202" i="15"/>
  <c r="U201" i="15"/>
  <c r="T201" i="15"/>
  <c r="O201" i="15"/>
  <c r="M201" i="15"/>
  <c r="K201" i="15"/>
  <c r="I201" i="15"/>
  <c r="G201" i="15"/>
  <c r="U200" i="15"/>
  <c r="T200" i="15"/>
  <c r="O200" i="15"/>
  <c r="M200" i="15"/>
  <c r="K200" i="15"/>
  <c r="I200" i="15"/>
  <c r="G200" i="15"/>
  <c r="U199" i="15"/>
  <c r="T199" i="15"/>
  <c r="O199" i="15"/>
  <c r="M199" i="15"/>
  <c r="K199" i="15"/>
  <c r="I199" i="15"/>
  <c r="G199" i="15"/>
  <c r="S198" i="15"/>
  <c r="R198" i="15"/>
  <c r="Q198" i="15"/>
  <c r="T198" i="15" s="1"/>
  <c r="P198" i="15"/>
  <c r="U198" i="15" s="1"/>
  <c r="L198" i="15"/>
  <c r="J198" i="15"/>
  <c r="H198" i="15"/>
  <c r="F198" i="15"/>
  <c r="E198" i="15"/>
  <c r="K198" i="15" s="1"/>
  <c r="D198" i="15"/>
  <c r="O198" i="15" s="1"/>
  <c r="U197" i="15"/>
  <c r="T197" i="15"/>
  <c r="O197" i="15"/>
  <c r="M197" i="15"/>
  <c r="K197" i="15"/>
  <c r="I197" i="15"/>
  <c r="G197" i="15"/>
  <c r="U196" i="15"/>
  <c r="T196" i="15"/>
  <c r="O196" i="15"/>
  <c r="M196" i="15"/>
  <c r="K196" i="15"/>
  <c r="I196" i="15"/>
  <c r="G196" i="15"/>
  <c r="U195" i="15"/>
  <c r="T195" i="15"/>
  <c r="O195" i="15"/>
  <c r="M195" i="15"/>
  <c r="K195" i="15"/>
  <c r="I195" i="15"/>
  <c r="G195" i="15"/>
  <c r="U194" i="15"/>
  <c r="T194" i="15"/>
  <c r="O194" i="15"/>
  <c r="M194" i="15"/>
  <c r="K194" i="15"/>
  <c r="I194" i="15"/>
  <c r="G194" i="15"/>
  <c r="U193" i="15"/>
  <c r="T193" i="15"/>
  <c r="O193" i="15"/>
  <c r="M193" i="15"/>
  <c r="K193" i="15"/>
  <c r="I193" i="15"/>
  <c r="G193" i="15"/>
  <c r="U192" i="15"/>
  <c r="T192" i="15"/>
  <c r="O192" i="15"/>
  <c r="M192" i="15"/>
  <c r="K192" i="15"/>
  <c r="I192" i="15"/>
  <c r="G192" i="15"/>
  <c r="S191" i="15"/>
  <c r="R191" i="15"/>
  <c r="Q191" i="15"/>
  <c r="P191" i="15"/>
  <c r="U191" i="15" s="1"/>
  <c r="L191" i="15"/>
  <c r="J191" i="15"/>
  <c r="H191" i="15"/>
  <c r="F191" i="15"/>
  <c r="E191" i="15"/>
  <c r="M191" i="15" s="1"/>
  <c r="D191" i="15"/>
  <c r="O191" i="15" s="1"/>
  <c r="U190" i="15"/>
  <c r="T190" i="15"/>
  <c r="O190" i="15"/>
  <c r="M190" i="15"/>
  <c r="K190" i="15"/>
  <c r="I190" i="15"/>
  <c r="G190" i="15"/>
  <c r="U189" i="15"/>
  <c r="T189" i="15"/>
  <c r="O189" i="15"/>
  <c r="M189" i="15"/>
  <c r="K189" i="15"/>
  <c r="I189" i="15"/>
  <c r="G189" i="15"/>
  <c r="U188" i="15"/>
  <c r="T188" i="15"/>
  <c r="O188" i="15"/>
  <c r="M188" i="15"/>
  <c r="K188" i="15"/>
  <c r="I188" i="15"/>
  <c r="G188" i="15"/>
  <c r="U187" i="15"/>
  <c r="T187" i="15"/>
  <c r="O187" i="15"/>
  <c r="M187" i="15"/>
  <c r="K187" i="15"/>
  <c r="I187" i="15"/>
  <c r="G187" i="15"/>
  <c r="U186" i="15"/>
  <c r="T186" i="15"/>
  <c r="O186" i="15"/>
  <c r="M186" i="15"/>
  <c r="K186" i="15"/>
  <c r="I186" i="15"/>
  <c r="G186" i="15"/>
  <c r="U185" i="15"/>
  <c r="S185" i="15"/>
  <c r="R185" i="15"/>
  <c r="Q185" i="15"/>
  <c r="T185" i="15" s="1"/>
  <c r="P185" i="15"/>
  <c r="L185" i="15"/>
  <c r="J185" i="15"/>
  <c r="H185" i="15"/>
  <c r="F185" i="15"/>
  <c r="E185" i="15"/>
  <c r="M185" i="15" s="1"/>
  <c r="D185" i="15"/>
  <c r="U184" i="15"/>
  <c r="T184" i="15"/>
  <c r="O184" i="15"/>
  <c r="M184" i="15"/>
  <c r="K184" i="15"/>
  <c r="I184" i="15"/>
  <c r="G184" i="15"/>
  <c r="U183" i="15"/>
  <c r="T183" i="15"/>
  <c r="O183" i="15"/>
  <c r="M183" i="15"/>
  <c r="K183" i="15"/>
  <c r="I183" i="15"/>
  <c r="G183" i="15"/>
  <c r="U182" i="15"/>
  <c r="T182" i="15"/>
  <c r="O182" i="15"/>
  <c r="M182" i="15"/>
  <c r="K182" i="15"/>
  <c r="I182" i="15"/>
  <c r="G182" i="15"/>
  <c r="U181" i="15"/>
  <c r="T181" i="15"/>
  <c r="O181" i="15"/>
  <c r="M181" i="15"/>
  <c r="K181" i="15"/>
  <c r="I181" i="15"/>
  <c r="G181" i="15"/>
  <c r="U180" i="15"/>
  <c r="T180" i="15"/>
  <c r="O180" i="15"/>
  <c r="M180" i="15"/>
  <c r="K180" i="15"/>
  <c r="I180" i="15"/>
  <c r="G180" i="15"/>
  <c r="S179" i="15"/>
  <c r="R179" i="15"/>
  <c r="Q179" i="15"/>
  <c r="P179" i="15"/>
  <c r="U179" i="15" s="1"/>
  <c r="L179" i="15"/>
  <c r="J179" i="15"/>
  <c r="H179" i="15"/>
  <c r="I179" i="15" s="1"/>
  <c r="F179" i="15"/>
  <c r="E179" i="15"/>
  <c r="D179" i="15"/>
  <c r="O179" i="15" s="1"/>
  <c r="U178" i="15"/>
  <c r="T178" i="15"/>
  <c r="O178" i="15"/>
  <c r="M178" i="15"/>
  <c r="K178" i="15"/>
  <c r="I178" i="15"/>
  <c r="G178" i="15"/>
  <c r="U177" i="15"/>
  <c r="T177" i="15"/>
  <c r="O177" i="15"/>
  <c r="M177" i="15"/>
  <c r="K177" i="15"/>
  <c r="I177" i="15"/>
  <c r="G177" i="15"/>
  <c r="U176" i="15"/>
  <c r="T176" i="15"/>
  <c r="O176" i="15"/>
  <c r="M176" i="15"/>
  <c r="K176" i="15"/>
  <c r="I176" i="15"/>
  <c r="G176" i="15"/>
  <c r="U175" i="15"/>
  <c r="T175" i="15"/>
  <c r="O175" i="15"/>
  <c r="M175" i="15"/>
  <c r="K175" i="15"/>
  <c r="I175" i="15"/>
  <c r="G175" i="15"/>
  <c r="U174" i="15"/>
  <c r="T174" i="15"/>
  <c r="O174" i="15"/>
  <c r="M174" i="15"/>
  <c r="K174" i="15"/>
  <c r="I174" i="15"/>
  <c r="G174" i="15"/>
  <c r="U173" i="15"/>
  <c r="T173" i="15"/>
  <c r="O173" i="15"/>
  <c r="M173" i="15"/>
  <c r="K173" i="15"/>
  <c r="I173" i="15"/>
  <c r="G173" i="15"/>
  <c r="S170" i="15"/>
  <c r="T170" i="15" s="1"/>
  <c r="R170" i="15"/>
  <c r="Q170" i="15"/>
  <c r="P170" i="15"/>
  <c r="L170" i="15"/>
  <c r="J170" i="15"/>
  <c r="H170" i="15"/>
  <c r="F170" i="15"/>
  <c r="U170" i="15" s="1"/>
  <c r="E170" i="15"/>
  <c r="D170" i="15"/>
  <c r="I170" i="15" s="1"/>
  <c r="S169" i="15"/>
  <c r="R169" i="15"/>
  <c r="Q169" i="15"/>
  <c r="P169" i="15"/>
  <c r="U169" i="15" s="1"/>
  <c r="L169" i="15"/>
  <c r="J169" i="15"/>
  <c r="H169" i="15"/>
  <c r="F169" i="15"/>
  <c r="E169" i="15"/>
  <c r="M169" i="15" s="1"/>
  <c r="D169" i="15"/>
  <c r="U168" i="15"/>
  <c r="T168" i="15"/>
  <c r="O168" i="15"/>
  <c r="M168" i="15"/>
  <c r="K168" i="15"/>
  <c r="I168" i="15"/>
  <c r="G168" i="15"/>
  <c r="U167" i="15"/>
  <c r="T167" i="15"/>
  <c r="O167" i="15"/>
  <c r="M167" i="15"/>
  <c r="K167" i="15"/>
  <c r="I167" i="15"/>
  <c r="G167" i="15"/>
  <c r="U166" i="15"/>
  <c r="T166" i="15"/>
  <c r="O166" i="15"/>
  <c r="M166" i="15"/>
  <c r="K166" i="15"/>
  <c r="I166" i="15"/>
  <c r="G166" i="15"/>
  <c r="U165" i="15"/>
  <c r="T165" i="15"/>
  <c r="O165" i="15"/>
  <c r="M165" i="15"/>
  <c r="K165" i="15"/>
  <c r="I165" i="15"/>
  <c r="G165" i="15"/>
  <c r="U164" i="15"/>
  <c r="T164" i="15"/>
  <c r="O164" i="15"/>
  <c r="M164" i="15"/>
  <c r="K164" i="15"/>
  <c r="I164" i="15"/>
  <c r="G164" i="15"/>
  <c r="U163" i="15"/>
  <c r="S163" i="15"/>
  <c r="R163" i="15"/>
  <c r="Q163" i="15"/>
  <c r="T163" i="15" s="1"/>
  <c r="P163" i="15"/>
  <c r="L163" i="15"/>
  <c r="J163" i="15"/>
  <c r="H163" i="15"/>
  <c r="I163" i="15" s="1"/>
  <c r="F163" i="15"/>
  <c r="E163" i="15"/>
  <c r="M163" i="15" s="1"/>
  <c r="D163" i="15"/>
  <c r="O163" i="15" s="1"/>
  <c r="U162" i="15"/>
  <c r="T162" i="15"/>
  <c r="O162" i="15"/>
  <c r="M162" i="15"/>
  <c r="K162" i="15"/>
  <c r="I162" i="15"/>
  <c r="G162" i="15"/>
  <c r="U161" i="15"/>
  <c r="T161" i="15"/>
  <c r="O161" i="15"/>
  <c r="M161" i="15"/>
  <c r="K161" i="15"/>
  <c r="I161" i="15"/>
  <c r="G161" i="15"/>
  <c r="U160" i="15"/>
  <c r="T160" i="15"/>
  <c r="O160" i="15"/>
  <c r="M160" i="15"/>
  <c r="K160" i="15"/>
  <c r="I160" i="15"/>
  <c r="G160" i="15"/>
  <c r="U159" i="15"/>
  <c r="T159" i="15"/>
  <c r="O159" i="15"/>
  <c r="M159" i="15"/>
  <c r="K159" i="15"/>
  <c r="I159" i="15"/>
  <c r="G159" i="15"/>
  <c r="U158" i="15"/>
  <c r="T158" i="15"/>
  <c r="O158" i="15"/>
  <c r="M158" i="15"/>
  <c r="K158" i="15"/>
  <c r="I158" i="15"/>
  <c r="G158" i="15"/>
  <c r="U157" i="15"/>
  <c r="S157" i="15"/>
  <c r="R157" i="15"/>
  <c r="Q157" i="15"/>
  <c r="P157" i="15"/>
  <c r="L157" i="15"/>
  <c r="J157" i="15"/>
  <c r="H157" i="15"/>
  <c r="F157" i="15"/>
  <c r="E157" i="15"/>
  <c r="D157" i="15"/>
  <c r="U156" i="15"/>
  <c r="T156" i="15"/>
  <c r="O156" i="15"/>
  <c r="M156" i="15"/>
  <c r="K156" i="15"/>
  <c r="I156" i="15"/>
  <c r="G156" i="15"/>
  <c r="U155" i="15"/>
  <c r="T155" i="15"/>
  <c r="O155" i="15"/>
  <c r="M155" i="15"/>
  <c r="K155" i="15"/>
  <c r="I155" i="15"/>
  <c r="G155" i="15"/>
  <c r="U154" i="15"/>
  <c r="T154" i="15"/>
  <c r="O154" i="15"/>
  <c r="M154" i="15"/>
  <c r="K154" i="15"/>
  <c r="I154" i="15"/>
  <c r="G154" i="15"/>
  <c r="U153" i="15"/>
  <c r="T153" i="15"/>
  <c r="O153" i="15"/>
  <c r="M153" i="15"/>
  <c r="K153" i="15"/>
  <c r="I153" i="15"/>
  <c r="G153" i="15"/>
  <c r="U152" i="15"/>
  <c r="T152" i="15"/>
  <c r="O152" i="15"/>
  <c r="M152" i="15"/>
  <c r="K152" i="15"/>
  <c r="I152" i="15"/>
  <c r="G152" i="15"/>
  <c r="U151" i="15"/>
  <c r="T151" i="15"/>
  <c r="O151" i="15"/>
  <c r="M151" i="15"/>
  <c r="K151" i="15"/>
  <c r="I151" i="15"/>
  <c r="G151" i="15"/>
  <c r="S150" i="15"/>
  <c r="R150" i="15"/>
  <c r="Q150" i="15"/>
  <c r="T150" i="15" s="1"/>
  <c r="P150" i="15"/>
  <c r="L150" i="15"/>
  <c r="J150" i="15"/>
  <c r="H150" i="15"/>
  <c r="F150" i="15"/>
  <c r="G150" i="15" s="1"/>
  <c r="E150" i="15"/>
  <c r="M150" i="15" s="1"/>
  <c r="D150" i="15"/>
  <c r="U149" i="15"/>
  <c r="T149" i="15"/>
  <c r="O149" i="15"/>
  <c r="M149" i="15"/>
  <c r="K149" i="15"/>
  <c r="I149" i="15"/>
  <c r="G149" i="15"/>
  <c r="U148" i="15"/>
  <c r="T148" i="15"/>
  <c r="O148" i="15"/>
  <c r="M148" i="15"/>
  <c r="K148" i="15"/>
  <c r="I148" i="15"/>
  <c r="G148" i="15"/>
  <c r="U147" i="15"/>
  <c r="T147" i="15"/>
  <c r="O147" i="15"/>
  <c r="M147" i="15"/>
  <c r="K147" i="15"/>
  <c r="I147" i="15"/>
  <c r="G147" i="15"/>
  <c r="U146" i="15"/>
  <c r="T146" i="15"/>
  <c r="O146" i="15"/>
  <c r="M146" i="15"/>
  <c r="K146" i="15"/>
  <c r="I146" i="15"/>
  <c r="G146" i="15"/>
  <c r="U145" i="15"/>
  <c r="T145" i="15"/>
  <c r="O145" i="15"/>
  <c r="M145" i="15"/>
  <c r="K145" i="15"/>
  <c r="I145" i="15"/>
  <c r="G145" i="15"/>
  <c r="S144" i="15"/>
  <c r="R144" i="15"/>
  <c r="Q144" i="15"/>
  <c r="T144" i="15" s="1"/>
  <c r="P144" i="15"/>
  <c r="U144" i="15" s="1"/>
  <c r="L144" i="15"/>
  <c r="J144" i="15"/>
  <c r="H144" i="15"/>
  <c r="F144" i="15"/>
  <c r="E144" i="15"/>
  <c r="D144" i="15"/>
  <c r="I144" i="15" s="1"/>
  <c r="U143" i="15"/>
  <c r="T143" i="15"/>
  <c r="O143" i="15"/>
  <c r="M143" i="15"/>
  <c r="K143" i="15"/>
  <c r="I143" i="15"/>
  <c r="G143" i="15"/>
  <c r="U142" i="15"/>
  <c r="T142" i="15"/>
  <c r="O142" i="15"/>
  <c r="M142" i="15"/>
  <c r="K142" i="15"/>
  <c r="I142" i="15"/>
  <c r="G142" i="15"/>
  <c r="U141" i="15"/>
  <c r="T141" i="15"/>
  <c r="O141" i="15"/>
  <c r="M141" i="15"/>
  <c r="K141" i="15"/>
  <c r="I141" i="15"/>
  <c r="G141" i="15"/>
  <c r="U140" i="15"/>
  <c r="T140" i="15"/>
  <c r="O140" i="15"/>
  <c r="M140" i="15"/>
  <c r="K140" i="15"/>
  <c r="I140" i="15"/>
  <c r="G140" i="15"/>
  <c r="U139" i="15"/>
  <c r="T139" i="15"/>
  <c r="O139" i="15"/>
  <c r="M139" i="15"/>
  <c r="K139" i="15"/>
  <c r="I139" i="15"/>
  <c r="G139" i="15"/>
  <c r="U138" i="15"/>
  <c r="T138" i="15"/>
  <c r="O138" i="15"/>
  <c r="M138" i="15"/>
  <c r="K138" i="15"/>
  <c r="I138" i="15"/>
  <c r="G138" i="15"/>
  <c r="T137" i="15"/>
  <c r="S137" i="15"/>
  <c r="R137" i="15"/>
  <c r="Q137" i="15"/>
  <c r="P137" i="15"/>
  <c r="U137" i="15" s="1"/>
  <c r="O137" i="15"/>
  <c r="L137" i="15"/>
  <c r="J137" i="15"/>
  <c r="H137" i="15"/>
  <c r="I137" i="15" s="1"/>
  <c r="F137" i="15"/>
  <c r="G137" i="15" s="1"/>
  <c r="E137" i="15"/>
  <c r="D137" i="15"/>
  <c r="U136" i="15"/>
  <c r="T136" i="15"/>
  <c r="O136" i="15"/>
  <c r="M136" i="15"/>
  <c r="K136" i="15"/>
  <c r="I136" i="15"/>
  <c r="G136" i="15"/>
  <c r="U135" i="15"/>
  <c r="T135" i="15"/>
  <c r="O135" i="15"/>
  <c r="M135" i="15"/>
  <c r="K135" i="15"/>
  <c r="I135" i="15"/>
  <c r="G135" i="15"/>
  <c r="U134" i="15"/>
  <c r="T134" i="15"/>
  <c r="O134" i="15"/>
  <c r="M134" i="15"/>
  <c r="K134" i="15"/>
  <c r="I134" i="15"/>
  <c r="G134" i="15"/>
  <c r="U133" i="15"/>
  <c r="T133" i="15"/>
  <c r="O133" i="15"/>
  <c r="M133" i="15"/>
  <c r="K133" i="15"/>
  <c r="I133" i="15"/>
  <c r="G133" i="15"/>
  <c r="U132" i="15"/>
  <c r="S132" i="15"/>
  <c r="R132" i="15"/>
  <c r="Q132" i="15"/>
  <c r="P132" i="15"/>
  <c r="L132" i="15"/>
  <c r="K132" i="15"/>
  <c r="J132" i="15"/>
  <c r="H132" i="15"/>
  <c r="F132" i="15"/>
  <c r="E132" i="15"/>
  <c r="M132" i="15" s="1"/>
  <c r="D132" i="15"/>
  <c r="U131" i="15"/>
  <c r="T131" i="15"/>
  <c r="O131" i="15"/>
  <c r="M131" i="15"/>
  <c r="K131" i="15"/>
  <c r="I131" i="15"/>
  <c r="G131" i="15"/>
  <c r="U130" i="15"/>
  <c r="T130" i="15"/>
  <c r="O130" i="15"/>
  <c r="M130" i="15"/>
  <c r="K130" i="15"/>
  <c r="I130" i="15"/>
  <c r="G130" i="15"/>
  <c r="U129" i="15"/>
  <c r="T129" i="15"/>
  <c r="O129" i="15"/>
  <c r="M129" i="15"/>
  <c r="K129" i="15"/>
  <c r="I129" i="15"/>
  <c r="G129" i="15"/>
  <c r="U128" i="15"/>
  <c r="T128" i="15"/>
  <c r="O128" i="15"/>
  <c r="M128" i="15"/>
  <c r="K128" i="15"/>
  <c r="I128" i="15"/>
  <c r="G128" i="15"/>
  <c r="U127" i="15"/>
  <c r="T127" i="15"/>
  <c r="O127" i="15"/>
  <c r="M127" i="15"/>
  <c r="K127" i="15"/>
  <c r="I127" i="15"/>
  <c r="G127" i="15"/>
  <c r="S126" i="15"/>
  <c r="R126" i="15"/>
  <c r="Q126" i="15"/>
  <c r="P126" i="15"/>
  <c r="U126" i="15" s="1"/>
  <c r="L126" i="15"/>
  <c r="K126" i="15"/>
  <c r="J126" i="15"/>
  <c r="H126" i="15"/>
  <c r="F126" i="15"/>
  <c r="G126" i="15" s="1"/>
  <c r="E126" i="15"/>
  <c r="D126" i="15"/>
  <c r="I126" i="15" s="1"/>
  <c r="U125" i="15"/>
  <c r="T125" i="15"/>
  <c r="O125" i="15"/>
  <c r="M125" i="15"/>
  <c r="K125" i="15"/>
  <c r="I125" i="15"/>
  <c r="G125" i="15"/>
  <c r="U124" i="15"/>
  <c r="T124" i="15"/>
  <c r="O124" i="15"/>
  <c r="M124" i="15"/>
  <c r="K124" i="15"/>
  <c r="I124" i="15"/>
  <c r="G124" i="15"/>
  <c r="U123" i="15"/>
  <c r="T123" i="15"/>
  <c r="O123" i="15"/>
  <c r="M123" i="15"/>
  <c r="K123" i="15"/>
  <c r="I123" i="15"/>
  <c r="G123" i="15"/>
  <c r="U122" i="15"/>
  <c r="T122" i="15"/>
  <c r="O122" i="15"/>
  <c r="M122" i="15"/>
  <c r="K122" i="15"/>
  <c r="I122" i="15"/>
  <c r="G122" i="15"/>
  <c r="U121" i="15"/>
  <c r="S121" i="15"/>
  <c r="R121" i="15"/>
  <c r="Q121" i="15"/>
  <c r="T121" i="15" s="1"/>
  <c r="P121" i="15"/>
  <c r="L121" i="15"/>
  <c r="J121" i="15"/>
  <c r="H121" i="15"/>
  <c r="F121" i="15"/>
  <c r="E121" i="15"/>
  <c r="M121" i="15" s="1"/>
  <c r="D121" i="15"/>
  <c r="U120" i="15"/>
  <c r="T120" i="15"/>
  <c r="O120" i="15"/>
  <c r="M120" i="15"/>
  <c r="K120" i="15"/>
  <c r="I120" i="15"/>
  <c r="G120" i="15"/>
  <c r="U119" i="15"/>
  <c r="T119" i="15"/>
  <c r="O119" i="15"/>
  <c r="M119" i="15"/>
  <c r="K119" i="15"/>
  <c r="I119" i="15"/>
  <c r="G119" i="15"/>
  <c r="U118" i="15"/>
  <c r="T118" i="15"/>
  <c r="O118" i="15"/>
  <c r="M118" i="15"/>
  <c r="K118" i="15"/>
  <c r="I118" i="15"/>
  <c r="G118" i="15"/>
  <c r="U117" i="15"/>
  <c r="T117" i="15"/>
  <c r="O117" i="15"/>
  <c r="M117" i="15"/>
  <c r="K117" i="15"/>
  <c r="I117" i="15"/>
  <c r="G117" i="15"/>
  <c r="U116" i="15"/>
  <c r="T116" i="15"/>
  <c r="O116" i="15"/>
  <c r="M116" i="15"/>
  <c r="K116" i="15"/>
  <c r="I116" i="15"/>
  <c r="G116" i="15"/>
  <c r="U115" i="15"/>
  <c r="T115" i="15"/>
  <c r="O115" i="15"/>
  <c r="M115" i="15"/>
  <c r="K115" i="15"/>
  <c r="I115" i="15"/>
  <c r="G115" i="15"/>
  <c r="U114" i="15"/>
  <c r="T114" i="15"/>
  <c r="O114" i="15"/>
  <c r="M114" i="15"/>
  <c r="K114" i="15"/>
  <c r="I114" i="15"/>
  <c r="G114" i="15"/>
  <c r="U113" i="15"/>
  <c r="T113" i="15"/>
  <c r="O113" i="15"/>
  <c r="M113" i="15"/>
  <c r="K113" i="15"/>
  <c r="I113" i="15"/>
  <c r="G113" i="15"/>
  <c r="S112" i="15"/>
  <c r="R112" i="15"/>
  <c r="Q112" i="15"/>
  <c r="T112" i="15" s="1"/>
  <c r="P112" i="15"/>
  <c r="O112" i="15"/>
  <c r="L112" i="15"/>
  <c r="J112" i="15"/>
  <c r="H112" i="15"/>
  <c r="I112" i="15" s="1"/>
  <c r="F112" i="15"/>
  <c r="G112" i="15" s="1"/>
  <c r="E112" i="15"/>
  <c r="D112" i="15"/>
  <c r="U111" i="15"/>
  <c r="T111" i="15"/>
  <c r="O111" i="15"/>
  <c r="M111" i="15"/>
  <c r="K111" i="15"/>
  <c r="I111" i="15"/>
  <c r="G111" i="15"/>
  <c r="U110" i="15"/>
  <c r="T110" i="15"/>
  <c r="O110" i="15"/>
  <c r="M110" i="15"/>
  <c r="K110" i="15"/>
  <c r="I110" i="15"/>
  <c r="G110" i="15"/>
  <c r="U109" i="15"/>
  <c r="T109" i="15"/>
  <c r="O109" i="15"/>
  <c r="M109" i="15"/>
  <c r="K109" i="15"/>
  <c r="I109" i="15"/>
  <c r="G109" i="15"/>
  <c r="U108" i="15"/>
  <c r="T108" i="15"/>
  <c r="O108" i="15"/>
  <c r="M108" i="15"/>
  <c r="K108" i="15"/>
  <c r="I108" i="15"/>
  <c r="G108" i="15"/>
  <c r="U107" i="15"/>
  <c r="T107" i="15"/>
  <c r="O107" i="15"/>
  <c r="M107" i="15"/>
  <c r="K107" i="15"/>
  <c r="I107" i="15"/>
  <c r="G107" i="15"/>
  <c r="S106" i="15"/>
  <c r="T106" i="15" s="1"/>
  <c r="R106" i="15"/>
  <c r="Q106" i="15"/>
  <c r="P106" i="15"/>
  <c r="O106" i="15"/>
  <c r="L106" i="15"/>
  <c r="J106" i="15"/>
  <c r="I106" i="15"/>
  <c r="H106" i="15"/>
  <c r="F106" i="15"/>
  <c r="U106" i="15" s="1"/>
  <c r="E106" i="15"/>
  <c r="M106" i="15" s="1"/>
  <c r="D106" i="15"/>
  <c r="G106" i="15" s="1"/>
  <c r="U105" i="15"/>
  <c r="T105" i="15"/>
  <c r="O105" i="15"/>
  <c r="M105" i="15"/>
  <c r="K105" i="15"/>
  <c r="I105" i="15"/>
  <c r="G105" i="15"/>
  <c r="S102" i="15"/>
  <c r="R102" i="15"/>
  <c r="Q102" i="15"/>
  <c r="P102" i="15"/>
  <c r="O102" i="15"/>
  <c r="L102" i="15"/>
  <c r="J102" i="15"/>
  <c r="I102" i="15"/>
  <c r="H102" i="15"/>
  <c r="F102" i="15"/>
  <c r="E102" i="15"/>
  <c r="D102" i="15"/>
  <c r="S101" i="15"/>
  <c r="R101" i="15"/>
  <c r="Q101" i="15"/>
  <c r="P101" i="15"/>
  <c r="L101" i="15"/>
  <c r="J101" i="15"/>
  <c r="K101" i="15" s="1"/>
  <c r="H101" i="15"/>
  <c r="F101" i="15"/>
  <c r="G101" i="15" s="1"/>
  <c r="E101" i="15"/>
  <c r="D101" i="15"/>
  <c r="U100" i="15"/>
  <c r="T100" i="15"/>
  <c r="O100" i="15"/>
  <c r="M100" i="15"/>
  <c r="K100" i="15"/>
  <c r="I100" i="15"/>
  <c r="G100" i="15"/>
  <c r="U99" i="15"/>
  <c r="T99" i="15"/>
  <c r="O99" i="15"/>
  <c r="M99" i="15"/>
  <c r="K99" i="15"/>
  <c r="I99" i="15"/>
  <c r="G99" i="15"/>
  <c r="U98" i="15"/>
  <c r="T98" i="15"/>
  <c r="O98" i="15"/>
  <c r="M98" i="15"/>
  <c r="K98" i="15"/>
  <c r="I98" i="15"/>
  <c r="G98" i="15"/>
  <c r="U97" i="15"/>
  <c r="T97" i="15"/>
  <c r="O97" i="15"/>
  <c r="M97" i="15"/>
  <c r="K97" i="15"/>
  <c r="I97" i="15"/>
  <c r="G97" i="15"/>
  <c r="S96" i="15"/>
  <c r="R96" i="15"/>
  <c r="Q96" i="15"/>
  <c r="P96" i="15"/>
  <c r="L96" i="15"/>
  <c r="J96" i="15"/>
  <c r="H96" i="15"/>
  <c r="F96" i="15"/>
  <c r="E96" i="15"/>
  <c r="M96" i="15" s="1"/>
  <c r="D96" i="15"/>
  <c r="I96" i="15" s="1"/>
  <c r="U95" i="15"/>
  <c r="T95" i="15"/>
  <c r="O95" i="15"/>
  <c r="M95" i="15"/>
  <c r="K95" i="15"/>
  <c r="I95" i="15"/>
  <c r="G95" i="15"/>
  <c r="U94" i="15"/>
  <c r="T94" i="15"/>
  <c r="O94" i="15"/>
  <c r="M94" i="15"/>
  <c r="K94" i="15"/>
  <c r="I94" i="15"/>
  <c r="G94" i="15"/>
  <c r="U93" i="15"/>
  <c r="T93" i="15"/>
  <c r="O93" i="15"/>
  <c r="M93" i="15"/>
  <c r="K93" i="15"/>
  <c r="I93" i="15"/>
  <c r="G93" i="15"/>
  <c r="U92" i="15"/>
  <c r="T92" i="15"/>
  <c r="O92" i="15"/>
  <c r="M92" i="15"/>
  <c r="K92" i="15"/>
  <c r="I92" i="15"/>
  <c r="G92" i="15"/>
  <c r="S91" i="15"/>
  <c r="R91" i="15"/>
  <c r="Q91" i="15"/>
  <c r="T91" i="15" s="1"/>
  <c r="P91" i="15"/>
  <c r="U91" i="15" s="1"/>
  <c r="L91" i="15"/>
  <c r="J91" i="15"/>
  <c r="H91" i="15"/>
  <c r="F91" i="15"/>
  <c r="E91" i="15"/>
  <c r="M91" i="15" s="1"/>
  <c r="D91" i="15"/>
  <c r="I91" i="15" s="1"/>
  <c r="U90" i="15"/>
  <c r="T90" i="15"/>
  <c r="O90" i="15"/>
  <c r="M90" i="15"/>
  <c r="K90" i="15"/>
  <c r="I90" i="15"/>
  <c r="G90" i="15"/>
  <c r="U89" i="15"/>
  <c r="T89" i="15"/>
  <c r="O89" i="15"/>
  <c r="M89" i="15"/>
  <c r="K89" i="15"/>
  <c r="I89" i="15"/>
  <c r="G89" i="15"/>
  <c r="U88" i="15"/>
  <c r="T88" i="15"/>
  <c r="O88" i="15"/>
  <c r="M88" i="15"/>
  <c r="K88" i="15"/>
  <c r="I88" i="15"/>
  <c r="G88" i="15"/>
  <c r="S85" i="15"/>
  <c r="T85" i="15" s="1"/>
  <c r="R85" i="15"/>
  <c r="Q85" i="15"/>
  <c r="P85" i="15"/>
  <c r="U85" i="15" s="1"/>
  <c r="O85" i="15"/>
  <c r="L85" i="15"/>
  <c r="J85" i="15"/>
  <c r="H85" i="15"/>
  <c r="F85" i="15"/>
  <c r="E85" i="15"/>
  <c r="M85" i="15" s="1"/>
  <c r="D85" i="15"/>
  <c r="S84" i="15"/>
  <c r="R84" i="15"/>
  <c r="Q84" i="15"/>
  <c r="T84" i="15" s="1"/>
  <c r="P84" i="15"/>
  <c r="U84" i="15" s="1"/>
  <c r="L84" i="15"/>
  <c r="K84" i="15"/>
  <c r="J84" i="15"/>
  <c r="H84" i="15"/>
  <c r="G84" i="15"/>
  <c r="F84" i="15"/>
  <c r="E84" i="15"/>
  <c r="D84" i="15"/>
  <c r="U83" i="15"/>
  <c r="T83" i="15"/>
  <c r="O83" i="15"/>
  <c r="M83" i="15"/>
  <c r="K83" i="15"/>
  <c r="I83" i="15"/>
  <c r="G83" i="15"/>
  <c r="U82" i="15"/>
  <c r="T82" i="15"/>
  <c r="O82" i="15"/>
  <c r="M82" i="15"/>
  <c r="K82" i="15"/>
  <c r="I82" i="15"/>
  <c r="G82" i="15"/>
  <c r="U81" i="15"/>
  <c r="T81" i="15"/>
  <c r="O81" i="15"/>
  <c r="M81" i="15"/>
  <c r="K81" i="15"/>
  <c r="I81" i="15"/>
  <c r="G81" i="15"/>
  <c r="U80" i="15"/>
  <c r="T80" i="15"/>
  <c r="O80" i="15"/>
  <c r="M80" i="15"/>
  <c r="K80" i="15"/>
  <c r="I80" i="15"/>
  <c r="G80" i="15"/>
  <c r="U79" i="15"/>
  <c r="T79" i="15"/>
  <c r="O79" i="15"/>
  <c r="M79" i="15"/>
  <c r="K79" i="15"/>
  <c r="I79" i="15"/>
  <c r="G79" i="15"/>
  <c r="S78" i="15"/>
  <c r="T78" i="15" s="1"/>
  <c r="R78" i="15"/>
  <c r="Q78" i="15"/>
  <c r="P78" i="15"/>
  <c r="L78" i="15"/>
  <c r="J78" i="15"/>
  <c r="H78" i="15"/>
  <c r="F78" i="15"/>
  <c r="G78" i="15" s="1"/>
  <c r="E78" i="15"/>
  <c r="D78" i="15"/>
  <c r="I78" i="15" s="1"/>
  <c r="U77" i="15"/>
  <c r="T77" i="15"/>
  <c r="O77" i="15"/>
  <c r="M77" i="15"/>
  <c r="K77" i="15"/>
  <c r="I77" i="15"/>
  <c r="G77" i="15"/>
  <c r="U76" i="15"/>
  <c r="T76" i="15"/>
  <c r="O76" i="15"/>
  <c r="M76" i="15"/>
  <c r="K76" i="15"/>
  <c r="I76" i="15"/>
  <c r="G76" i="15"/>
  <c r="U75" i="15"/>
  <c r="T75" i="15"/>
  <c r="O75" i="15"/>
  <c r="M75" i="15"/>
  <c r="K75" i="15"/>
  <c r="I75" i="15"/>
  <c r="G75" i="15"/>
  <c r="U74" i="15"/>
  <c r="T74" i="15"/>
  <c r="O74" i="15"/>
  <c r="M74" i="15"/>
  <c r="K74" i="15"/>
  <c r="I74" i="15"/>
  <c r="G74" i="15"/>
  <c r="U73" i="15"/>
  <c r="T73" i="15"/>
  <c r="O73" i="15"/>
  <c r="M73" i="15"/>
  <c r="K73" i="15"/>
  <c r="I73" i="15"/>
  <c r="G73" i="15"/>
  <c r="U72" i="15"/>
  <c r="T72" i="15"/>
  <c r="O72" i="15"/>
  <c r="M72" i="15"/>
  <c r="K72" i="15"/>
  <c r="I72" i="15"/>
  <c r="G72" i="15"/>
  <c r="U71" i="15"/>
  <c r="T71" i="15"/>
  <c r="O71" i="15"/>
  <c r="M71" i="15"/>
  <c r="K71" i="15"/>
  <c r="I71" i="15"/>
  <c r="G71" i="15"/>
  <c r="S70" i="15"/>
  <c r="T70" i="15" s="1"/>
  <c r="R70" i="15"/>
  <c r="Q70" i="15"/>
  <c r="P70" i="15"/>
  <c r="O70" i="15"/>
  <c r="L70" i="15"/>
  <c r="J70" i="15"/>
  <c r="H70" i="15"/>
  <c r="F70" i="15"/>
  <c r="U70" i="15" s="1"/>
  <c r="E70" i="15"/>
  <c r="D70" i="15"/>
  <c r="U69" i="15"/>
  <c r="T69" i="15"/>
  <c r="O69" i="15"/>
  <c r="M69" i="15"/>
  <c r="K69" i="15"/>
  <c r="I69" i="15"/>
  <c r="G69" i="15"/>
  <c r="U68" i="15"/>
  <c r="T68" i="15"/>
  <c r="O68" i="15"/>
  <c r="M68" i="15"/>
  <c r="K68" i="15"/>
  <c r="I68" i="15"/>
  <c r="G68" i="15"/>
  <c r="U67" i="15"/>
  <c r="T67" i="15"/>
  <c r="O67" i="15"/>
  <c r="M67" i="15"/>
  <c r="K67" i="15"/>
  <c r="I67" i="15"/>
  <c r="G67" i="15"/>
  <c r="U66" i="15"/>
  <c r="T66" i="15"/>
  <c r="O66" i="15"/>
  <c r="M66" i="15"/>
  <c r="K66" i="15"/>
  <c r="I66" i="15"/>
  <c r="G66" i="15"/>
  <c r="U65" i="15"/>
  <c r="T65" i="15"/>
  <c r="O65" i="15"/>
  <c r="M65" i="15"/>
  <c r="K65" i="15"/>
  <c r="I65" i="15"/>
  <c r="G65" i="15"/>
  <c r="U64" i="15"/>
  <c r="T64" i="15"/>
  <c r="O64" i="15"/>
  <c r="M64" i="15"/>
  <c r="K64" i="15"/>
  <c r="I64" i="15"/>
  <c r="G64" i="15"/>
  <c r="S63" i="15"/>
  <c r="R63" i="15"/>
  <c r="Q63" i="15"/>
  <c r="T63" i="15" s="1"/>
  <c r="P63" i="15"/>
  <c r="U63" i="15" s="1"/>
  <c r="L63" i="15"/>
  <c r="J63" i="15"/>
  <c r="H63" i="15"/>
  <c r="F63" i="15"/>
  <c r="E63" i="15"/>
  <c r="D63" i="15"/>
  <c r="I63" i="15" s="1"/>
  <c r="U62" i="15"/>
  <c r="T62" i="15"/>
  <c r="O62" i="15"/>
  <c r="M62" i="15"/>
  <c r="K62" i="15"/>
  <c r="I62" i="15"/>
  <c r="G62" i="15"/>
  <c r="U61" i="15"/>
  <c r="T61" i="15"/>
  <c r="O61" i="15"/>
  <c r="M61" i="15"/>
  <c r="K61" i="15"/>
  <c r="I61" i="15"/>
  <c r="G61" i="15"/>
  <c r="U60" i="15"/>
  <c r="T60" i="15"/>
  <c r="O60" i="15"/>
  <c r="M60" i="15"/>
  <c r="K60" i="15"/>
  <c r="I60" i="15"/>
  <c r="G60" i="15"/>
  <c r="U59" i="15"/>
  <c r="T59" i="15"/>
  <c r="O59" i="15"/>
  <c r="M59" i="15"/>
  <c r="K59" i="15"/>
  <c r="I59" i="15"/>
  <c r="G59" i="15"/>
  <c r="S58" i="15"/>
  <c r="T58" i="15" s="1"/>
  <c r="R58" i="15"/>
  <c r="Q58" i="15"/>
  <c r="P58" i="15"/>
  <c r="O58" i="15"/>
  <c r="L58" i="15"/>
  <c r="J58" i="15"/>
  <c r="H58" i="15"/>
  <c r="F58" i="15"/>
  <c r="U58" i="15" s="1"/>
  <c r="E58" i="15"/>
  <c r="M58" i="15" s="1"/>
  <c r="D58" i="15"/>
  <c r="U57" i="15"/>
  <c r="T57" i="15"/>
  <c r="O57" i="15"/>
  <c r="M57" i="15"/>
  <c r="K57" i="15"/>
  <c r="I57" i="15"/>
  <c r="G57" i="15"/>
  <c r="S54" i="15"/>
  <c r="R54" i="15"/>
  <c r="Q54" i="15"/>
  <c r="P54" i="15"/>
  <c r="L54" i="15"/>
  <c r="J54" i="15"/>
  <c r="H54" i="15"/>
  <c r="I54" i="15" s="1"/>
  <c r="F54" i="15"/>
  <c r="E54" i="15"/>
  <c r="D54" i="15"/>
  <c r="S53" i="15"/>
  <c r="T53" i="15" s="1"/>
  <c r="R53" i="15"/>
  <c r="Q53" i="15"/>
  <c r="P53" i="15"/>
  <c r="U53" i="15" s="1"/>
  <c r="O53" i="15"/>
  <c r="L53" i="15"/>
  <c r="J53" i="15"/>
  <c r="H53" i="15"/>
  <c r="G53" i="15"/>
  <c r="F53" i="15"/>
  <c r="E53" i="15"/>
  <c r="D53" i="15"/>
  <c r="U52" i="15"/>
  <c r="T52" i="15"/>
  <c r="O52" i="15"/>
  <c r="M52" i="15"/>
  <c r="K52" i="15"/>
  <c r="I52" i="15"/>
  <c r="G52" i="15"/>
  <c r="U51" i="15"/>
  <c r="T51" i="15"/>
  <c r="O51" i="15"/>
  <c r="M51" i="15"/>
  <c r="K51" i="15"/>
  <c r="I51" i="15"/>
  <c r="G51" i="15"/>
  <c r="U50" i="15"/>
  <c r="T50" i="15"/>
  <c r="O50" i="15"/>
  <c r="M50" i="15"/>
  <c r="K50" i="15"/>
  <c r="I50" i="15"/>
  <c r="G50" i="15"/>
  <c r="U49" i="15"/>
  <c r="T49" i="15"/>
  <c r="O49" i="15"/>
  <c r="M49" i="15"/>
  <c r="K49" i="15"/>
  <c r="I49" i="15"/>
  <c r="G49" i="15"/>
  <c r="U48" i="15"/>
  <c r="T48" i="15"/>
  <c r="O48" i="15"/>
  <c r="M48" i="15"/>
  <c r="K48" i="15"/>
  <c r="I48" i="15"/>
  <c r="G48" i="15"/>
  <c r="S47" i="15"/>
  <c r="T47" i="15" s="1"/>
  <c r="R47" i="15"/>
  <c r="Q47" i="15"/>
  <c r="P47" i="15"/>
  <c r="U47" i="15" s="1"/>
  <c r="O47" i="15"/>
  <c r="L47" i="15"/>
  <c r="K47" i="15"/>
  <c r="J47" i="15"/>
  <c r="I47" i="15"/>
  <c r="H47" i="15"/>
  <c r="F47" i="15"/>
  <c r="G47" i="15" s="1"/>
  <c r="E47" i="15"/>
  <c r="M47" i="15" s="1"/>
  <c r="D47" i="15"/>
  <c r="U46" i="15"/>
  <c r="T46" i="15"/>
  <c r="O46" i="15"/>
  <c r="M46" i="15"/>
  <c r="K46" i="15"/>
  <c r="I46" i="15"/>
  <c r="G46" i="15"/>
  <c r="U45" i="15"/>
  <c r="T45" i="15"/>
  <c r="O45" i="15"/>
  <c r="M45" i="15"/>
  <c r="K45" i="15"/>
  <c r="I45" i="15"/>
  <c r="G45" i="15"/>
  <c r="U44" i="15"/>
  <c r="T44" i="15"/>
  <c r="O44" i="15"/>
  <c r="M44" i="15"/>
  <c r="K44" i="15"/>
  <c r="I44" i="15"/>
  <c r="G44" i="15"/>
  <c r="U43" i="15"/>
  <c r="T43" i="15"/>
  <c r="O43" i="15"/>
  <c r="M43" i="15"/>
  <c r="K43" i="15"/>
  <c r="I43" i="15"/>
  <c r="G43" i="15"/>
  <c r="U42" i="15"/>
  <c r="T42" i="15"/>
  <c r="O42" i="15"/>
  <c r="M42" i="15"/>
  <c r="K42" i="15"/>
  <c r="I42" i="15"/>
  <c r="G42" i="15"/>
  <c r="U41" i="15"/>
  <c r="T41" i="15"/>
  <c r="O41" i="15"/>
  <c r="M41" i="15"/>
  <c r="K41" i="15"/>
  <c r="I41" i="15"/>
  <c r="G41" i="15"/>
  <c r="S40" i="15"/>
  <c r="T40" i="15" s="1"/>
  <c r="R40" i="15"/>
  <c r="Q40" i="15"/>
  <c r="P40" i="15"/>
  <c r="L40" i="15"/>
  <c r="J40" i="15"/>
  <c r="H40" i="15"/>
  <c r="F40" i="15"/>
  <c r="U40" i="15" s="1"/>
  <c r="E40" i="15"/>
  <c r="M40" i="15" s="1"/>
  <c r="D40" i="15"/>
  <c r="U39" i="15"/>
  <c r="T39" i="15"/>
  <c r="O39" i="15"/>
  <c r="M39" i="15"/>
  <c r="K39" i="15"/>
  <c r="I39" i="15"/>
  <c r="G39" i="15"/>
  <c r="U38" i="15"/>
  <c r="T38" i="15"/>
  <c r="O38" i="15"/>
  <c r="M38" i="15"/>
  <c r="K38" i="15"/>
  <c r="I38" i="15"/>
  <c r="G38" i="15"/>
  <c r="U37" i="15"/>
  <c r="T37" i="15"/>
  <c r="O37" i="15"/>
  <c r="M37" i="15"/>
  <c r="K37" i="15"/>
  <c r="I37" i="15"/>
  <c r="G37" i="15"/>
  <c r="U36" i="15"/>
  <c r="T36" i="15"/>
  <c r="O36" i="15"/>
  <c r="M36" i="15"/>
  <c r="K36" i="15"/>
  <c r="I36" i="15"/>
  <c r="G36" i="15"/>
  <c r="T35" i="15"/>
  <c r="S35" i="15"/>
  <c r="R35" i="15"/>
  <c r="Q35" i="15"/>
  <c r="P35" i="15"/>
  <c r="U35" i="15" s="1"/>
  <c r="L35" i="15"/>
  <c r="J35" i="15"/>
  <c r="H35" i="15"/>
  <c r="F35" i="15"/>
  <c r="E35" i="15"/>
  <c r="D35" i="15"/>
  <c r="U34" i="15"/>
  <c r="T34" i="15"/>
  <c r="O34" i="15"/>
  <c r="M34" i="15"/>
  <c r="K34" i="15"/>
  <c r="I34" i="15"/>
  <c r="G34" i="15"/>
  <c r="U33" i="15"/>
  <c r="T33" i="15"/>
  <c r="O33" i="15"/>
  <c r="M33" i="15"/>
  <c r="K33" i="15"/>
  <c r="I33" i="15"/>
  <c r="G33" i="15"/>
  <c r="U32" i="15"/>
  <c r="T32" i="15"/>
  <c r="O32" i="15"/>
  <c r="M32" i="15"/>
  <c r="K32" i="15"/>
  <c r="I32" i="15"/>
  <c r="G32" i="15"/>
  <c r="U31" i="15"/>
  <c r="T31" i="15"/>
  <c r="O31" i="15"/>
  <c r="M31" i="15"/>
  <c r="K31" i="15"/>
  <c r="I31" i="15"/>
  <c r="G31" i="15"/>
  <c r="U30" i="15"/>
  <c r="T30" i="15"/>
  <c r="O30" i="15"/>
  <c r="M30" i="15"/>
  <c r="K30" i="15"/>
  <c r="I30" i="15"/>
  <c r="G30" i="15"/>
  <c r="U29" i="15"/>
  <c r="T29" i="15"/>
  <c r="O29" i="15"/>
  <c r="M29" i="15"/>
  <c r="K29" i="15"/>
  <c r="I29" i="15"/>
  <c r="G29" i="15"/>
  <c r="U28" i="15"/>
  <c r="T28" i="15"/>
  <c r="O28" i="15"/>
  <c r="M28" i="15"/>
  <c r="K28" i="15"/>
  <c r="I28" i="15"/>
  <c r="G28" i="15"/>
  <c r="U27" i="15"/>
  <c r="S27" i="15"/>
  <c r="R27" i="15"/>
  <c r="Q27" i="15"/>
  <c r="P27" i="15"/>
  <c r="L27" i="15"/>
  <c r="J27" i="15"/>
  <c r="H27" i="15"/>
  <c r="I27" i="15" s="1"/>
  <c r="F27" i="15"/>
  <c r="E27" i="15"/>
  <c r="D27" i="15"/>
  <c r="O27" i="15" s="1"/>
  <c r="U26" i="15"/>
  <c r="T26" i="15"/>
  <c r="O26" i="15"/>
  <c r="M26" i="15"/>
  <c r="K26" i="15"/>
  <c r="I26" i="15"/>
  <c r="G26" i="15"/>
  <c r="U25" i="15"/>
  <c r="T25" i="15"/>
  <c r="O25" i="15"/>
  <c r="M25" i="15"/>
  <c r="K25" i="15"/>
  <c r="I25" i="15"/>
  <c r="G25" i="15"/>
  <c r="U24" i="15"/>
  <c r="T24" i="15"/>
  <c r="O24" i="15"/>
  <c r="M24" i="15"/>
  <c r="K24" i="15"/>
  <c r="I24" i="15"/>
  <c r="G24" i="15"/>
  <c r="U23" i="15"/>
  <c r="T23" i="15"/>
  <c r="O23" i="15"/>
  <c r="M23" i="15"/>
  <c r="K23" i="15"/>
  <c r="I23" i="15"/>
  <c r="G23" i="15"/>
  <c r="U22" i="15"/>
  <c r="T22" i="15"/>
  <c r="O22" i="15"/>
  <c r="M22" i="15"/>
  <c r="K22" i="15"/>
  <c r="I22" i="15"/>
  <c r="G22" i="15"/>
  <c r="U21" i="15"/>
  <c r="T21" i="15"/>
  <c r="O21" i="15"/>
  <c r="M21" i="15"/>
  <c r="K21" i="15"/>
  <c r="I21" i="15"/>
  <c r="G21" i="15"/>
  <c r="U20" i="15"/>
  <c r="T20" i="15"/>
  <c r="O20" i="15"/>
  <c r="M20" i="15"/>
  <c r="K20" i="15"/>
  <c r="I20" i="15"/>
  <c r="G20" i="15"/>
  <c r="S19" i="15"/>
  <c r="T19" i="15" s="1"/>
  <c r="R19" i="15"/>
  <c r="Q19" i="15"/>
  <c r="P19" i="15"/>
  <c r="U19" i="15" s="1"/>
  <c r="L19" i="15"/>
  <c r="J19" i="15"/>
  <c r="H19" i="15"/>
  <c r="F19" i="15"/>
  <c r="E19" i="15"/>
  <c r="D19" i="15"/>
  <c r="U18" i="15"/>
  <c r="T18" i="15"/>
  <c r="O18" i="15"/>
  <c r="M18" i="15"/>
  <c r="K18" i="15"/>
  <c r="I18" i="15"/>
  <c r="G18" i="15"/>
  <c r="U17" i="15"/>
  <c r="T17" i="15"/>
  <c r="O17" i="15"/>
  <c r="M17" i="15"/>
  <c r="K17" i="15"/>
  <c r="I17" i="15"/>
  <c r="G17" i="15"/>
  <c r="U16" i="15"/>
  <c r="T16" i="15"/>
  <c r="O16" i="15"/>
  <c r="M16" i="15"/>
  <c r="K16" i="15"/>
  <c r="I16" i="15"/>
  <c r="G16" i="15"/>
  <c r="U15" i="15"/>
  <c r="T15" i="15"/>
  <c r="O15" i="15"/>
  <c r="M15" i="15"/>
  <c r="K15" i="15"/>
  <c r="I15" i="15"/>
  <c r="G15" i="15"/>
  <c r="U14" i="15"/>
  <c r="T14" i="15"/>
  <c r="O14" i="15"/>
  <c r="M14" i="15"/>
  <c r="K14" i="15"/>
  <c r="I14" i="15"/>
  <c r="G14" i="15"/>
  <c r="U13" i="15"/>
  <c r="T13" i="15"/>
  <c r="O13" i="15"/>
  <c r="M13" i="15"/>
  <c r="K13" i="15"/>
  <c r="I13" i="15"/>
  <c r="G13" i="15"/>
  <c r="U12" i="15"/>
  <c r="T12" i="15"/>
  <c r="O12" i="15"/>
  <c r="M12" i="15"/>
  <c r="K12" i="15"/>
  <c r="I12" i="15"/>
  <c r="G12" i="15"/>
  <c r="U11" i="15"/>
  <c r="T11" i="15"/>
  <c r="O11" i="15"/>
  <c r="M11" i="15"/>
  <c r="K11" i="15"/>
  <c r="I11" i="15"/>
  <c r="G11" i="15"/>
  <c r="S10" i="15"/>
  <c r="T10" i="15" s="1"/>
  <c r="R10" i="15"/>
  <c r="Q10" i="15"/>
  <c r="P10" i="15"/>
  <c r="L10" i="15"/>
  <c r="J10" i="15"/>
  <c r="H10" i="15"/>
  <c r="F10" i="15"/>
  <c r="E10" i="15"/>
  <c r="D10" i="15"/>
  <c r="I10" i="15" s="1"/>
  <c r="U9" i="15"/>
  <c r="T9" i="15"/>
  <c r="O9" i="15"/>
  <c r="M9" i="15"/>
  <c r="K9" i="15"/>
  <c r="I9" i="15"/>
  <c r="G9" i="15"/>
  <c r="U8" i="15"/>
  <c r="T8" i="15"/>
  <c r="O8" i="15"/>
  <c r="M8" i="15"/>
  <c r="K8" i="15"/>
  <c r="I8" i="15"/>
  <c r="G8" i="15"/>
  <c r="U339" i="14"/>
  <c r="S339" i="14"/>
  <c r="R339" i="14"/>
  <c r="Q339" i="14"/>
  <c r="P339" i="14"/>
  <c r="L339" i="14"/>
  <c r="J339" i="14"/>
  <c r="H339" i="14"/>
  <c r="F339" i="14"/>
  <c r="E339" i="14"/>
  <c r="D339" i="14"/>
  <c r="S338" i="14"/>
  <c r="T338" i="14" s="1"/>
  <c r="R338" i="14"/>
  <c r="Q338" i="14"/>
  <c r="P338" i="14"/>
  <c r="L338" i="14"/>
  <c r="J338" i="14"/>
  <c r="H338" i="14"/>
  <c r="F338" i="14"/>
  <c r="E338" i="14"/>
  <c r="D338" i="14"/>
  <c r="I338" i="14" s="1"/>
  <c r="T337" i="14"/>
  <c r="S337" i="14"/>
  <c r="R337" i="14"/>
  <c r="Q337" i="14"/>
  <c r="P337" i="14"/>
  <c r="O337" i="14"/>
  <c r="L337" i="14"/>
  <c r="K337" i="14"/>
  <c r="J337" i="14"/>
  <c r="H337" i="14"/>
  <c r="F337" i="14"/>
  <c r="E337" i="14"/>
  <c r="D337" i="14"/>
  <c r="U336" i="14"/>
  <c r="T336" i="14"/>
  <c r="O336" i="14"/>
  <c r="M336" i="14"/>
  <c r="K336" i="14"/>
  <c r="I336" i="14"/>
  <c r="G336" i="14"/>
  <c r="U335" i="14"/>
  <c r="T335" i="14"/>
  <c r="O335" i="14"/>
  <c r="M335" i="14"/>
  <c r="K335" i="14"/>
  <c r="I335" i="14"/>
  <c r="G335" i="14"/>
  <c r="U334" i="14"/>
  <c r="T334" i="14"/>
  <c r="O334" i="14"/>
  <c r="M334" i="14"/>
  <c r="K334" i="14"/>
  <c r="I334" i="14"/>
  <c r="G334" i="14"/>
  <c r="U333" i="14"/>
  <c r="T333" i="14"/>
  <c r="O333" i="14"/>
  <c r="M333" i="14"/>
  <c r="K333" i="14"/>
  <c r="I333" i="14"/>
  <c r="G333" i="14"/>
  <c r="S332" i="14"/>
  <c r="R332" i="14"/>
  <c r="Q332" i="14"/>
  <c r="T332" i="14" s="1"/>
  <c r="P332" i="14"/>
  <c r="L332" i="14"/>
  <c r="J332" i="14"/>
  <c r="H332" i="14"/>
  <c r="I332" i="14" s="1"/>
  <c r="G332" i="14"/>
  <c r="F332" i="14"/>
  <c r="E332" i="14"/>
  <c r="D332" i="14"/>
  <c r="O332" i="14" s="1"/>
  <c r="U331" i="14"/>
  <c r="T331" i="14"/>
  <c r="O331" i="14"/>
  <c r="M331" i="14"/>
  <c r="K331" i="14"/>
  <c r="I331" i="14"/>
  <c r="G331" i="14"/>
  <c r="U330" i="14"/>
  <c r="T330" i="14"/>
  <c r="O330" i="14"/>
  <c r="M330" i="14"/>
  <c r="K330" i="14"/>
  <c r="I330" i="14"/>
  <c r="G330" i="14"/>
  <c r="U329" i="14"/>
  <c r="T329" i="14"/>
  <c r="O329" i="14"/>
  <c r="M329" i="14"/>
  <c r="K329" i="14"/>
  <c r="I329" i="14"/>
  <c r="G329" i="14"/>
  <c r="U328" i="14"/>
  <c r="T328" i="14"/>
  <c r="O328" i="14"/>
  <c r="M328" i="14"/>
  <c r="K328" i="14"/>
  <c r="I328" i="14"/>
  <c r="G328" i="14"/>
  <c r="U327" i="14"/>
  <c r="T327" i="14"/>
  <c r="O327" i="14"/>
  <c r="M327" i="14"/>
  <c r="K327" i="14"/>
  <c r="I327" i="14"/>
  <c r="G327" i="14"/>
  <c r="U326" i="14"/>
  <c r="T326" i="14"/>
  <c r="O326" i="14"/>
  <c r="M326" i="14"/>
  <c r="K326" i="14"/>
  <c r="I326" i="14"/>
  <c r="G326" i="14"/>
  <c r="U325" i="14"/>
  <c r="T325" i="14"/>
  <c r="O325" i="14"/>
  <c r="M325" i="14"/>
  <c r="K325" i="14"/>
  <c r="I325" i="14"/>
  <c r="G325" i="14"/>
  <c r="U324" i="14"/>
  <c r="T324" i="14"/>
  <c r="O324" i="14"/>
  <c r="M324" i="14"/>
  <c r="K324" i="14"/>
  <c r="I324" i="14"/>
  <c r="G324" i="14"/>
  <c r="U323" i="14"/>
  <c r="S323" i="14"/>
  <c r="R323" i="14"/>
  <c r="Q323" i="14"/>
  <c r="P323" i="14"/>
  <c r="L323" i="14"/>
  <c r="J323" i="14"/>
  <c r="H323" i="14"/>
  <c r="F323" i="14"/>
  <c r="E323" i="14"/>
  <c r="D323" i="14"/>
  <c r="G323" i="14" s="1"/>
  <c r="U322" i="14"/>
  <c r="T322" i="14"/>
  <c r="O322" i="14"/>
  <c r="M322" i="14"/>
  <c r="K322" i="14"/>
  <c r="I322" i="14"/>
  <c r="G322" i="14"/>
  <c r="U321" i="14"/>
  <c r="T321" i="14"/>
  <c r="O321" i="14"/>
  <c r="M321" i="14"/>
  <c r="K321" i="14"/>
  <c r="I321" i="14"/>
  <c r="G321" i="14"/>
  <c r="U320" i="14"/>
  <c r="T320" i="14"/>
  <c r="O320" i="14"/>
  <c r="M320" i="14"/>
  <c r="K320" i="14"/>
  <c r="I320" i="14"/>
  <c r="G320" i="14"/>
  <c r="U319" i="14"/>
  <c r="T319" i="14"/>
  <c r="O319" i="14"/>
  <c r="M319" i="14"/>
  <c r="K319" i="14"/>
  <c r="I319" i="14"/>
  <c r="G319" i="14"/>
  <c r="U318" i="14"/>
  <c r="T318" i="14"/>
  <c r="O318" i="14"/>
  <c r="M318" i="14"/>
  <c r="K318" i="14"/>
  <c r="I318" i="14"/>
  <c r="G318" i="14"/>
  <c r="S317" i="14"/>
  <c r="R317" i="14"/>
  <c r="Q317" i="14"/>
  <c r="T317" i="14" s="1"/>
  <c r="P317" i="14"/>
  <c r="L317" i="14"/>
  <c r="J317" i="14"/>
  <c r="H317" i="14"/>
  <c r="F317" i="14"/>
  <c r="E317" i="14"/>
  <c r="K317" i="14" s="1"/>
  <c r="D317" i="14"/>
  <c r="I317" i="14" s="1"/>
  <c r="U316" i="14"/>
  <c r="T316" i="14"/>
  <c r="O316" i="14"/>
  <c r="M316" i="14"/>
  <c r="K316" i="14"/>
  <c r="I316" i="14"/>
  <c r="G316" i="14"/>
  <c r="U315" i="14"/>
  <c r="T315" i="14"/>
  <c r="O315" i="14"/>
  <c r="M315" i="14"/>
  <c r="K315" i="14"/>
  <c r="I315" i="14"/>
  <c r="G315" i="14"/>
  <c r="U314" i="14"/>
  <c r="T314" i="14"/>
  <c r="O314" i="14"/>
  <c r="M314" i="14"/>
  <c r="K314" i="14"/>
  <c r="I314" i="14"/>
  <c r="G314" i="14"/>
  <c r="U313" i="14"/>
  <c r="T313" i="14"/>
  <c r="O313" i="14"/>
  <c r="M313" i="14"/>
  <c r="K313" i="14"/>
  <c r="I313" i="14"/>
  <c r="G313" i="14"/>
  <c r="U312" i="14"/>
  <c r="T312" i="14"/>
  <c r="O312" i="14"/>
  <c r="M312" i="14"/>
  <c r="K312" i="14"/>
  <c r="I312" i="14"/>
  <c r="G312" i="14"/>
  <c r="U311" i="14"/>
  <c r="T311" i="14"/>
  <c r="O311" i="14"/>
  <c r="M311" i="14"/>
  <c r="K311" i="14"/>
  <c r="I311" i="14"/>
  <c r="G311" i="14"/>
  <c r="T310" i="14"/>
  <c r="S310" i="14"/>
  <c r="R310" i="14"/>
  <c r="Q310" i="14"/>
  <c r="P310" i="14"/>
  <c r="U310" i="14" s="1"/>
  <c r="L310" i="14"/>
  <c r="J310" i="14"/>
  <c r="H310" i="14"/>
  <c r="I310" i="14" s="1"/>
  <c r="F310" i="14"/>
  <c r="E310" i="14"/>
  <c r="D310" i="14"/>
  <c r="U309" i="14"/>
  <c r="T309" i="14"/>
  <c r="O309" i="14"/>
  <c r="M309" i="14"/>
  <c r="K309" i="14"/>
  <c r="I309" i="14"/>
  <c r="G309" i="14"/>
  <c r="U308" i="14"/>
  <c r="T308" i="14"/>
  <c r="O308" i="14"/>
  <c r="M308" i="14"/>
  <c r="K308" i="14"/>
  <c r="I308" i="14"/>
  <c r="G308" i="14"/>
  <c r="U307" i="14"/>
  <c r="T307" i="14"/>
  <c r="O307" i="14"/>
  <c r="M307" i="14"/>
  <c r="K307" i="14"/>
  <c r="I307" i="14"/>
  <c r="G307" i="14"/>
  <c r="U306" i="14"/>
  <c r="T306" i="14"/>
  <c r="O306" i="14"/>
  <c r="M306" i="14"/>
  <c r="K306" i="14"/>
  <c r="I306" i="14"/>
  <c r="G306" i="14"/>
  <c r="U305" i="14"/>
  <c r="T305" i="14"/>
  <c r="O305" i="14"/>
  <c r="M305" i="14"/>
  <c r="K305" i="14"/>
  <c r="I305" i="14"/>
  <c r="G305" i="14"/>
  <c r="U304" i="14"/>
  <c r="T304" i="14"/>
  <c r="O304" i="14"/>
  <c r="M304" i="14"/>
  <c r="K304" i="14"/>
  <c r="I304" i="14"/>
  <c r="G304" i="14"/>
  <c r="T303" i="14"/>
  <c r="S303" i="14"/>
  <c r="R303" i="14"/>
  <c r="Q303" i="14"/>
  <c r="P303" i="14"/>
  <c r="O303" i="14"/>
  <c r="L303" i="14"/>
  <c r="J303" i="14"/>
  <c r="H303" i="14"/>
  <c r="F303" i="14"/>
  <c r="U303" i="14" s="1"/>
  <c r="E303" i="14"/>
  <c r="D303" i="14"/>
  <c r="I303" i="14" s="1"/>
  <c r="U302" i="14"/>
  <c r="T302" i="14"/>
  <c r="O302" i="14"/>
  <c r="M302" i="14"/>
  <c r="K302" i="14"/>
  <c r="I302" i="14"/>
  <c r="G302" i="14"/>
  <c r="S299" i="14"/>
  <c r="R299" i="14"/>
  <c r="Q299" i="14"/>
  <c r="T299" i="14" s="1"/>
  <c r="P299" i="14"/>
  <c r="O299" i="14"/>
  <c r="L299" i="14"/>
  <c r="K299" i="14"/>
  <c r="J299" i="14"/>
  <c r="H299" i="14"/>
  <c r="F299" i="14"/>
  <c r="E299" i="14"/>
  <c r="M299" i="14" s="1"/>
  <c r="D299" i="14"/>
  <c r="T298" i="14"/>
  <c r="S298" i="14"/>
  <c r="R298" i="14"/>
  <c r="Q298" i="14"/>
  <c r="P298" i="14"/>
  <c r="U298" i="14" s="1"/>
  <c r="L298" i="14"/>
  <c r="J298" i="14"/>
  <c r="H298" i="14"/>
  <c r="G298" i="14"/>
  <c r="F298" i="14"/>
  <c r="E298" i="14"/>
  <c r="D298" i="14"/>
  <c r="I298" i="14" s="1"/>
  <c r="U297" i="14"/>
  <c r="T297" i="14"/>
  <c r="O297" i="14"/>
  <c r="M297" i="14"/>
  <c r="K297" i="14"/>
  <c r="I297" i="14"/>
  <c r="G297" i="14"/>
  <c r="U296" i="14"/>
  <c r="T296" i="14"/>
  <c r="O296" i="14"/>
  <c r="M296" i="14"/>
  <c r="K296" i="14"/>
  <c r="I296" i="14"/>
  <c r="G296" i="14"/>
  <c r="U295" i="14"/>
  <c r="T295" i="14"/>
  <c r="O295" i="14"/>
  <c r="M295" i="14"/>
  <c r="K295" i="14"/>
  <c r="I295" i="14"/>
  <c r="G295" i="14"/>
  <c r="U294" i="14"/>
  <c r="T294" i="14"/>
  <c r="O294" i="14"/>
  <c r="M294" i="14"/>
  <c r="K294" i="14"/>
  <c r="I294" i="14"/>
  <c r="G294" i="14"/>
  <c r="U293" i="14"/>
  <c r="T293" i="14"/>
  <c r="O293" i="14"/>
  <c r="M293" i="14"/>
  <c r="K293" i="14"/>
  <c r="I293" i="14"/>
  <c r="G293" i="14"/>
  <c r="S292" i="14"/>
  <c r="R292" i="14"/>
  <c r="Q292" i="14"/>
  <c r="P292" i="14"/>
  <c r="L292" i="14"/>
  <c r="K292" i="14"/>
  <c r="J292" i="14"/>
  <c r="H292" i="14"/>
  <c r="F292" i="14"/>
  <c r="U292" i="14" s="1"/>
  <c r="E292" i="14"/>
  <c r="D292" i="14"/>
  <c r="U291" i="14"/>
  <c r="T291" i="14"/>
  <c r="O291" i="14"/>
  <c r="M291" i="14"/>
  <c r="K291" i="14"/>
  <c r="I291" i="14"/>
  <c r="G291" i="14"/>
  <c r="U290" i="14"/>
  <c r="T290" i="14"/>
  <c r="O290" i="14"/>
  <c r="M290" i="14"/>
  <c r="K290" i="14"/>
  <c r="I290" i="14"/>
  <c r="G290" i="14"/>
  <c r="U289" i="14"/>
  <c r="T289" i="14"/>
  <c r="O289" i="14"/>
  <c r="M289" i="14"/>
  <c r="K289" i="14"/>
  <c r="I289" i="14"/>
  <c r="G289" i="14"/>
  <c r="U288" i="14"/>
  <c r="T288" i="14"/>
  <c r="O288" i="14"/>
  <c r="M288" i="14"/>
  <c r="K288" i="14"/>
  <c r="I288" i="14"/>
  <c r="G288" i="14"/>
  <c r="U287" i="14"/>
  <c r="T287" i="14"/>
  <c r="O287" i="14"/>
  <c r="M287" i="14"/>
  <c r="K287" i="14"/>
  <c r="I287" i="14"/>
  <c r="G287" i="14"/>
  <c r="U286" i="14"/>
  <c r="T286" i="14"/>
  <c r="O286" i="14"/>
  <c r="M286" i="14"/>
  <c r="K286" i="14"/>
  <c r="I286" i="14"/>
  <c r="G286" i="14"/>
  <c r="S285" i="14"/>
  <c r="R285" i="14"/>
  <c r="Q285" i="14"/>
  <c r="T285" i="14" s="1"/>
  <c r="P285" i="14"/>
  <c r="U285" i="14" s="1"/>
  <c r="O285" i="14"/>
  <c r="L285" i="14"/>
  <c r="J285" i="14"/>
  <c r="K285" i="14" s="1"/>
  <c r="H285" i="14"/>
  <c r="F285" i="14"/>
  <c r="E285" i="14"/>
  <c r="D285" i="14"/>
  <c r="U284" i="14"/>
  <c r="T284" i="14"/>
  <c r="O284" i="14"/>
  <c r="M284" i="14"/>
  <c r="K284" i="14"/>
  <c r="I284" i="14"/>
  <c r="G284" i="14"/>
  <c r="U283" i="14"/>
  <c r="T283" i="14"/>
  <c r="O283" i="14"/>
  <c r="M283" i="14"/>
  <c r="K283" i="14"/>
  <c r="I283" i="14"/>
  <c r="G283" i="14"/>
  <c r="U282" i="14"/>
  <c r="T282" i="14"/>
  <c r="O282" i="14"/>
  <c r="M282" i="14"/>
  <c r="K282" i="14"/>
  <c r="I282" i="14"/>
  <c r="G282" i="14"/>
  <c r="U281" i="14"/>
  <c r="T281" i="14"/>
  <c r="O281" i="14"/>
  <c r="M281" i="14"/>
  <c r="K281" i="14"/>
  <c r="I281" i="14"/>
  <c r="G281" i="14"/>
  <c r="U280" i="14"/>
  <c r="T280" i="14"/>
  <c r="O280" i="14"/>
  <c r="M280" i="14"/>
  <c r="K280" i="14"/>
  <c r="I280" i="14"/>
  <c r="G280" i="14"/>
  <c r="U279" i="14"/>
  <c r="T279" i="14"/>
  <c r="O279" i="14"/>
  <c r="M279" i="14"/>
  <c r="K279" i="14"/>
  <c r="I279" i="14"/>
  <c r="G279" i="14"/>
  <c r="U278" i="14"/>
  <c r="T278" i="14"/>
  <c r="O278" i="14"/>
  <c r="M278" i="14"/>
  <c r="K278" i="14"/>
  <c r="I278" i="14"/>
  <c r="G278" i="14"/>
  <c r="U277" i="14"/>
  <c r="T277" i="14"/>
  <c r="O277" i="14"/>
  <c r="M277" i="14"/>
  <c r="K277" i="14"/>
  <c r="I277" i="14"/>
  <c r="G277" i="14"/>
  <c r="U276" i="14"/>
  <c r="T276" i="14"/>
  <c r="O276" i="14"/>
  <c r="M276" i="14"/>
  <c r="K276" i="14"/>
  <c r="I276" i="14"/>
  <c r="G276" i="14"/>
  <c r="S275" i="14"/>
  <c r="R275" i="14"/>
  <c r="Q275" i="14"/>
  <c r="T275" i="14" s="1"/>
  <c r="P275" i="14"/>
  <c r="U275" i="14" s="1"/>
  <c r="O275" i="14"/>
  <c r="L275" i="14"/>
  <c r="J275" i="14"/>
  <c r="H275" i="14"/>
  <c r="F275" i="14"/>
  <c r="E275" i="14"/>
  <c r="M275" i="14" s="1"/>
  <c r="D275" i="14"/>
  <c r="I275" i="14" s="1"/>
  <c r="U274" i="14"/>
  <c r="T274" i="14"/>
  <c r="O274" i="14"/>
  <c r="M274" i="14"/>
  <c r="K274" i="14"/>
  <c r="I274" i="14"/>
  <c r="G274" i="14"/>
  <c r="U273" i="14"/>
  <c r="T273" i="14"/>
  <c r="O273" i="14"/>
  <c r="M273" i="14"/>
  <c r="K273" i="14"/>
  <c r="I273" i="14"/>
  <c r="G273" i="14"/>
  <c r="U272" i="14"/>
  <c r="T272" i="14"/>
  <c r="O272" i="14"/>
  <c r="M272" i="14"/>
  <c r="K272" i="14"/>
  <c r="I272" i="14"/>
  <c r="G272" i="14"/>
  <c r="U271" i="14"/>
  <c r="T271" i="14"/>
  <c r="O271" i="14"/>
  <c r="M271" i="14"/>
  <c r="K271" i="14"/>
  <c r="I271" i="14"/>
  <c r="G271" i="14"/>
  <c r="U270" i="14"/>
  <c r="T270" i="14"/>
  <c r="O270" i="14"/>
  <c r="M270" i="14"/>
  <c r="K270" i="14"/>
  <c r="I270" i="14"/>
  <c r="G270" i="14"/>
  <c r="U269" i="14"/>
  <c r="T269" i="14"/>
  <c r="O269" i="14"/>
  <c r="M269" i="14"/>
  <c r="K269" i="14"/>
  <c r="I269" i="14"/>
  <c r="G269" i="14"/>
  <c r="U268" i="14"/>
  <c r="T268" i="14"/>
  <c r="O268" i="14"/>
  <c r="M268" i="14"/>
  <c r="K268" i="14"/>
  <c r="I268" i="14"/>
  <c r="G268" i="14"/>
  <c r="S267" i="14"/>
  <c r="R267" i="14"/>
  <c r="Q267" i="14"/>
  <c r="P267" i="14"/>
  <c r="L267" i="14"/>
  <c r="J267" i="14"/>
  <c r="H267" i="14"/>
  <c r="F267" i="14"/>
  <c r="U267" i="14" s="1"/>
  <c r="E267" i="14"/>
  <c r="K267" i="14" s="1"/>
  <c r="D267" i="14"/>
  <c r="U266" i="14"/>
  <c r="T266" i="14"/>
  <c r="O266" i="14"/>
  <c r="M266" i="14"/>
  <c r="K266" i="14"/>
  <c r="I266" i="14"/>
  <c r="G266" i="14"/>
  <c r="U265" i="14"/>
  <c r="T265" i="14"/>
  <c r="O265" i="14"/>
  <c r="M265" i="14"/>
  <c r="K265" i="14"/>
  <c r="I265" i="14"/>
  <c r="G265" i="14"/>
  <c r="U264" i="14"/>
  <c r="T264" i="14"/>
  <c r="O264" i="14"/>
  <c r="M264" i="14"/>
  <c r="K264" i="14"/>
  <c r="I264" i="14"/>
  <c r="G264" i="14"/>
  <c r="U263" i="14"/>
  <c r="T263" i="14"/>
  <c r="O263" i="14"/>
  <c r="M263" i="14"/>
  <c r="K263" i="14"/>
  <c r="I263" i="14"/>
  <c r="G263" i="14"/>
  <c r="S260" i="14"/>
  <c r="T260" i="14" s="1"/>
  <c r="R260" i="14"/>
  <c r="Q260" i="14"/>
  <c r="P260" i="14"/>
  <c r="U260" i="14" s="1"/>
  <c r="O260" i="14"/>
  <c r="L260" i="14"/>
  <c r="J260" i="14"/>
  <c r="H260" i="14"/>
  <c r="F260" i="14"/>
  <c r="G260" i="14" s="1"/>
  <c r="E260" i="14"/>
  <c r="M260" i="14" s="1"/>
  <c r="D260" i="14"/>
  <c r="S259" i="14"/>
  <c r="R259" i="14"/>
  <c r="Q259" i="14"/>
  <c r="T259" i="14" s="1"/>
  <c r="P259" i="14"/>
  <c r="O259" i="14"/>
  <c r="L259" i="14"/>
  <c r="K259" i="14"/>
  <c r="J259" i="14"/>
  <c r="H259" i="14"/>
  <c r="F259" i="14"/>
  <c r="G259" i="14" s="1"/>
  <c r="E259" i="14"/>
  <c r="D259" i="14"/>
  <c r="U258" i="14"/>
  <c r="T258" i="14"/>
  <c r="O258" i="14"/>
  <c r="M258" i="14"/>
  <c r="K258" i="14"/>
  <c r="I258" i="14"/>
  <c r="G258" i="14"/>
  <c r="U257" i="14"/>
  <c r="T257" i="14"/>
  <c r="O257" i="14"/>
  <c r="M257" i="14"/>
  <c r="K257" i="14"/>
  <c r="I257" i="14"/>
  <c r="G257" i="14"/>
  <c r="U256" i="14"/>
  <c r="T256" i="14"/>
  <c r="O256" i="14"/>
  <c r="M256" i="14"/>
  <c r="K256" i="14"/>
  <c r="I256" i="14"/>
  <c r="G256" i="14"/>
  <c r="U255" i="14"/>
  <c r="T255" i="14"/>
  <c r="O255" i="14"/>
  <c r="M255" i="14"/>
  <c r="K255" i="14"/>
  <c r="I255" i="14"/>
  <c r="G255" i="14"/>
  <c r="S254" i="14"/>
  <c r="T254" i="14" s="1"/>
  <c r="R254" i="14"/>
  <c r="Q254" i="14"/>
  <c r="P254" i="14"/>
  <c r="L254" i="14"/>
  <c r="K254" i="14"/>
  <c r="J254" i="14"/>
  <c r="H254" i="14"/>
  <c r="F254" i="14"/>
  <c r="E254" i="14"/>
  <c r="D254" i="14"/>
  <c r="U253" i="14"/>
  <c r="T253" i="14"/>
  <c r="O253" i="14"/>
  <c r="M253" i="14"/>
  <c r="K253" i="14"/>
  <c r="I253" i="14"/>
  <c r="G253" i="14"/>
  <c r="U252" i="14"/>
  <c r="T252" i="14"/>
  <c r="O252" i="14"/>
  <c r="M252" i="14"/>
  <c r="K252" i="14"/>
  <c r="I252" i="14"/>
  <c r="G252" i="14"/>
  <c r="U251" i="14"/>
  <c r="T251" i="14"/>
  <c r="O251" i="14"/>
  <c r="M251" i="14"/>
  <c r="K251" i="14"/>
  <c r="I251" i="14"/>
  <c r="G251" i="14"/>
  <c r="U250" i="14"/>
  <c r="T250" i="14"/>
  <c r="O250" i="14"/>
  <c r="M250" i="14"/>
  <c r="K250" i="14"/>
  <c r="I250" i="14"/>
  <c r="G250" i="14"/>
  <c r="U249" i="14"/>
  <c r="T249" i="14"/>
  <c r="O249" i="14"/>
  <c r="M249" i="14"/>
  <c r="K249" i="14"/>
  <c r="I249" i="14"/>
  <c r="G249" i="14"/>
  <c r="U248" i="14"/>
  <c r="T248" i="14"/>
  <c r="O248" i="14"/>
  <c r="M248" i="14"/>
  <c r="K248" i="14"/>
  <c r="I248" i="14"/>
  <c r="G248" i="14"/>
  <c r="S247" i="14"/>
  <c r="R247" i="14"/>
  <c r="Q247" i="14"/>
  <c r="T247" i="14" s="1"/>
  <c r="P247" i="14"/>
  <c r="U247" i="14" s="1"/>
  <c r="O247" i="14"/>
  <c r="L247" i="14"/>
  <c r="K247" i="14"/>
  <c r="J247" i="14"/>
  <c r="H247" i="14"/>
  <c r="F247" i="14"/>
  <c r="E247" i="14"/>
  <c r="M247" i="14" s="1"/>
  <c r="D247" i="14"/>
  <c r="U246" i="14"/>
  <c r="T246" i="14"/>
  <c r="O246" i="14"/>
  <c r="M246" i="14"/>
  <c r="K246" i="14"/>
  <c r="I246" i="14"/>
  <c r="G246" i="14"/>
  <c r="U245" i="14"/>
  <c r="T245" i="14"/>
  <c r="O245" i="14"/>
  <c r="M245" i="14"/>
  <c r="K245" i="14"/>
  <c r="I245" i="14"/>
  <c r="G245" i="14"/>
  <c r="U244" i="14"/>
  <c r="T244" i="14"/>
  <c r="O244" i="14"/>
  <c r="M244" i="14"/>
  <c r="K244" i="14"/>
  <c r="I244" i="14"/>
  <c r="G244" i="14"/>
  <c r="U243" i="14"/>
  <c r="T243" i="14"/>
  <c r="O243" i="14"/>
  <c r="M243" i="14"/>
  <c r="K243" i="14"/>
  <c r="I243" i="14"/>
  <c r="G243" i="14"/>
  <c r="U242" i="14"/>
  <c r="T242" i="14"/>
  <c r="O242" i="14"/>
  <c r="M242" i="14"/>
  <c r="K242" i="14"/>
  <c r="I242" i="14"/>
  <c r="G242" i="14"/>
  <c r="U241" i="14"/>
  <c r="T241" i="14"/>
  <c r="O241" i="14"/>
  <c r="M241" i="14"/>
  <c r="K241" i="14"/>
  <c r="I241" i="14"/>
  <c r="G241" i="14"/>
  <c r="S240" i="14"/>
  <c r="R240" i="14"/>
  <c r="Q240" i="14"/>
  <c r="P240" i="14"/>
  <c r="L240" i="14"/>
  <c r="J240" i="14"/>
  <c r="I240" i="14"/>
  <c r="H240" i="14"/>
  <c r="F240" i="14"/>
  <c r="E240" i="14"/>
  <c r="M240" i="14" s="1"/>
  <c r="D240" i="14"/>
  <c r="U239" i="14"/>
  <c r="T239" i="14"/>
  <c r="O239" i="14"/>
  <c r="M239" i="14"/>
  <c r="K239" i="14"/>
  <c r="I239" i="14"/>
  <c r="G239" i="14"/>
  <c r="U238" i="14"/>
  <c r="T238" i="14"/>
  <c r="O238" i="14"/>
  <c r="M238" i="14"/>
  <c r="K238" i="14"/>
  <c r="I238" i="14"/>
  <c r="G238" i="14"/>
  <c r="U237" i="14"/>
  <c r="T237" i="14"/>
  <c r="O237" i="14"/>
  <c r="M237" i="14"/>
  <c r="K237" i="14"/>
  <c r="I237" i="14"/>
  <c r="G237" i="14"/>
  <c r="U236" i="14"/>
  <c r="T236" i="14"/>
  <c r="O236" i="14"/>
  <c r="M236" i="14"/>
  <c r="K236" i="14"/>
  <c r="I236" i="14"/>
  <c r="G236" i="14"/>
  <c r="U235" i="14"/>
  <c r="T235" i="14"/>
  <c r="O235" i="14"/>
  <c r="M235" i="14"/>
  <c r="K235" i="14"/>
  <c r="I235" i="14"/>
  <c r="G235" i="14"/>
  <c r="U234" i="14"/>
  <c r="T234" i="14"/>
  <c r="O234" i="14"/>
  <c r="M234" i="14"/>
  <c r="K234" i="14"/>
  <c r="I234" i="14"/>
  <c r="G234" i="14"/>
  <c r="U231" i="14"/>
  <c r="S231" i="14"/>
  <c r="R231" i="14"/>
  <c r="Q231" i="14"/>
  <c r="T231" i="14" s="1"/>
  <c r="P231" i="14"/>
  <c r="L231" i="14"/>
  <c r="J231" i="14"/>
  <c r="H231" i="14"/>
  <c r="F231" i="14"/>
  <c r="E231" i="14"/>
  <c r="M231" i="14" s="1"/>
  <c r="D231" i="14"/>
  <c r="S230" i="14"/>
  <c r="R230" i="14"/>
  <c r="Q230" i="14"/>
  <c r="P230" i="14"/>
  <c r="U230" i="14" s="1"/>
  <c r="L230" i="14"/>
  <c r="J230" i="14"/>
  <c r="H230" i="14"/>
  <c r="F230" i="14"/>
  <c r="E230" i="14"/>
  <c r="M230" i="14" s="1"/>
  <c r="D230" i="14"/>
  <c r="O230" i="14" s="1"/>
  <c r="U229" i="14"/>
  <c r="T229" i="14"/>
  <c r="O229" i="14"/>
  <c r="M229" i="14"/>
  <c r="K229" i="14"/>
  <c r="I229" i="14"/>
  <c r="G229" i="14"/>
  <c r="U228" i="14"/>
  <c r="T228" i="14"/>
  <c r="O228" i="14"/>
  <c r="M228" i="14"/>
  <c r="K228" i="14"/>
  <c r="I228" i="14"/>
  <c r="G228" i="14"/>
  <c r="U227" i="14"/>
  <c r="T227" i="14"/>
  <c r="O227" i="14"/>
  <c r="M227" i="14"/>
  <c r="K227" i="14"/>
  <c r="I227" i="14"/>
  <c r="G227" i="14"/>
  <c r="U226" i="14"/>
  <c r="T226" i="14"/>
  <c r="O226" i="14"/>
  <c r="M226" i="14"/>
  <c r="K226" i="14"/>
  <c r="I226" i="14"/>
  <c r="G226" i="14"/>
  <c r="U225" i="14"/>
  <c r="T225" i="14"/>
  <c r="O225" i="14"/>
  <c r="M225" i="14"/>
  <c r="K225" i="14"/>
  <c r="I225" i="14"/>
  <c r="G225" i="14"/>
  <c r="T224" i="14"/>
  <c r="S224" i="14"/>
  <c r="R224" i="14"/>
  <c r="Q224" i="14"/>
  <c r="P224" i="14"/>
  <c r="U224" i="14" s="1"/>
  <c r="L224" i="14"/>
  <c r="J224" i="14"/>
  <c r="H224" i="14"/>
  <c r="F224" i="14"/>
  <c r="E224" i="14"/>
  <c r="D224" i="14"/>
  <c r="U223" i="14"/>
  <c r="T223" i="14"/>
  <c r="O223" i="14"/>
  <c r="M223" i="14"/>
  <c r="K223" i="14"/>
  <c r="I223" i="14"/>
  <c r="G223" i="14"/>
  <c r="U222" i="14"/>
  <c r="T222" i="14"/>
  <c r="O222" i="14"/>
  <c r="M222" i="14"/>
  <c r="K222" i="14"/>
  <c r="I222" i="14"/>
  <c r="G222" i="14"/>
  <c r="U221" i="14"/>
  <c r="T221" i="14"/>
  <c r="O221" i="14"/>
  <c r="M221" i="14"/>
  <c r="K221" i="14"/>
  <c r="I221" i="14"/>
  <c r="G221" i="14"/>
  <c r="U220" i="14"/>
  <c r="T220" i="14"/>
  <c r="O220" i="14"/>
  <c r="M220" i="14"/>
  <c r="K220" i="14"/>
  <c r="I220" i="14"/>
  <c r="G220" i="14"/>
  <c r="U219" i="14"/>
  <c r="T219" i="14"/>
  <c r="O219" i="14"/>
  <c r="M219" i="14"/>
  <c r="K219" i="14"/>
  <c r="I219" i="14"/>
  <c r="G219" i="14"/>
  <c r="U218" i="14"/>
  <c r="T218" i="14"/>
  <c r="O218" i="14"/>
  <c r="M218" i="14"/>
  <c r="K218" i="14"/>
  <c r="I218" i="14"/>
  <c r="G218" i="14"/>
  <c r="U217" i="14"/>
  <c r="T217" i="14"/>
  <c r="O217" i="14"/>
  <c r="M217" i="14"/>
  <c r="K217" i="14"/>
  <c r="I217" i="14"/>
  <c r="G217" i="14"/>
  <c r="S216" i="14"/>
  <c r="R216" i="14"/>
  <c r="Q216" i="14"/>
  <c r="P216" i="14"/>
  <c r="L216" i="14"/>
  <c r="J216" i="14"/>
  <c r="H216" i="14"/>
  <c r="F216" i="14"/>
  <c r="E216" i="14"/>
  <c r="D216" i="14"/>
  <c r="G216" i="14" s="1"/>
  <c r="U215" i="14"/>
  <c r="T215" i="14"/>
  <c r="O215" i="14"/>
  <c r="M215" i="14"/>
  <c r="K215" i="14"/>
  <c r="I215" i="14"/>
  <c r="G215" i="14"/>
  <c r="U214" i="14"/>
  <c r="T214" i="14"/>
  <c r="O214" i="14"/>
  <c r="M214" i="14"/>
  <c r="K214" i="14"/>
  <c r="I214" i="14"/>
  <c r="G214" i="14"/>
  <c r="U213" i="14"/>
  <c r="T213" i="14"/>
  <c r="O213" i="14"/>
  <c r="M213" i="14"/>
  <c r="K213" i="14"/>
  <c r="I213" i="14"/>
  <c r="G213" i="14"/>
  <c r="U212" i="14"/>
  <c r="T212" i="14"/>
  <c r="O212" i="14"/>
  <c r="M212" i="14"/>
  <c r="K212" i="14"/>
  <c r="I212" i="14"/>
  <c r="G212" i="14"/>
  <c r="U211" i="14"/>
  <c r="T211" i="14"/>
  <c r="O211" i="14"/>
  <c r="M211" i="14"/>
  <c r="K211" i="14"/>
  <c r="I211" i="14"/>
  <c r="G211" i="14"/>
  <c r="U210" i="14"/>
  <c r="T210" i="14"/>
  <c r="O210" i="14"/>
  <c r="M210" i="14"/>
  <c r="K210" i="14"/>
  <c r="I210" i="14"/>
  <c r="G210" i="14"/>
  <c r="U209" i="14"/>
  <c r="T209" i="14"/>
  <c r="O209" i="14"/>
  <c r="M209" i="14"/>
  <c r="K209" i="14"/>
  <c r="I209" i="14"/>
  <c r="G209" i="14"/>
  <c r="U208" i="14"/>
  <c r="T208" i="14"/>
  <c r="O208" i="14"/>
  <c r="M208" i="14"/>
  <c r="K208" i="14"/>
  <c r="I208" i="14"/>
  <c r="G208" i="14"/>
  <c r="S205" i="14"/>
  <c r="R205" i="14"/>
  <c r="Q205" i="14"/>
  <c r="P205" i="14"/>
  <c r="U205" i="14" s="1"/>
  <c r="L205" i="14"/>
  <c r="J205" i="14"/>
  <c r="H205" i="14"/>
  <c r="F205" i="14"/>
  <c r="E205" i="14"/>
  <c r="D205" i="14"/>
  <c r="G205" i="14" s="1"/>
  <c r="T204" i="14"/>
  <c r="S204" i="14"/>
  <c r="R204" i="14"/>
  <c r="Q204" i="14"/>
  <c r="P204" i="14"/>
  <c r="L204" i="14"/>
  <c r="J204" i="14"/>
  <c r="H204" i="14"/>
  <c r="F204" i="14"/>
  <c r="E204" i="14"/>
  <c r="M204" i="14" s="1"/>
  <c r="D204" i="14"/>
  <c r="I204" i="14" s="1"/>
  <c r="U203" i="14"/>
  <c r="T203" i="14"/>
  <c r="O203" i="14"/>
  <c r="M203" i="14"/>
  <c r="K203" i="14"/>
  <c r="I203" i="14"/>
  <c r="G203" i="14"/>
  <c r="U202" i="14"/>
  <c r="T202" i="14"/>
  <c r="O202" i="14"/>
  <c r="M202" i="14"/>
  <c r="K202" i="14"/>
  <c r="I202" i="14"/>
  <c r="G202" i="14"/>
  <c r="U201" i="14"/>
  <c r="T201" i="14"/>
  <c r="O201" i="14"/>
  <c r="M201" i="14"/>
  <c r="K201" i="14"/>
  <c r="I201" i="14"/>
  <c r="G201" i="14"/>
  <c r="U200" i="14"/>
  <c r="T200" i="14"/>
  <c r="O200" i="14"/>
  <c r="M200" i="14"/>
  <c r="K200" i="14"/>
  <c r="I200" i="14"/>
  <c r="G200" i="14"/>
  <c r="U199" i="14"/>
  <c r="T199" i="14"/>
  <c r="O199" i="14"/>
  <c r="M199" i="14"/>
  <c r="K199" i="14"/>
  <c r="I199" i="14"/>
  <c r="G199" i="14"/>
  <c r="S198" i="14"/>
  <c r="R198" i="14"/>
  <c r="Q198" i="14"/>
  <c r="P198" i="14"/>
  <c r="L198" i="14"/>
  <c r="J198" i="14"/>
  <c r="H198" i="14"/>
  <c r="F198" i="14"/>
  <c r="G198" i="14" s="1"/>
  <c r="E198" i="14"/>
  <c r="D198" i="14"/>
  <c r="U197" i="14"/>
  <c r="T197" i="14"/>
  <c r="O197" i="14"/>
  <c r="M197" i="14"/>
  <c r="K197" i="14"/>
  <c r="I197" i="14"/>
  <c r="G197" i="14"/>
  <c r="U196" i="14"/>
  <c r="T196" i="14"/>
  <c r="O196" i="14"/>
  <c r="M196" i="14"/>
  <c r="K196" i="14"/>
  <c r="I196" i="14"/>
  <c r="G196" i="14"/>
  <c r="U195" i="14"/>
  <c r="T195" i="14"/>
  <c r="O195" i="14"/>
  <c r="M195" i="14"/>
  <c r="K195" i="14"/>
  <c r="I195" i="14"/>
  <c r="G195" i="14"/>
  <c r="U194" i="14"/>
  <c r="T194" i="14"/>
  <c r="O194" i="14"/>
  <c r="M194" i="14"/>
  <c r="K194" i="14"/>
  <c r="I194" i="14"/>
  <c r="G194" i="14"/>
  <c r="U193" i="14"/>
  <c r="T193" i="14"/>
  <c r="O193" i="14"/>
  <c r="M193" i="14"/>
  <c r="K193" i="14"/>
  <c r="I193" i="14"/>
  <c r="G193" i="14"/>
  <c r="U192" i="14"/>
  <c r="T192" i="14"/>
  <c r="O192" i="14"/>
  <c r="M192" i="14"/>
  <c r="K192" i="14"/>
  <c r="I192" i="14"/>
  <c r="G192" i="14"/>
  <c r="S191" i="14"/>
  <c r="R191" i="14"/>
  <c r="Q191" i="14"/>
  <c r="P191" i="14"/>
  <c r="L191" i="14"/>
  <c r="J191" i="14"/>
  <c r="H191" i="14"/>
  <c r="F191" i="14"/>
  <c r="U191" i="14" s="1"/>
  <c r="E191" i="14"/>
  <c r="M191" i="14" s="1"/>
  <c r="D191" i="14"/>
  <c r="U190" i="14"/>
  <c r="T190" i="14"/>
  <c r="O190" i="14"/>
  <c r="M190" i="14"/>
  <c r="K190" i="14"/>
  <c r="I190" i="14"/>
  <c r="G190" i="14"/>
  <c r="U189" i="14"/>
  <c r="T189" i="14"/>
  <c r="O189" i="14"/>
  <c r="M189" i="14"/>
  <c r="K189" i="14"/>
  <c r="I189" i="14"/>
  <c r="G189" i="14"/>
  <c r="U188" i="14"/>
  <c r="T188" i="14"/>
  <c r="O188" i="14"/>
  <c r="M188" i="14"/>
  <c r="K188" i="14"/>
  <c r="I188" i="14"/>
  <c r="G188" i="14"/>
  <c r="U187" i="14"/>
  <c r="T187" i="14"/>
  <c r="O187" i="14"/>
  <c r="M187" i="14"/>
  <c r="K187" i="14"/>
  <c r="I187" i="14"/>
  <c r="G187" i="14"/>
  <c r="U186" i="14"/>
  <c r="T186" i="14"/>
  <c r="O186" i="14"/>
  <c r="M186" i="14"/>
  <c r="K186" i="14"/>
  <c r="I186" i="14"/>
  <c r="G186" i="14"/>
  <c r="S185" i="14"/>
  <c r="R185" i="14"/>
  <c r="Q185" i="14"/>
  <c r="T185" i="14" s="1"/>
  <c r="P185" i="14"/>
  <c r="L185" i="14"/>
  <c r="J185" i="14"/>
  <c r="H185" i="14"/>
  <c r="F185" i="14"/>
  <c r="U185" i="14" s="1"/>
  <c r="E185" i="14"/>
  <c r="K185" i="14" s="1"/>
  <c r="D185" i="14"/>
  <c r="U184" i="14"/>
  <c r="T184" i="14"/>
  <c r="O184" i="14"/>
  <c r="M184" i="14"/>
  <c r="K184" i="14"/>
  <c r="I184" i="14"/>
  <c r="G184" i="14"/>
  <c r="U183" i="14"/>
  <c r="T183" i="14"/>
  <c r="O183" i="14"/>
  <c r="M183" i="14"/>
  <c r="K183" i="14"/>
  <c r="I183" i="14"/>
  <c r="G183" i="14"/>
  <c r="U182" i="14"/>
  <c r="T182" i="14"/>
  <c r="O182" i="14"/>
  <c r="M182" i="14"/>
  <c r="K182" i="14"/>
  <c r="I182" i="14"/>
  <c r="G182" i="14"/>
  <c r="U181" i="14"/>
  <c r="T181" i="14"/>
  <c r="O181" i="14"/>
  <c r="M181" i="14"/>
  <c r="K181" i="14"/>
  <c r="I181" i="14"/>
  <c r="G181" i="14"/>
  <c r="U180" i="14"/>
  <c r="T180" i="14"/>
  <c r="O180" i="14"/>
  <c r="M180" i="14"/>
  <c r="K180" i="14"/>
  <c r="I180" i="14"/>
  <c r="G180" i="14"/>
  <c r="S179" i="14"/>
  <c r="R179" i="14"/>
  <c r="Q179" i="14"/>
  <c r="P179" i="14"/>
  <c r="L179" i="14"/>
  <c r="J179" i="14"/>
  <c r="H179" i="14"/>
  <c r="F179" i="14"/>
  <c r="G179" i="14" s="1"/>
  <c r="E179" i="14"/>
  <c r="M179" i="14" s="1"/>
  <c r="D179" i="14"/>
  <c r="U178" i="14"/>
  <c r="T178" i="14"/>
  <c r="O178" i="14"/>
  <c r="M178" i="14"/>
  <c r="K178" i="14"/>
  <c r="I178" i="14"/>
  <c r="G178" i="14"/>
  <c r="U177" i="14"/>
  <c r="T177" i="14"/>
  <c r="O177" i="14"/>
  <c r="M177" i="14"/>
  <c r="K177" i="14"/>
  <c r="I177" i="14"/>
  <c r="G177" i="14"/>
  <c r="U176" i="14"/>
  <c r="T176" i="14"/>
  <c r="O176" i="14"/>
  <c r="M176" i="14"/>
  <c r="K176" i="14"/>
  <c r="I176" i="14"/>
  <c r="G176" i="14"/>
  <c r="U175" i="14"/>
  <c r="T175" i="14"/>
  <c r="O175" i="14"/>
  <c r="M175" i="14"/>
  <c r="K175" i="14"/>
  <c r="I175" i="14"/>
  <c r="G175" i="14"/>
  <c r="U174" i="14"/>
  <c r="T174" i="14"/>
  <c r="O174" i="14"/>
  <c r="M174" i="14"/>
  <c r="K174" i="14"/>
  <c r="I174" i="14"/>
  <c r="G174" i="14"/>
  <c r="U173" i="14"/>
  <c r="T173" i="14"/>
  <c r="O173" i="14"/>
  <c r="M173" i="14"/>
  <c r="K173" i="14"/>
  <c r="I173" i="14"/>
  <c r="G173" i="14"/>
  <c r="S170" i="14"/>
  <c r="R170" i="14"/>
  <c r="Q170" i="14"/>
  <c r="P170" i="14"/>
  <c r="U170" i="14" s="1"/>
  <c r="L170" i="14"/>
  <c r="J170" i="14"/>
  <c r="H170" i="14"/>
  <c r="I170" i="14" s="1"/>
  <c r="F170" i="14"/>
  <c r="E170" i="14"/>
  <c r="K170" i="14" s="1"/>
  <c r="D170" i="14"/>
  <c r="G170" i="14" s="1"/>
  <c r="T169" i="14"/>
  <c r="S169" i="14"/>
  <c r="R169" i="14"/>
  <c r="Q169" i="14"/>
  <c r="P169" i="14"/>
  <c r="L169" i="14"/>
  <c r="J169" i="14"/>
  <c r="I169" i="14"/>
  <c r="H169" i="14"/>
  <c r="F169" i="14"/>
  <c r="E169" i="14"/>
  <c r="D169" i="14"/>
  <c r="U168" i="14"/>
  <c r="T168" i="14"/>
  <c r="O168" i="14"/>
  <c r="M168" i="14"/>
  <c r="K168" i="14"/>
  <c r="I168" i="14"/>
  <c r="G168" i="14"/>
  <c r="U167" i="14"/>
  <c r="T167" i="14"/>
  <c r="O167" i="14"/>
  <c r="M167" i="14"/>
  <c r="K167" i="14"/>
  <c r="I167" i="14"/>
  <c r="G167" i="14"/>
  <c r="U166" i="14"/>
  <c r="T166" i="14"/>
  <c r="O166" i="14"/>
  <c r="M166" i="14"/>
  <c r="K166" i="14"/>
  <c r="I166" i="14"/>
  <c r="G166" i="14"/>
  <c r="U165" i="14"/>
  <c r="T165" i="14"/>
  <c r="O165" i="14"/>
  <c r="M165" i="14"/>
  <c r="K165" i="14"/>
  <c r="I165" i="14"/>
  <c r="G165" i="14"/>
  <c r="U164" i="14"/>
  <c r="T164" i="14"/>
  <c r="O164" i="14"/>
  <c r="M164" i="14"/>
  <c r="K164" i="14"/>
  <c r="I164" i="14"/>
  <c r="G164" i="14"/>
  <c r="S163" i="14"/>
  <c r="R163" i="14"/>
  <c r="Q163" i="14"/>
  <c r="P163" i="14"/>
  <c r="U163" i="14" s="1"/>
  <c r="O163" i="14"/>
  <c r="L163" i="14"/>
  <c r="J163" i="14"/>
  <c r="I163" i="14"/>
  <c r="H163" i="14"/>
  <c r="F163" i="14"/>
  <c r="E163" i="14"/>
  <c r="M163" i="14" s="1"/>
  <c r="D163" i="14"/>
  <c r="G163" i="14" s="1"/>
  <c r="U162" i="14"/>
  <c r="T162" i="14"/>
  <c r="O162" i="14"/>
  <c r="M162" i="14"/>
  <c r="K162" i="14"/>
  <c r="I162" i="14"/>
  <c r="G162" i="14"/>
  <c r="U161" i="14"/>
  <c r="T161" i="14"/>
  <c r="O161" i="14"/>
  <c r="M161" i="14"/>
  <c r="K161" i="14"/>
  <c r="I161" i="14"/>
  <c r="G161" i="14"/>
  <c r="U160" i="14"/>
  <c r="T160" i="14"/>
  <c r="O160" i="14"/>
  <c r="M160" i="14"/>
  <c r="K160" i="14"/>
  <c r="I160" i="14"/>
  <c r="G160" i="14"/>
  <c r="U159" i="14"/>
  <c r="T159" i="14"/>
  <c r="O159" i="14"/>
  <c r="M159" i="14"/>
  <c r="K159" i="14"/>
  <c r="I159" i="14"/>
  <c r="G159" i="14"/>
  <c r="U158" i="14"/>
  <c r="T158" i="14"/>
  <c r="O158" i="14"/>
  <c r="M158" i="14"/>
  <c r="K158" i="14"/>
  <c r="I158" i="14"/>
  <c r="G158" i="14"/>
  <c r="S157" i="14"/>
  <c r="R157" i="14"/>
  <c r="Q157" i="14"/>
  <c r="T157" i="14" s="1"/>
  <c r="P157" i="14"/>
  <c r="L157" i="14"/>
  <c r="K157" i="14"/>
  <c r="J157" i="14"/>
  <c r="I157" i="14"/>
  <c r="H157" i="14"/>
  <c r="F157" i="14"/>
  <c r="U157" i="14" s="1"/>
  <c r="E157" i="14"/>
  <c r="D157" i="14"/>
  <c r="O157" i="14" s="1"/>
  <c r="U156" i="14"/>
  <c r="T156" i="14"/>
  <c r="O156" i="14"/>
  <c r="M156" i="14"/>
  <c r="K156" i="14"/>
  <c r="I156" i="14"/>
  <c r="G156" i="14"/>
  <c r="U155" i="14"/>
  <c r="T155" i="14"/>
  <c r="O155" i="14"/>
  <c r="M155" i="14"/>
  <c r="K155" i="14"/>
  <c r="I155" i="14"/>
  <c r="G155" i="14"/>
  <c r="U154" i="14"/>
  <c r="T154" i="14"/>
  <c r="O154" i="14"/>
  <c r="M154" i="14"/>
  <c r="K154" i="14"/>
  <c r="I154" i="14"/>
  <c r="G154" i="14"/>
  <c r="U153" i="14"/>
  <c r="T153" i="14"/>
  <c r="O153" i="14"/>
  <c r="M153" i="14"/>
  <c r="K153" i="14"/>
  <c r="I153" i="14"/>
  <c r="G153" i="14"/>
  <c r="U152" i="14"/>
  <c r="T152" i="14"/>
  <c r="O152" i="14"/>
  <c r="M152" i="14"/>
  <c r="K152" i="14"/>
  <c r="I152" i="14"/>
  <c r="G152" i="14"/>
  <c r="U151" i="14"/>
  <c r="T151" i="14"/>
  <c r="O151" i="14"/>
  <c r="M151" i="14"/>
  <c r="K151" i="14"/>
  <c r="I151" i="14"/>
  <c r="G151" i="14"/>
  <c r="S150" i="14"/>
  <c r="R150" i="14"/>
  <c r="Q150" i="14"/>
  <c r="P150" i="14"/>
  <c r="L150" i="14"/>
  <c r="J150" i="14"/>
  <c r="H150" i="14"/>
  <c r="F150" i="14"/>
  <c r="E150" i="14"/>
  <c r="M150" i="14" s="1"/>
  <c r="D150" i="14"/>
  <c r="U149" i="14"/>
  <c r="T149" i="14"/>
  <c r="O149" i="14"/>
  <c r="M149" i="14"/>
  <c r="K149" i="14"/>
  <c r="I149" i="14"/>
  <c r="G149" i="14"/>
  <c r="U148" i="14"/>
  <c r="T148" i="14"/>
  <c r="O148" i="14"/>
  <c r="M148" i="14"/>
  <c r="K148" i="14"/>
  <c r="I148" i="14"/>
  <c r="G148" i="14"/>
  <c r="U147" i="14"/>
  <c r="T147" i="14"/>
  <c r="O147" i="14"/>
  <c r="M147" i="14"/>
  <c r="K147" i="14"/>
  <c r="I147" i="14"/>
  <c r="G147" i="14"/>
  <c r="U146" i="14"/>
  <c r="T146" i="14"/>
  <c r="O146" i="14"/>
  <c r="M146" i="14"/>
  <c r="K146" i="14"/>
  <c r="I146" i="14"/>
  <c r="G146" i="14"/>
  <c r="U145" i="14"/>
  <c r="T145" i="14"/>
  <c r="O145" i="14"/>
  <c r="M145" i="14"/>
  <c r="K145" i="14"/>
  <c r="I145" i="14"/>
  <c r="G145" i="14"/>
  <c r="S144" i="14"/>
  <c r="R144" i="14"/>
  <c r="Q144" i="14"/>
  <c r="T144" i="14" s="1"/>
  <c r="P144" i="14"/>
  <c r="L144" i="14"/>
  <c r="J144" i="14"/>
  <c r="H144" i="14"/>
  <c r="F144" i="14"/>
  <c r="U144" i="14" s="1"/>
  <c r="E144" i="14"/>
  <c r="K144" i="14" s="1"/>
  <c r="D144" i="14"/>
  <c r="U143" i="14"/>
  <c r="T143" i="14"/>
  <c r="O143" i="14"/>
  <c r="M143" i="14"/>
  <c r="K143" i="14"/>
  <c r="I143" i="14"/>
  <c r="G143" i="14"/>
  <c r="U142" i="14"/>
  <c r="T142" i="14"/>
  <c r="O142" i="14"/>
  <c r="M142" i="14"/>
  <c r="K142" i="14"/>
  <c r="I142" i="14"/>
  <c r="G142" i="14"/>
  <c r="U141" i="14"/>
  <c r="T141" i="14"/>
  <c r="O141" i="14"/>
  <c r="M141" i="14"/>
  <c r="K141" i="14"/>
  <c r="I141" i="14"/>
  <c r="G141" i="14"/>
  <c r="U140" i="14"/>
  <c r="T140" i="14"/>
  <c r="O140" i="14"/>
  <c r="M140" i="14"/>
  <c r="K140" i="14"/>
  <c r="I140" i="14"/>
  <c r="G140" i="14"/>
  <c r="U139" i="14"/>
  <c r="T139" i="14"/>
  <c r="O139" i="14"/>
  <c r="M139" i="14"/>
  <c r="K139" i="14"/>
  <c r="I139" i="14"/>
  <c r="G139" i="14"/>
  <c r="U138" i="14"/>
  <c r="T138" i="14"/>
  <c r="O138" i="14"/>
  <c r="M138" i="14"/>
  <c r="K138" i="14"/>
  <c r="I138" i="14"/>
  <c r="G138" i="14"/>
  <c r="S137" i="14"/>
  <c r="T137" i="14" s="1"/>
  <c r="R137" i="14"/>
  <c r="Q137" i="14"/>
  <c r="P137" i="14"/>
  <c r="L137" i="14"/>
  <c r="J137" i="14"/>
  <c r="H137" i="14"/>
  <c r="G137" i="14"/>
  <c r="F137" i="14"/>
  <c r="E137" i="14"/>
  <c r="M137" i="14" s="1"/>
  <c r="D137" i="14"/>
  <c r="O137" i="14" s="1"/>
  <c r="U136" i="14"/>
  <c r="T136" i="14"/>
  <c r="O136" i="14"/>
  <c r="M136" i="14"/>
  <c r="K136" i="14"/>
  <c r="I136" i="14"/>
  <c r="G136" i="14"/>
  <c r="U135" i="14"/>
  <c r="T135" i="14"/>
  <c r="O135" i="14"/>
  <c r="M135" i="14"/>
  <c r="K135" i="14"/>
  <c r="I135" i="14"/>
  <c r="G135" i="14"/>
  <c r="U134" i="14"/>
  <c r="T134" i="14"/>
  <c r="O134" i="14"/>
  <c r="M134" i="14"/>
  <c r="K134" i="14"/>
  <c r="I134" i="14"/>
  <c r="G134" i="14"/>
  <c r="U133" i="14"/>
  <c r="T133" i="14"/>
  <c r="O133" i="14"/>
  <c r="M133" i="14"/>
  <c r="K133" i="14"/>
  <c r="I133" i="14"/>
  <c r="G133" i="14"/>
  <c r="S132" i="14"/>
  <c r="R132" i="14"/>
  <c r="Q132" i="14"/>
  <c r="T132" i="14" s="1"/>
  <c r="P132" i="14"/>
  <c r="U132" i="14" s="1"/>
  <c r="L132" i="14"/>
  <c r="J132" i="14"/>
  <c r="H132" i="14"/>
  <c r="F132" i="14"/>
  <c r="E132" i="14"/>
  <c r="D132" i="14"/>
  <c r="I132" i="14" s="1"/>
  <c r="U131" i="14"/>
  <c r="T131" i="14"/>
  <c r="O131" i="14"/>
  <c r="M131" i="14"/>
  <c r="K131" i="14"/>
  <c r="I131" i="14"/>
  <c r="G131" i="14"/>
  <c r="U130" i="14"/>
  <c r="T130" i="14"/>
  <c r="O130" i="14"/>
  <c r="M130" i="14"/>
  <c r="K130" i="14"/>
  <c r="I130" i="14"/>
  <c r="G130" i="14"/>
  <c r="U129" i="14"/>
  <c r="T129" i="14"/>
  <c r="O129" i="14"/>
  <c r="M129" i="14"/>
  <c r="K129" i="14"/>
  <c r="I129" i="14"/>
  <c r="G129" i="14"/>
  <c r="U128" i="14"/>
  <c r="T128" i="14"/>
  <c r="O128" i="14"/>
  <c r="M128" i="14"/>
  <c r="K128" i="14"/>
  <c r="I128" i="14"/>
  <c r="G128" i="14"/>
  <c r="U127" i="14"/>
  <c r="T127" i="14"/>
  <c r="O127" i="14"/>
  <c r="M127" i="14"/>
  <c r="K127" i="14"/>
  <c r="I127" i="14"/>
  <c r="G127" i="14"/>
  <c r="U126" i="14"/>
  <c r="S126" i="14"/>
  <c r="R126" i="14"/>
  <c r="Q126" i="14"/>
  <c r="T126" i="14" s="1"/>
  <c r="P126" i="14"/>
  <c r="L126" i="14"/>
  <c r="J126" i="14"/>
  <c r="H126" i="14"/>
  <c r="F126" i="14"/>
  <c r="E126" i="14"/>
  <c r="M126" i="14" s="1"/>
  <c r="D126" i="14"/>
  <c r="G126" i="14" s="1"/>
  <c r="U125" i="14"/>
  <c r="T125" i="14"/>
  <c r="O125" i="14"/>
  <c r="M125" i="14"/>
  <c r="K125" i="14"/>
  <c r="I125" i="14"/>
  <c r="G125" i="14"/>
  <c r="U124" i="14"/>
  <c r="T124" i="14"/>
  <c r="O124" i="14"/>
  <c r="M124" i="14"/>
  <c r="K124" i="14"/>
  <c r="I124" i="14"/>
  <c r="G124" i="14"/>
  <c r="U123" i="14"/>
  <c r="T123" i="14"/>
  <c r="O123" i="14"/>
  <c r="M123" i="14"/>
  <c r="K123" i="14"/>
  <c r="I123" i="14"/>
  <c r="G123" i="14"/>
  <c r="U122" i="14"/>
  <c r="T122" i="14"/>
  <c r="O122" i="14"/>
  <c r="M122" i="14"/>
  <c r="K122" i="14"/>
  <c r="I122" i="14"/>
  <c r="G122" i="14"/>
  <c r="S121" i="14"/>
  <c r="T121" i="14" s="1"/>
  <c r="R121" i="14"/>
  <c r="Q121" i="14"/>
  <c r="P121" i="14"/>
  <c r="O121" i="14"/>
  <c r="L121" i="14"/>
  <c r="J121" i="14"/>
  <c r="H121" i="14"/>
  <c r="F121" i="14"/>
  <c r="U121" i="14" s="1"/>
  <c r="E121" i="14"/>
  <c r="D121" i="14"/>
  <c r="G121" i="14" s="1"/>
  <c r="U120" i="14"/>
  <c r="T120" i="14"/>
  <c r="O120" i="14"/>
  <c r="M120" i="14"/>
  <c r="K120" i="14"/>
  <c r="I120" i="14"/>
  <c r="G120" i="14"/>
  <c r="U119" i="14"/>
  <c r="T119" i="14"/>
  <c r="O119" i="14"/>
  <c r="M119" i="14"/>
  <c r="K119" i="14"/>
  <c r="I119" i="14"/>
  <c r="G119" i="14"/>
  <c r="U118" i="14"/>
  <c r="T118" i="14"/>
  <c r="O118" i="14"/>
  <c r="M118" i="14"/>
  <c r="K118" i="14"/>
  <c r="I118" i="14"/>
  <c r="G118" i="14"/>
  <c r="U117" i="14"/>
  <c r="T117" i="14"/>
  <c r="O117" i="14"/>
  <c r="M117" i="14"/>
  <c r="K117" i="14"/>
  <c r="I117" i="14"/>
  <c r="G117" i="14"/>
  <c r="U116" i="14"/>
  <c r="T116" i="14"/>
  <c r="O116" i="14"/>
  <c r="M116" i="14"/>
  <c r="K116" i="14"/>
  <c r="I116" i="14"/>
  <c r="G116" i="14"/>
  <c r="U115" i="14"/>
  <c r="T115" i="14"/>
  <c r="O115" i="14"/>
  <c r="M115" i="14"/>
  <c r="K115" i="14"/>
  <c r="I115" i="14"/>
  <c r="G115" i="14"/>
  <c r="U114" i="14"/>
  <c r="T114" i="14"/>
  <c r="O114" i="14"/>
  <c r="M114" i="14"/>
  <c r="K114" i="14"/>
  <c r="I114" i="14"/>
  <c r="G114" i="14"/>
  <c r="U113" i="14"/>
  <c r="T113" i="14"/>
  <c r="O113" i="14"/>
  <c r="M113" i="14"/>
  <c r="K113" i="14"/>
  <c r="I113" i="14"/>
  <c r="G113" i="14"/>
  <c r="S112" i="14"/>
  <c r="R112" i="14"/>
  <c r="Q112" i="14"/>
  <c r="P112" i="14"/>
  <c r="U112" i="14" s="1"/>
  <c r="O112" i="14"/>
  <c r="L112" i="14"/>
  <c r="J112" i="14"/>
  <c r="H112" i="14"/>
  <c r="F112" i="14"/>
  <c r="E112" i="14"/>
  <c r="M112" i="14" s="1"/>
  <c r="D112" i="14"/>
  <c r="U111" i="14"/>
  <c r="T111" i="14"/>
  <c r="O111" i="14"/>
  <c r="M111" i="14"/>
  <c r="K111" i="14"/>
  <c r="I111" i="14"/>
  <c r="G111" i="14"/>
  <c r="U110" i="14"/>
  <c r="T110" i="14"/>
  <c r="O110" i="14"/>
  <c r="M110" i="14"/>
  <c r="K110" i="14"/>
  <c r="I110" i="14"/>
  <c r="G110" i="14"/>
  <c r="U109" i="14"/>
  <c r="T109" i="14"/>
  <c r="O109" i="14"/>
  <c r="M109" i="14"/>
  <c r="K109" i="14"/>
  <c r="I109" i="14"/>
  <c r="G109" i="14"/>
  <c r="U108" i="14"/>
  <c r="T108" i="14"/>
  <c r="O108" i="14"/>
  <c r="M108" i="14"/>
  <c r="K108" i="14"/>
  <c r="I108" i="14"/>
  <c r="G108" i="14"/>
  <c r="U107" i="14"/>
  <c r="T107" i="14"/>
  <c r="O107" i="14"/>
  <c r="M107" i="14"/>
  <c r="K107" i="14"/>
  <c r="I107" i="14"/>
  <c r="G107" i="14"/>
  <c r="T106" i="14"/>
  <c r="S106" i="14"/>
  <c r="R106" i="14"/>
  <c r="Q106" i="14"/>
  <c r="P106" i="14"/>
  <c r="U106" i="14" s="1"/>
  <c r="L106" i="14"/>
  <c r="J106" i="14"/>
  <c r="H106" i="14"/>
  <c r="I106" i="14" s="1"/>
  <c r="F106" i="14"/>
  <c r="E106" i="14"/>
  <c r="D106" i="14"/>
  <c r="O106" i="14" s="1"/>
  <c r="U105" i="14"/>
  <c r="T105" i="14"/>
  <c r="O105" i="14"/>
  <c r="M105" i="14"/>
  <c r="K105" i="14"/>
  <c r="I105" i="14"/>
  <c r="G105" i="14"/>
  <c r="S102" i="14"/>
  <c r="R102" i="14"/>
  <c r="Q102" i="14"/>
  <c r="T102" i="14" s="1"/>
  <c r="P102" i="14"/>
  <c r="U102" i="14" s="1"/>
  <c r="O102" i="14"/>
  <c r="L102" i="14"/>
  <c r="J102" i="14"/>
  <c r="H102" i="14"/>
  <c r="I102" i="14" s="1"/>
  <c r="F102" i="14"/>
  <c r="G102" i="14" s="1"/>
  <c r="E102" i="14"/>
  <c r="K102" i="14" s="1"/>
  <c r="D102" i="14"/>
  <c r="T101" i="14"/>
  <c r="S101" i="14"/>
  <c r="R101" i="14"/>
  <c r="Q101" i="14"/>
  <c r="P101" i="14"/>
  <c r="L101" i="14"/>
  <c r="K101" i="14"/>
  <c r="J101" i="14"/>
  <c r="H101" i="14"/>
  <c r="F101" i="14"/>
  <c r="E101" i="14"/>
  <c r="M101" i="14" s="1"/>
  <c r="D101" i="14"/>
  <c r="I101" i="14" s="1"/>
  <c r="U100" i="14"/>
  <c r="T100" i="14"/>
  <c r="O100" i="14"/>
  <c r="M100" i="14"/>
  <c r="K100" i="14"/>
  <c r="I100" i="14"/>
  <c r="G100" i="14"/>
  <c r="U99" i="14"/>
  <c r="T99" i="14"/>
  <c r="O99" i="14"/>
  <c r="M99" i="14"/>
  <c r="K99" i="14"/>
  <c r="I99" i="14"/>
  <c r="G99" i="14"/>
  <c r="U98" i="14"/>
  <c r="T98" i="14"/>
  <c r="O98" i="14"/>
  <c r="M98" i="14"/>
  <c r="K98" i="14"/>
  <c r="I98" i="14"/>
  <c r="G98" i="14"/>
  <c r="U97" i="14"/>
  <c r="T97" i="14"/>
  <c r="O97" i="14"/>
  <c r="M97" i="14"/>
  <c r="K97" i="14"/>
  <c r="I97" i="14"/>
  <c r="G97" i="14"/>
  <c r="S96" i="14"/>
  <c r="R96" i="14"/>
  <c r="Q96" i="14"/>
  <c r="T96" i="14" s="1"/>
  <c r="P96" i="14"/>
  <c r="U96" i="14" s="1"/>
  <c r="L96" i="14"/>
  <c r="J96" i="14"/>
  <c r="H96" i="14"/>
  <c r="F96" i="14"/>
  <c r="E96" i="14"/>
  <c r="M96" i="14" s="1"/>
  <c r="D96" i="14"/>
  <c r="U95" i="14"/>
  <c r="T95" i="14"/>
  <c r="O95" i="14"/>
  <c r="M95" i="14"/>
  <c r="K95" i="14"/>
  <c r="I95" i="14"/>
  <c r="G95" i="14"/>
  <c r="U94" i="14"/>
  <c r="T94" i="14"/>
  <c r="O94" i="14"/>
  <c r="M94" i="14"/>
  <c r="K94" i="14"/>
  <c r="I94" i="14"/>
  <c r="G94" i="14"/>
  <c r="U93" i="14"/>
  <c r="T93" i="14"/>
  <c r="O93" i="14"/>
  <c r="M93" i="14"/>
  <c r="K93" i="14"/>
  <c r="I93" i="14"/>
  <c r="G93" i="14"/>
  <c r="U92" i="14"/>
  <c r="T92" i="14"/>
  <c r="O92" i="14"/>
  <c r="M92" i="14"/>
  <c r="K92" i="14"/>
  <c r="I92" i="14"/>
  <c r="G92" i="14"/>
  <c r="S91" i="14"/>
  <c r="R91" i="14"/>
  <c r="Q91" i="14"/>
  <c r="T91" i="14" s="1"/>
  <c r="P91" i="14"/>
  <c r="O91" i="14"/>
  <c r="L91" i="14"/>
  <c r="J91" i="14"/>
  <c r="I91" i="14"/>
  <c r="H91" i="14"/>
  <c r="F91" i="14"/>
  <c r="E91" i="14"/>
  <c r="K91" i="14" s="1"/>
  <c r="D91" i="14"/>
  <c r="U90" i="14"/>
  <c r="T90" i="14"/>
  <c r="O90" i="14"/>
  <c r="M90" i="14"/>
  <c r="K90" i="14"/>
  <c r="I90" i="14"/>
  <c r="G90" i="14"/>
  <c r="U89" i="14"/>
  <c r="T89" i="14"/>
  <c r="O89" i="14"/>
  <c r="M89" i="14"/>
  <c r="K89" i="14"/>
  <c r="I89" i="14"/>
  <c r="G89" i="14"/>
  <c r="U88" i="14"/>
  <c r="T88" i="14"/>
  <c r="O88" i="14"/>
  <c r="M88" i="14"/>
  <c r="K88" i="14"/>
  <c r="I88" i="14"/>
  <c r="G88" i="14"/>
  <c r="S85" i="14"/>
  <c r="R85" i="14"/>
  <c r="Q85" i="14"/>
  <c r="T85" i="14" s="1"/>
  <c r="P85" i="14"/>
  <c r="L85" i="14"/>
  <c r="J85" i="14"/>
  <c r="K85" i="14" s="1"/>
  <c r="H85" i="14"/>
  <c r="F85" i="14"/>
  <c r="G85" i="14" s="1"/>
  <c r="E85" i="14"/>
  <c r="M85" i="14" s="1"/>
  <c r="D85" i="14"/>
  <c r="U84" i="14"/>
  <c r="S84" i="14"/>
  <c r="R84" i="14"/>
  <c r="Q84" i="14"/>
  <c r="P84" i="14"/>
  <c r="L84" i="14"/>
  <c r="J84" i="14"/>
  <c r="H84" i="14"/>
  <c r="F84" i="14"/>
  <c r="E84" i="14"/>
  <c r="D84" i="14"/>
  <c r="U83" i="14"/>
  <c r="T83" i="14"/>
  <c r="O83" i="14"/>
  <c r="M83" i="14"/>
  <c r="K83" i="14"/>
  <c r="I83" i="14"/>
  <c r="G83" i="14"/>
  <c r="U82" i="14"/>
  <c r="T82" i="14"/>
  <c r="O82" i="14"/>
  <c r="M82" i="14"/>
  <c r="K82" i="14"/>
  <c r="I82" i="14"/>
  <c r="G82" i="14"/>
  <c r="U81" i="14"/>
  <c r="T81" i="14"/>
  <c r="O81" i="14"/>
  <c r="M81" i="14"/>
  <c r="K81" i="14"/>
  <c r="I81" i="14"/>
  <c r="G81" i="14"/>
  <c r="U80" i="14"/>
  <c r="T80" i="14"/>
  <c r="O80" i="14"/>
  <c r="M80" i="14"/>
  <c r="K80" i="14"/>
  <c r="I80" i="14"/>
  <c r="G80" i="14"/>
  <c r="U79" i="14"/>
  <c r="T79" i="14"/>
  <c r="O79" i="14"/>
  <c r="M79" i="14"/>
  <c r="K79" i="14"/>
  <c r="I79" i="14"/>
  <c r="G79" i="14"/>
  <c r="S78" i="14"/>
  <c r="R78" i="14"/>
  <c r="Q78" i="14"/>
  <c r="T78" i="14" s="1"/>
  <c r="P78" i="14"/>
  <c r="L78" i="14"/>
  <c r="K78" i="14"/>
  <c r="J78" i="14"/>
  <c r="H78" i="14"/>
  <c r="F78" i="14"/>
  <c r="E78" i="14"/>
  <c r="D78" i="14"/>
  <c r="U77" i="14"/>
  <c r="T77" i="14"/>
  <c r="O77" i="14"/>
  <c r="M77" i="14"/>
  <c r="K77" i="14"/>
  <c r="I77" i="14"/>
  <c r="G77" i="14"/>
  <c r="U76" i="14"/>
  <c r="T76" i="14"/>
  <c r="O76" i="14"/>
  <c r="M76" i="14"/>
  <c r="K76" i="14"/>
  <c r="I76" i="14"/>
  <c r="G76" i="14"/>
  <c r="U75" i="14"/>
  <c r="T75" i="14"/>
  <c r="O75" i="14"/>
  <c r="M75" i="14"/>
  <c r="K75" i="14"/>
  <c r="I75" i="14"/>
  <c r="G75" i="14"/>
  <c r="U74" i="14"/>
  <c r="T74" i="14"/>
  <c r="O74" i="14"/>
  <c r="M74" i="14"/>
  <c r="K74" i="14"/>
  <c r="I74" i="14"/>
  <c r="G74" i="14"/>
  <c r="U73" i="14"/>
  <c r="T73" i="14"/>
  <c r="O73" i="14"/>
  <c r="M73" i="14"/>
  <c r="K73" i="14"/>
  <c r="I73" i="14"/>
  <c r="G73" i="14"/>
  <c r="U72" i="14"/>
  <c r="T72" i="14"/>
  <c r="O72" i="14"/>
  <c r="M72" i="14"/>
  <c r="K72" i="14"/>
  <c r="I72" i="14"/>
  <c r="G72" i="14"/>
  <c r="U71" i="14"/>
  <c r="T71" i="14"/>
  <c r="O71" i="14"/>
  <c r="M71" i="14"/>
  <c r="K71" i="14"/>
  <c r="I71" i="14"/>
  <c r="G71" i="14"/>
  <c r="S70" i="14"/>
  <c r="T70" i="14" s="1"/>
  <c r="R70" i="14"/>
  <c r="Q70" i="14"/>
  <c r="P70" i="14"/>
  <c r="U70" i="14" s="1"/>
  <c r="O70" i="14"/>
  <c r="L70" i="14"/>
  <c r="J70" i="14"/>
  <c r="K70" i="14" s="1"/>
  <c r="H70" i="14"/>
  <c r="F70" i="14"/>
  <c r="G70" i="14" s="1"/>
  <c r="E70" i="14"/>
  <c r="M70" i="14" s="1"/>
  <c r="D70" i="14"/>
  <c r="U69" i="14"/>
  <c r="T69" i="14"/>
  <c r="O69" i="14"/>
  <c r="M69" i="14"/>
  <c r="K69" i="14"/>
  <c r="I69" i="14"/>
  <c r="G69" i="14"/>
  <c r="U68" i="14"/>
  <c r="T68" i="14"/>
  <c r="O68" i="14"/>
  <c r="M68" i="14"/>
  <c r="K68" i="14"/>
  <c r="I68" i="14"/>
  <c r="G68" i="14"/>
  <c r="U67" i="14"/>
  <c r="T67" i="14"/>
  <c r="O67" i="14"/>
  <c r="M67" i="14"/>
  <c r="K67" i="14"/>
  <c r="I67" i="14"/>
  <c r="G67" i="14"/>
  <c r="U66" i="14"/>
  <c r="T66" i="14"/>
  <c r="O66" i="14"/>
  <c r="M66" i="14"/>
  <c r="K66" i="14"/>
  <c r="I66" i="14"/>
  <c r="G66" i="14"/>
  <c r="U65" i="14"/>
  <c r="T65" i="14"/>
  <c r="O65" i="14"/>
  <c r="M65" i="14"/>
  <c r="K65" i="14"/>
  <c r="I65" i="14"/>
  <c r="G65" i="14"/>
  <c r="U64" i="14"/>
  <c r="T64" i="14"/>
  <c r="O64" i="14"/>
  <c r="M64" i="14"/>
  <c r="K64" i="14"/>
  <c r="I64" i="14"/>
  <c r="G64" i="14"/>
  <c r="S63" i="14"/>
  <c r="T63" i="14" s="1"/>
  <c r="R63" i="14"/>
  <c r="Q63" i="14"/>
  <c r="P63" i="14"/>
  <c r="L63" i="14"/>
  <c r="J63" i="14"/>
  <c r="H63" i="14"/>
  <c r="F63" i="14"/>
  <c r="U63" i="14" s="1"/>
  <c r="E63" i="14"/>
  <c r="K63" i="14" s="1"/>
  <c r="D63" i="14"/>
  <c r="U62" i="14"/>
  <c r="T62" i="14"/>
  <c r="O62" i="14"/>
  <c r="M62" i="14"/>
  <c r="K62" i="14"/>
  <c r="I62" i="14"/>
  <c r="G62" i="14"/>
  <c r="U61" i="14"/>
  <c r="T61" i="14"/>
  <c r="O61" i="14"/>
  <c r="M61" i="14"/>
  <c r="K61" i="14"/>
  <c r="I61" i="14"/>
  <c r="G61" i="14"/>
  <c r="U60" i="14"/>
  <c r="T60" i="14"/>
  <c r="O60" i="14"/>
  <c r="M60" i="14"/>
  <c r="K60" i="14"/>
  <c r="I60" i="14"/>
  <c r="G60" i="14"/>
  <c r="U59" i="14"/>
  <c r="T59" i="14"/>
  <c r="O59" i="14"/>
  <c r="M59" i="14"/>
  <c r="K59" i="14"/>
  <c r="I59" i="14"/>
  <c r="G59" i="14"/>
  <c r="S58" i="14"/>
  <c r="R58" i="14"/>
  <c r="Q58" i="14"/>
  <c r="P58" i="14"/>
  <c r="O58" i="14"/>
  <c r="L58" i="14"/>
  <c r="J58" i="14"/>
  <c r="H58" i="14"/>
  <c r="I58" i="14" s="1"/>
  <c r="F58" i="14"/>
  <c r="G58" i="14" s="1"/>
  <c r="E58" i="14"/>
  <c r="D58" i="14"/>
  <c r="U57" i="14"/>
  <c r="T57" i="14"/>
  <c r="O57" i="14"/>
  <c r="M57" i="14"/>
  <c r="K57" i="14"/>
  <c r="I57" i="14"/>
  <c r="G57" i="14"/>
  <c r="S54" i="14"/>
  <c r="R54" i="14"/>
  <c r="Q54" i="14"/>
  <c r="P54" i="14"/>
  <c r="O54" i="14"/>
  <c r="L54" i="14"/>
  <c r="J54" i="14"/>
  <c r="K54" i="14" s="1"/>
  <c r="H54" i="14"/>
  <c r="I54" i="14" s="1"/>
  <c r="F54" i="14"/>
  <c r="G54" i="14" s="1"/>
  <c r="E54" i="14"/>
  <c r="M54" i="14" s="1"/>
  <c r="D54" i="14"/>
  <c r="S53" i="14"/>
  <c r="T53" i="14" s="1"/>
  <c r="R53" i="14"/>
  <c r="Q53" i="14"/>
  <c r="P53" i="14"/>
  <c r="L53" i="14"/>
  <c r="K53" i="14"/>
  <c r="J53" i="14"/>
  <c r="H53" i="14"/>
  <c r="G53" i="14"/>
  <c r="F53" i="14"/>
  <c r="E53" i="14"/>
  <c r="D53" i="14"/>
  <c r="U52" i="14"/>
  <c r="T52" i="14"/>
  <c r="O52" i="14"/>
  <c r="M52" i="14"/>
  <c r="K52" i="14"/>
  <c r="I52" i="14"/>
  <c r="G52" i="14"/>
  <c r="U51" i="14"/>
  <c r="T51" i="14"/>
  <c r="O51" i="14"/>
  <c r="M51" i="14"/>
  <c r="K51" i="14"/>
  <c r="I51" i="14"/>
  <c r="G51" i="14"/>
  <c r="U50" i="14"/>
  <c r="T50" i="14"/>
  <c r="O50" i="14"/>
  <c r="M50" i="14"/>
  <c r="K50" i="14"/>
  <c r="I50" i="14"/>
  <c r="G50" i="14"/>
  <c r="U49" i="14"/>
  <c r="T49" i="14"/>
  <c r="O49" i="14"/>
  <c r="M49" i="14"/>
  <c r="K49" i="14"/>
  <c r="I49" i="14"/>
  <c r="G49" i="14"/>
  <c r="U48" i="14"/>
  <c r="T48" i="14"/>
  <c r="O48" i="14"/>
  <c r="M48" i="14"/>
  <c r="K48" i="14"/>
  <c r="I48" i="14"/>
  <c r="G48" i="14"/>
  <c r="S47" i="14"/>
  <c r="R47" i="14"/>
  <c r="Q47" i="14"/>
  <c r="T47" i="14" s="1"/>
  <c r="P47" i="14"/>
  <c r="U47" i="14" s="1"/>
  <c r="L47" i="14"/>
  <c r="K47" i="14"/>
  <c r="J47" i="14"/>
  <c r="H47" i="14"/>
  <c r="G47" i="14"/>
  <c r="F47" i="14"/>
  <c r="E47" i="14"/>
  <c r="M47" i="14" s="1"/>
  <c r="D47" i="14"/>
  <c r="O47" i="14" s="1"/>
  <c r="U46" i="14"/>
  <c r="T46" i="14"/>
  <c r="O46" i="14"/>
  <c r="M46" i="14"/>
  <c r="K46" i="14"/>
  <c r="I46" i="14"/>
  <c r="G46" i="14"/>
  <c r="U45" i="14"/>
  <c r="T45" i="14"/>
  <c r="O45" i="14"/>
  <c r="M45" i="14"/>
  <c r="K45" i="14"/>
  <c r="I45" i="14"/>
  <c r="G45" i="14"/>
  <c r="U44" i="14"/>
  <c r="T44" i="14"/>
  <c r="O44" i="14"/>
  <c r="M44" i="14"/>
  <c r="K44" i="14"/>
  <c r="I44" i="14"/>
  <c r="G44" i="14"/>
  <c r="U43" i="14"/>
  <c r="T43" i="14"/>
  <c r="O43" i="14"/>
  <c r="M43" i="14"/>
  <c r="K43" i="14"/>
  <c r="I43" i="14"/>
  <c r="G43" i="14"/>
  <c r="U42" i="14"/>
  <c r="T42" i="14"/>
  <c r="O42" i="14"/>
  <c r="M42" i="14"/>
  <c r="K42" i="14"/>
  <c r="I42" i="14"/>
  <c r="G42" i="14"/>
  <c r="U41" i="14"/>
  <c r="T41" i="14"/>
  <c r="O41" i="14"/>
  <c r="M41" i="14"/>
  <c r="K41" i="14"/>
  <c r="I41" i="14"/>
  <c r="G41" i="14"/>
  <c r="S40" i="14"/>
  <c r="R40" i="14"/>
  <c r="Q40" i="14"/>
  <c r="P40" i="14"/>
  <c r="O40" i="14"/>
  <c r="L40" i="14"/>
  <c r="J40" i="14"/>
  <c r="H40" i="14"/>
  <c r="I40" i="14" s="1"/>
  <c r="F40" i="14"/>
  <c r="G40" i="14" s="1"/>
  <c r="E40" i="14"/>
  <c r="D40" i="14"/>
  <c r="U39" i="14"/>
  <c r="T39" i="14"/>
  <c r="O39" i="14"/>
  <c r="M39" i="14"/>
  <c r="K39" i="14"/>
  <c r="I39" i="14"/>
  <c r="G39" i="14"/>
  <c r="U38" i="14"/>
  <c r="T38" i="14"/>
  <c r="O38" i="14"/>
  <c r="M38" i="14"/>
  <c r="K38" i="14"/>
  <c r="I38" i="14"/>
  <c r="G38" i="14"/>
  <c r="U37" i="14"/>
  <c r="T37" i="14"/>
  <c r="O37" i="14"/>
  <c r="M37" i="14"/>
  <c r="K37" i="14"/>
  <c r="I37" i="14"/>
  <c r="G37" i="14"/>
  <c r="U36" i="14"/>
  <c r="T36" i="14"/>
  <c r="O36" i="14"/>
  <c r="M36" i="14"/>
  <c r="K36" i="14"/>
  <c r="I36" i="14"/>
  <c r="G36" i="14"/>
  <c r="S35" i="14"/>
  <c r="R35" i="14"/>
  <c r="Q35" i="14"/>
  <c r="T35" i="14" s="1"/>
  <c r="P35" i="14"/>
  <c r="U35" i="14" s="1"/>
  <c r="L35" i="14"/>
  <c r="J35" i="14"/>
  <c r="K35" i="14" s="1"/>
  <c r="H35" i="14"/>
  <c r="G35" i="14"/>
  <c r="F35" i="14"/>
  <c r="E35" i="14"/>
  <c r="D35" i="14"/>
  <c r="O35" i="14" s="1"/>
  <c r="U34" i="14"/>
  <c r="T34" i="14"/>
  <c r="O34" i="14"/>
  <c r="M34" i="14"/>
  <c r="K34" i="14"/>
  <c r="I34" i="14"/>
  <c r="G34" i="14"/>
  <c r="U33" i="14"/>
  <c r="T33" i="14"/>
  <c r="O33" i="14"/>
  <c r="M33" i="14"/>
  <c r="K33" i="14"/>
  <c r="I33" i="14"/>
  <c r="G33" i="14"/>
  <c r="U32" i="14"/>
  <c r="T32" i="14"/>
  <c r="O32" i="14"/>
  <c r="M32" i="14"/>
  <c r="K32" i="14"/>
  <c r="I32" i="14"/>
  <c r="G32" i="14"/>
  <c r="U31" i="14"/>
  <c r="T31" i="14"/>
  <c r="O31" i="14"/>
  <c r="M31" i="14"/>
  <c r="K31" i="14"/>
  <c r="I31" i="14"/>
  <c r="G31" i="14"/>
  <c r="U30" i="14"/>
  <c r="T30" i="14"/>
  <c r="O30" i="14"/>
  <c r="M30" i="14"/>
  <c r="K30" i="14"/>
  <c r="I30" i="14"/>
  <c r="G30" i="14"/>
  <c r="U29" i="14"/>
  <c r="T29" i="14"/>
  <c r="O29" i="14"/>
  <c r="M29" i="14"/>
  <c r="K29" i="14"/>
  <c r="I29" i="14"/>
  <c r="G29" i="14"/>
  <c r="U28" i="14"/>
  <c r="T28" i="14"/>
  <c r="O28" i="14"/>
  <c r="M28" i="14"/>
  <c r="K28" i="14"/>
  <c r="I28" i="14"/>
  <c r="G28" i="14"/>
  <c r="S27" i="14"/>
  <c r="R27" i="14"/>
  <c r="Q27" i="14"/>
  <c r="T27" i="14" s="1"/>
  <c r="P27" i="14"/>
  <c r="U27" i="14" s="1"/>
  <c r="L27" i="14"/>
  <c r="J27" i="14"/>
  <c r="H27" i="14"/>
  <c r="F27" i="14"/>
  <c r="E27" i="14"/>
  <c r="D27" i="14"/>
  <c r="U26" i="14"/>
  <c r="T26" i="14"/>
  <c r="O26" i="14"/>
  <c r="M26" i="14"/>
  <c r="K26" i="14"/>
  <c r="I26" i="14"/>
  <c r="G26" i="14"/>
  <c r="U25" i="14"/>
  <c r="T25" i="14"/>
  <c r="O25" i="14"/>
  <c r="M25" i="14"/>
  <c r="K25" i="14"/>
  <c r="I25" i="14"/>
  <c r="G25" i="14"/>
  <c r="U24" i="14"/>
  <c r="T24" i="14"/>
  <c r="O24" i="14"/>
  <c r="M24" i="14"/>
  <c r="K24" i="14"/>
  <c r="I24" i="14"/>
  <c r="G24" i="14"/>
  <c r="U23" i="14"/>
  <c r="T23" i="14"/>
  <c r="O23" i="14"/>
  <c r="M23" i="14"/>
  <c r="K23" i="14"/>
  <c r="I23" i="14"/>
  <c r="G23" i="14"/>
  <c r="U22" i="14"/>
  <c r="T22" i="14"/>
  <c r="O22" i="14"/>
  <c r="M22" i="14"/>
  <c r="K22" i="14"/>
  <c r="I22" i="14"/>
  <c r="G22" i="14"/>
  <c r="U21" i="14"/>
  <c r="T21" i="14"/>
  <c r="O21" i="14"/>
  <c r="M21" i="14"/>
  <c r="K21" i="14"/>
  <c r="I21" i="14"/>
  <c r="G21" i="14"/>
  <c r="U20" i="14"/>
  <c r="T20" i="14"/>
  <c r="O20" i="14"/>
  <c r="M20" i="14"/>
  <c r="K20" i="14"/>
  <c r="I20" i="14"/>
  <c r="G20" i="14"/>
  <c r="T19" i="14"/>
  <c r="S19" i="14"/>
  <c r="R19" i="14"/>
  <c r="Q19" i="14"/>
  <c r="P19" i="14"/>
  <c r="U19" i="14" s="1"/>
  <c r="L19" i="14"/>
  <c r="J19" i="14"/>
  <c r="H19" i="14"/>
  <c r="F19" i="14"/>
  <c r="E19" i="14"/>
  <c r="D19" i="14"/>
  <c r="U18" i="14"/>
  <c r="T18" i="14"/>
  <c r="O18" i="14"/>
  <c r="M18" i="14"/>
  <c r="K18" i="14"/>
  <c r="I18" i="14"/>
  <c r="G18" i="14"/>
  <c r="U17" i="14"/>
  <c r="T17" i="14"/>
  <c r="O17" i="14"/>
  <c r="M17" i="14"/>
  <c r="K17" i="14"/>
  <c r="I17" i="14"/>
  <c r="G17" i="14"/>
  <c r="U16" i="14"/>
  <c r="T16" i="14"/>
  <c r="O16" i="14"/>
  <c r="M16" i="14"/>
  <c r="K16" i="14"/>
  <c r="I16" i="14"/>
  <c r="G16" i="14"/>
  <c r="U15" i="14"/>
  <c r="T15" i="14"/>
  <c r="O15" i="14"/>
  <c r="M15" i="14"/>
  <c r="K15" i="14"/>
  <c r="I15" i="14"/>
  <c r="G15" i="14"/>
  <c r="U14" i="14"/>
  <c r="T14" i="14"/>
  <c r="O14" i="14"/>
  <c r="M14" i="14"/>
  <c r="K14" i="14"/>
  <c r="I14" i="14"/>
  <c r="G14" i="14"/>
  <c r="U13" i="14"/>
  <c r="T13" i="14"/>
  <c r="O13" i="14"/>
  <c r="M13" i="14"/>
  <c r="K13" i="14"/>
  <c r="I13" i="14"/>
  <c r="G13" i="14"/>
  <c r="U12" i="14"/>
  <c r="T12" i="14"/>
  <c r="O12" i="14"/>
  <c r="M12" i="14"/>
  <c r="K12" i="14"/>
  <c r="I12" i="14"/>
  <c r="G12" i="14"/>
  <c r="U11" i="14"/>
  <c r="T11" i="14"/>
  <c r="O11" i="14"/>
  <c r="M11" i="14"/>
  <c r="K11" i="14"/>
  <c r="I11" i="14"/>
  <c r="G11" i="14"/>
  <c r="S10" i="14"/>
  <c r="R10" i="14"/>
  <c r="Q10" i="14"/>
  <c r="P10" i="14"/>
  <c r="U10" i="14" s="1"/>
  <c r="L10" i="14"/>
  <c r="J10" i="14"/>
  <c r="H10" i="14"/>
  <c r="F10" i="14"/>
  <c r="E10" i="14"/>
  <c r="K10" i="14" s="1"/>
  <c r="D10" i="14"/>
  <c r="U9" i="14"/>
  <c r="T9" i="14"/>
  <c r="O9" i="14"/>
  <c r="M9" i="14"/>
  <c r="K9" i="14"/>
  <c r="I9" i="14"/>
  <c r="G9" i="14"/>
  <c r="U8" i="14"/>
  <c r="T8" i="14"/>
  <c r="O8" i="14"/>
  <c r="M8" i="14"/>
  <c r="K8" i="14"/>
  <c r="I8" i="14"/>
  <c r="G8" i="14"/>
  <c r="S339" i="13"/>
  <c r="R339" i="13"/>
  <c r="Q339" i="13"/>
  <c r="T339" i="13" s="1"/>
  <c r="P339" i="13"/>
  <c r="U339" i="13" s="1"/>
  <c r="L339" i="13"/>
  <c r="J339" i="13"/>
  <c r="H339" i="13"/>
  <c r="F339" i="13"/>
  <c r="E339" i="13"/>
  <c r="M339" i="13" s="1"/>
  <c r="D339" i="13"/>
  <c r="T338" i="13"/>
  <c r="S338" i="13"/>
  <c r="R338" i="13"/>
  <c r="Q338" i="13"/>
  <c r="P338" i="13"/>
  <c r="L338" i="13"/>
  <c r="J338" i="13"/>
  <c r="H338" i="13"/>
  <c r="F338" i="13"/>
  <c r="G338" i="13" s="1"/>
  <c r="E338" i="13"/>
  <c r="D338" i="13"/>
  <c r="U337" i="13"/>
  <c r="S337" i="13"/>
  <c r="R337" i="13"/>
  <c r="Q337" i="13"/>
  <c r="P337" i="13"/>
  <c r="L337" i="13"/>
  <c r="J337" i="13"/>
  <c r="K337" i="13" s="1"/>
  <c r="H337" i="13"/>
  <c r="F337" i="13"/>
  <c r="E337" i="13"/>
  <c r="D337" i="13"/>
  <c r="I337" i="13" s="1"/>
  <c r="U336" i="13"/>
  <c r="T336" i="13"/>
  <c r="O336" i="13"/>
  <c r="M336" i="13"/>
  <c r="K336" i="13"/>
  <c r="I336" i="13"/>
  <c r="G336" i="13"/>
  <c r="U335" i="13"/>
  <c r="T335" i="13"/>
  <c r="O335" i="13"/>
  <c r="M335" i="13"/>
  <c r="K335" i="13"/>
  <c r="I335" i="13"/>
  <c r="G335" i="13"/>
  <c r="U334" i="13"/>
  <c r="T334" i="13"/>
  <c r="O334" i="13"/>
  <c r="M334" i="13"/>
  <c r="K334" i="13"/>
  <c r="I334" i="13"/>
  <c r="G334" i="13"/>
  <c r="U333" i="13"/>
  <c r="T333" i="13"/>
  <c r="O333" i="13"/>
  <c r="M333" i="13"/>
  <c r="K333" i="13"/>
  <c r="I333" i="13"/>
  <c r="G333" i="13"/>
  <c r="S332" i="13"/>
  <c r="R332" i="13"/>
  <c r="Q332" i="13"/>
  <c r="P332" i="13"/>
  <c r="U332" i="13" s="1"/>
  <c r="O332" i="13"/>
  <c r="L332" i="13"/>
  <c r="J332" i="13"/>
  <c r="I332" i="13"/>
  <c r="H332" i="13"/>
  <c r="G332" i="13"/>
  <c r="F332" i="13"/>
  <c r="E332" i="13"/>
  <c r="D332" i="13"/>
  <c r="U331" i="13"/>
  <c r="T331" i="13"/>
  <c r="O331" i="13"/>
  <c r="M331" i="13"/>
  <c r="K331" i="13"/>
  <c r="I331" i="13"/>
  <c r="G331" i="13"/>
  <c r="U330" i="13"/>
  <c r="T330" i="13"/>
  <c r="O330" i="13"/>
  <c r="M330" i="13"/>
  <c r="K330" i="13"/>
  <c r="I330" i="13"/>
  <c r="G330" i="13"/>
  <c r="U329" i="13"/>
  <c r="T329" i="13"/>
  <c r="O329" i="13"/>
  <c r="M329" i="13"/>
  <c r="K329" i="13"/>
  <c r="I329" i="13"/>
  <c r="G329" i="13"/>
  <c r="U328" i="13"/>
  <c r="T328" i="13"/>
  <c r="O328" i="13"/>
  <c r="M328" i="13"/>
  <c r="K328" i="13"/>
  <c r="I328" i="13"/>
  <c r="G328" i="13"/>
  <c r="U327" i="13"/>
  <c r="T327" i="13"/>
  <c r="O327" i="13"/>
  <c r="M327" i="13"/>
  <c r="K327" i="13"/>
  <c r="I327" i="13"/>
  <c r="G327" i="13"/>
  <c r="U326" i="13"/>
  <c r="T326" i="13"/>
  <c r="O326" i="13"/>
  <c r="M326" i="13"/>
  <c r="K326" i="13"/>
  <c r="I326" i="13"/>
  <c r="G326" i="13"/>
  <c r="U325" i="13"/>
  <c r="T325" i="13"/>
  <c r="O325" i="13"/>
  <c r="M325" i="13"/>
  <c r="K325" i="13"/>
  <c r="I325" i="13"/>
  <c r="G325" i="13"/>
  <c r="U324" i="13"/>
  <c r="T324" i="13"/>
  <c r="O324" i="13"/>
  <c r="M324" i="13"/>
  <c r="K324" i="13"/>
  <c r="I324" i="13"/>
  <c r="G324" i="13"/>
  <c r="S323" i="13"/>
  <c r="R323" i="13"/>
  <c r="Q323" i="13"/>
  <c r="T323" i="13" s="1"/>
  <c r="P323" i="13"/>
  <c r="U323" i="13" s="1"/>
  <c r="L323" i="13"/>
  <c r="J323" i="13"/>
  <c r="H323" i="13"/>
  <c r="F323" i="13"/>
  <c r="E323" i="13"/>
  <c r="D323" i="13"/>
  <c r="I323" i="13" s="1"/>
  <c r="U322" i="13"/>
  <c r="T322" i="13"/>
  <c r="O322" i="13"/>
  <c r="M322" i="13"/>
  <c r="K322" i="13"/>
  <c r="I322" i="13"/>
  <c r="G322" i="13"/>
  <c r="U321" i="13"/>
  <c r="T321" i="13"/>
  <c r="O321" i="13"/>
  <c r="M321" i="13"/>
  <c r="K321" i="13"/>
  <c r="I321" i="13"/>
  <c r="G321" i="13"/>
  <c r="U320" i="13"/>
  <c r="T320" i="13"/>
  <c r="O320" i="13"/>
  <c r="M320" i="13"/>
  <c r="K320" i="13"/>
  <c r="I320" i="13"/>
  <c r="G320" i="13"/>
  <c r="U319" i="13"/>
  <c r="T319" i="13"/>
  <c r="O319" i="13"/>
  <c r="M319" i="13"/>
  <c r="K319" i="13"/>
  <c r="I319" i="13"/>
  <c r="G319" i="13"/>
  <c r="U318" i="13"/>
  <c r="T318" i="13"/>
  <c r="O318" i="13"/>
  <c r="M318" i="13"/>
  <c r="K318" i="13"/>
  <c r="I318" i="13"/>
  <c r="G318" i="13"/>
  <c r="S317" i="13"/>
  <c r="R317" i="13"/>
  <c r="Q317" i="13"/>
  <c r="T317" i="13" s="1"/>
  <c r="P317" i="13"/>
  <c r="O317" i="13"/>
  <c r="L317" i="13"/>
  <c r="J317" i="13"/>
  <c r="H317" i="13"/>
  <c r="F317" i="13"/>
  <c r="U317" i="13" s="1"/>
  <c r="E317" i="13"/>
  <c r="D317" i="13"/>
  <c r="U316" i="13"/>
  <c r="T316" i="13"/>
  <c r="O316" i="13"/>
  <c r="M316" i="13"/>
  <c r="K316" i="13"/>
  <c r="I316" i="13"/>
  <c r="G316" i="13"/>
  <c r="U315" i="13"/>
  <c r="T315" i="13"/>
  <c r="O315" i="13"/>
  <c r="M315" i="13"/>
  <c r="K315" i="13"/>
  <c r="I315" i="13"/>
  <c r="G315" i="13"/>
  <c r="U314" i="13"/>
  <c r="T314" i="13"/>
  <c r="O314" i="13"/>
  <c r="M314" i="13"/>
  <c r="K314" i="13"/>
  <c r="I314" i="13"/>
  <c r="G314" i="13"/>
  <c r="U313" i="13"/>
  <c r="T313" i="13"/>
  <c r="O313" i="13"/>
  <c r="M313" i="13"/>
  <c r="K313" i="13"/>
  <c r="I313" i="13"/>
  <c r="G313" i="13"/>
  <c r="U312" i="13"/>
  <c r="T312" i="13"/>
  <c r="O312" i="13"/>
  <c r="M312" i="13"/>
  <c r="K312" i="13"/>
  <c r="I312" i="13"/>
  <c r="G312" i="13"/>
  <c r="U311" i="13"/>
  <c r="T311" i="13"/>
  <c r="O311" i="13"/>
  <c r="M311" i="13"/>
  <c r="K311" i="13"/>
  <c r="I311" i="13"/>
  <c r="G311" i="13"/>
  <c r="S310" i="13"/>
  <c r="R310" i="13"/>
  <c r="Q310" i="13"/>
  <c r="T310" i="13" s="1"/>
  <c r="P310" i="13"/>
  <c r="L310" i="13"/>
  <c r="J310" i="13"/>
  <c r="K310" i="13" s="1"/>
  <c r="H310" i="13"/>
  <c r="G310" i="13"/>
  <c r="F310" i="13"/>
  <c r="E310" i="13"/>
  <c r="M310" i="13" s="1"/>
  <c r="D310" i="13"/>
  <c r="U309" i="13"/>
  <c r="T309" i="13"/>
  <c r="O309" i="13"/>
  <c r="M309" i="13"/>
  <c r="K309" i="13"/>
  <c r="I309" i="13"/>
  <c r="G309" i="13"/>
  <c r="U308" i="13"/>
  <c r="T308" i="13"/>
  <c r="O308" i="13"/>
  <c r="M308" i="13"/>
  <c r="K308" i="13"/>
  <c r="I308" i="13"/>
  <c r="G308" i="13"/>
  <c r="U307" i="13"/>
  <c r="T307" i="13"/>
  <c r="O307" i="13"/>
  <c r="M307" i="13"/>
  <c r="K307" i="13"/>
  <c r="I307" i="13"/>
  <c r="G307" i="13"/>
  <c r="U306" i="13"/>
  <c r="T306" i="13"/>
  <c r="O306" i="13"/>
  <c r="M306" i="13"/>
  <c r="K306" i="13"/>
  <c r="I306" i="13"/>
  <c r="G306" i="13"/>
  <c r="U305" i="13"/>
  <c r="T305" i="13"/>
  <c r="O305" i="13"/>
  <c r="M305" i="13"/>
  <c r="K305" i="13"/>
  <c r="I305" i="13"/>
  <c r="G305" i="13"/>
  <c r="U304" i="13"/>
  <c r="T304" i="13"/>
  <c r="O304" i="13"/>
  <c r="M304" i="13"/>
  <c r="K304" i="13"/>
  <c r="I304" i="13"/>
  <c r="G304" i="13"/>
  <c r="S303" i="13"/>
  <c r="T303" i="13" s="1"/>
  <c r="R303" i="13"/>
  <c r="Q303" i="13"/>
  <c r="P303" i="13"/>
  <c r="U303" i="13" s="1"/>
  <c r="L303" i="13"/>
  <c r="J303" i="13"/>
  <c r="K303" i="13" s="1"/>
  <c r="H303" i="13"/>
  <c r="F303" i="13"/>
  <c r="E303" i="13"/>
  <c r="D303" i="13"/>
  <c r="U302" i="13"/>
  <c r="T302" i="13"/>
  <c r="O302" i="13"/>
  <c r="M302" i="13"/>
  <c r="K302" i="13"/>
  <c r="I302" i="13"/>
  <c r="G302" i="13"/>
  <c r="U299" i="13"/>
  <c r="S299" i="13"/>
  <c r="T299" i="13" s="1"/>
  <c r="R299" i="13"/>
  <c r="Q299" i="13"/>
  <c r="P299" i="13"/>
  <c r="L299" i="13"/>
  <c r="J299" i="13"/>
  <c r="K299" i="13" s="1"/>
  <c r="H299" i="13"/>
  <c r="F299" i="13"/>
  <c r="E299" i="13"/>
  <c r="D299" i="13"/>
  <c r="I299" i="13" s="1"/>
  <c r="S298" i="13"/>
  <c r="T298" i="13" s="1"/>
  <c r="R298" i="13"/>
  <c r="Q298" i="13"/>
  <c r="P298" i="13"/>
  <c r="L298" i="13"/>
  <c r="J298" i="13"/>
  <c r="H298" i="13"/>
  <c r="F298" i="13"/>
  <c r="E298" i="13"/>
  <c r="M298" i="13" s="1"/>
  <c r="D298" i="13"/>
  <c r="I298" i="13" s="1"/>
  <c r="U297" i="13"/>
  <c r="T297" i="13"/>
  <c r="O297" i="13"/>
  <c r="M297" i="13"/>
  <c r="K297" i="13"/>
  <c r="I297" i="13"/>
  <c r="G297" i="13"/>
  <c r="U296" i="13"/>
  <c r="T296" i="13"/>
  <c r="O296" i="13"/>
  <c r="M296" i="13"/>
  <c r="K296" i="13"/>
  <c r="I296" i="13"/>
  <c r="G296" i="13"/>
  <c r="U295" i="13"/>
  <c r="T295" i="13"/>
  <c r="O295" i="13"/>
  <c r="M295" i="13"/>
  <c r="K295" i="13"/>
  <c r="I295" i="13"/>
  <c r="G295" i="13"/>
  <c r="U294" i="13"/>
  <c r="T294" i="13"/>
  <c r="O294" i="13"/>
  <c r="M294" i="13"/>
  <c r="K294" i="13"/>
  <c r="I294" i="13"/>
  <c r="G294" i="13"/>
  <c r="U293" i="13"/>
  <c r="T293" i="13"/>
  <c r="O293" i="13"/>
  <c r="M293" i="13"/>
  <c r="K293" i="13"/>
  <c r="I293" i="13"/>
  <c r="G293" i="13"/>
  <c r="S292" i="13"/>
  <c r="T292" i="13" s="1"/>
  <c r="R292" i="13"/>
  <c r="Q292" i="13"/>
  <c r="P292" i="13"/>
  <c r="L292" i="13"/>
  <c r="J292" i="13"/>
  <c r="H292" i="13"/>
  <c r="F292" i="13"/>
  <c r="E292" i="13"/>
  <c r="M292" i="13" s="1"/>
  <c r="D292" i="13"/>
  <c r="U291" i="13"/>
  <c r="T291" i="13"/>
  <c r="O291" i="13"/>
  <c r="M291" i="13"/>
  <c r="K291" i="13"/>
  <c r="I291" i="13"/>
  <c r="G291" i="13"/>
  <c r="U290" i="13"/>
  <c r="T290" i="13"/>
  <c r="O290" i="13"/>
  <c r="M290" i="13"/>
  <c r="K290" i="13"/>
  <c r="I290" i="13"/>
  <c r="G290" i="13"/>
  <c r="U289" i="13"/>
  <c r="T289" i="13"/>
  <c r="O289" i="13"/>
  <c r="M289" i="13"/>
  <c r="K289" i="13"/>
  <c r="I289" i="13"/>
  <c r="G289" i="13"/>
  <c r="U288" i="13"/>
  <c r="T288" i="13"/>
  <c r="O288" i="13"/>
  <c r="M288" i="13"/>
  <c r="K288" i="13"/>
  <c r="I288" i="13"/>
  <c r="G288" i="13"/>
  <c r="U287" i="13"/>
  <c r="T287" i="13"/>
  <c r="O287" i="13"/>
  <c r="M287" i="13"/>
  <c r="K287" i="13"/>
  <c r="I287" i="13"/>
  <c r="G287" i="13"/>
  <c r="U286" i="13"/>
  <c r="T286" i="13"/>
  <c r="O286" i="13"/>
  <c r="M286" i="13"/>
  <c r="K286" i="13"/>
  <c r="I286" i="13"/>
  <c r="G286" i="13"/>
  <c r="U285" i="13"/>
  <c r="S285" i="13"/>
  <c r="T285" i="13" s="1"/>
  <c r="R285" i="13"/>
  <c r="Q285" i="13"/>
  <c r="P285" i="13"/>
  <c r="L285" i="13"/>
  <c r="J285" i="13"/>
  <c r="K285" i="13" s="1"/>
  <c r="H285" i="13"/>
  <c r="F285" i="13"/>
  <c r="E285" i="13"/>
  <c r="D285" i="13"/>
  <c r="U284" i="13"/>
  <c r="T284" i="13"/>
  <c r="O284" i="13"/>
  <c r="M284" i="13"/>
  <c r="K284" i="13"/>
  <c r="I284" i="13"/>
  <c r="G284" i="13"/>
  <c r="U283" i="13"/>
  <c r="T283" i="13"/>
  <c r="O283" i="13"/>
  <c r="M283" i="13"/>
  <c r="K283" i="13"/>
  <c r="I283" i="13"/>
  <c r="G283" i="13"/>
  <c r="U282" i="13"/>
  <c r="T282" i="13"/>
  <c r="O282" i="13"/>
  <c r="M282" i="13"/>
  <c r="K282" i="13"/>
  <c r="I282" i="13"/>
  <c r="G282" i="13"/>
  <c r="U281" i="13"/>
  <c r="T281" i="13"/>
  <c r="O281" i="13"/>
  <c r="M281" i="13"/>
  <c r="K281" i="13"/>
  <c r="I281" i="13"/>
  <c r="G281" i="13"/>
  <c r="U280" i="13"/>
  <c r="T280" i="13"/>
  <c r="O280" i="13"/>
  <c r="M280" i="13"/>
  <c r="K280" i="13"/>
  <c r="I280" i="13"/>
  <c r="G280" i="13"/>
  <c r="U279" i="13"/>
  <c r="T279" i="13"/>
  <c r="O279" i="13"/>
  <c r="M279" i="13"/>
  <c r="K279" i="13"/>
  <c r="I279" i="13"/>
  <c r="G279" i="13"/>
  <c r="U278" i="13"/>
  <c r="T278" i="13"/>
  <c r="O278" i="13"/>
  <c r="M278" i="13"/>
  <c r="K278" i="13"/>
  <c r="I278" i="13"/>
  <c r="G278" i="13"/>
  <c r="U277" i="13"/>
  <c r="T277" i="13"/>
  <c r="O277" i="13"/>
  <c r="M277" i="13"/>
  <c r="K277" i="13"/>
  <c r="I277" i="13"/>
  <c r="G277" i="13"/>
  <c r="U276" i="13"/>
  <c r="T276" i="13"/>
  <c r="O276" i="13"/>
  <c r="M276" i="13"/>
  <c r="K276" i="13"/>
  <c r="I276" i="13"/>
  <c r="G276" i="13"/>
  <c r="S275" i="13"/>
  <c r="R275" i="13"/>
  <c r="Q275" i="13"/>
  <c r="P275" i="13"/>
  <c r="L275" i="13"/>
  <c r="J275" i="13"/>
  <c r="H275" i="13"/>
  <c r="F275" i="13"/>
  <c r="U275" i="13" s="1"/>
  <c r="E275" i="13"/>
  <c r="M275" i="13" s="1"/>
  <c r="D275" i="13"/>
  <c r="I275" i="13" s="1"/>
  <c r="U274" i="13"/>
  <c r="T274" i="13"/>
  <c r="O274" i="13"/>
  <c r="M274" i="13"/>
  <c r="K274" i="13"/>
  <c r="I274" i="13"/>
  <c r="G274" i="13"/>
  <c r="U273" i="13"/>
  <c r="T273" i="13"/>
  <c r="O273" i="13"/>
  <c r="M273" i="13"/>
  <c r="K273" i="13"/>
  <c r="I273" i="13"/>
  <c r="G273" i="13"/>
  <c r="U272" i="13"/>
  <c r="T272" i="13"/>
  <c r="O272" i="13"/>
  <c r="M272" i="13"/>
  <c r="K272" i="13"/>
  <c r="I272" i="13"/>
  <c r="G272" i="13"/>
  <c r="U271" i="13"/>
  <c r="T271" i="13"/>
  <c r="O271" i="13"/>
  <c r="M271" i="13"/>
  <c r="K271" i="13"/>
  <c r="I271" i="13"/>
  <c r="G271" i="13"/>
  <c r="U270" i="13"/>
  <c r="T270" i="13"/>
  <c r="O270" i="13"/>
  <c r="M270" i="13"/>
  <c r="K270" i="13"/>
  <c r="I270" i="13"/>
  <c r="G270" i="13"/>
  <c r="U269" i="13"/>
  <c r="T269" i="13"/>
  <c r="O269" i="13"/>
  <c r="M269" i="13"/>
  <c r="K269" i="13"/>
  <c r="I269" i="13"/>
  <c r="G269" i="13"/>
  <c r="U268" i="13"/>
  <c r="T268" i="13"/>
  <c r="O268" i="13"/>
  <c r="M268" i="13"/>
  <c r="K268" i="13"/>
  <c r="I268" i="13"/>
  <c r="G268" i="13"/>
  <c r="S267" i="13"/>
  <c r="R267" i="13"/>
  <c r="Q267" i="13"/>
  <c r="P267" i="13"/>
  <c r="O267" i="13"/>
  <c r="L267" i="13"/>
  <c r="J267" i="13"/>
  <c r="H267" i="13"/>
  <c r="F267" i="13"/>
  <c r="E267" i="13"/>
  <c r="M267" i="13" s="1"/>
  <c r="D267" i="13"/>
  <c r="U266" i="13"/>
  <c r="T266" i="13"/>
  <c r="O266" i="13"/>
  <c r="M266" i="13"/>
  <c r="K266" i="13"/>
  <c r="I266" i="13"/>
  <c r="G266" i="13"/>
  <c r="U265" i="13"/>
  <c r="T265" i="13"/>
  <c r="O265" i="13"/>
  <c r="M265" i="13"/>
  <c r="K265" i="13"/>
  <c r="I265" i="13"/>
  <c r="G265" i="13"/>
  <c r="U264" i="13"/>
  <c r="T264" i="13"/>
  <c r="O264" i="13"/>
  <c r="M264" i="13"/>
  <c r="K264" i="13"/>
  <c r="I264" i="13"/>
  <c r="G264" i="13"/>
  <c r="U263" i="13"/>
  <c r="T263" i="13"/>
  <c r="O263" i="13"/>
  <c r="M263" i="13"/>
  <c r="K263" i="13"/>
  <c r="I263" i="13"/>
  <c r="G263" i="13"/>
  <c r="T260" i="13"/>
  <c r="S260" i="13"/>
  <c r="R260" i="13"/>
  <c r="Q260" i="13"/>
  <c r="P260" i="13"/>
  <c r="U260" i="13" s="1"/>
  <c r="O260" i="13"/>
  <c r="L260" i="13"/>
  <c r="J260" i="13"/>
  <c r="K260" i="13" s="1"/>
  <c r="H260" i="13"/>
  <c r="I260" i="13" s="1"/>
  <c r="F260" i="13"/>
  <c r="E260" i="13"/>
  <c r="D260" i="13"/>
  <c r="U259" i="13"/>
  <c r="S259" i="13"/>
  <c r="T259" i="13" s="1"/>
  <c r="R259" i="13"/>
  <c r="Q259" i="13"/>
  <c r="P259" i="13"/>
  <c r="L259" i="13"/>
  <c r="J259" i="13"/>
  <c r="K259" i="13" s="1"/>
  <c r="H259" i="13"/>
  <c r="F259" i="13"/>
  <c r="E259" i="13"/>
  <c r="D259" i="13"/>
  <c r="I259" i="13" s="1"/>
  <c r="U258" i="13"/>
  <c r="T258" i="13"/>
  <c r="O258" i="13"/>
  <c r="M258" i="13"/>
  <c r="K258" i="13"/>
  <c r="I258" i="13"/>
  <c r="G258" i="13"/>
  <c r="U257" i="13"/>
  <c r="T257" i="13"/>
  <c r="O257" i="13"/>
  <c r="M257" i="13"/>
  <c r="K257" i="13"/>
  <c r="I257" i="13"/>
  <c r="G257" i="13"/>
  <c r="U256" i="13"/>
  <c r="T256" i="13"/>
  <c r="O256" i="13"/>
  <c r="M256" i="13"/>
  <c r="K256" i="13"/>
  <c r="I256" i="13"/>
  <c r="G256" i="13"/>
  <c r="U255" i="13"/>
  <c r="T255" i="13"/>
  <c r="O255" i="13"/>
  <c r="M255" i="13"/>
  <c r="K255" i="13"/>
  <c r="I255" i="13"/>
  <c r="G255" i="13"/>
  <c r="T254" i="13"/>
  <c r="S254" i="13"/>
  <c r="R254" i="13"/>
  <c r="Q254" i="13"/>
  <c r="P254" i="13"/>
  <c r="U254" i="13" s="1"/>
  <c r="L254" i="13"/>
  <c r="J254" i="13"/>
  <c r="I254" i="13"/>
  <c r="H254" i="13"/>
  <c r="F254" i="13"/>
  <c r="E254" i="13"/>
  <c r="D254" i="13"/>
  <c r="G254" i="13" s="1"/>
  <c r="U253" i="13"/>
  <c r="T253" i="13"/>
  <c r="O253" i="13"/>
  <c r="M253" i="13"/>
  <c r="K253" i="13"/>
  <c r="I253" i="13"/>
  <c r="G253" i="13"/>
  <c r="U252" i="13"/>
  <c r="T252" i="13"/>
  <c r="O252" i="13"/>
  <c r="M252" i="13"/>
  <c r="K252" i="13"/>
  <c r="I252" i="13"/>
  <c r="G252" i="13"/>
  <c r="U251" i="13"/>
  <c r="T251" i="13"/>
  <c r="O251" i="13"/>
  <c r="M251" i="13"/>
  <c r="K251" i="13"/>
  <c r="I251" i="13"/>
  <c r="G251" i="13"/>
  <c r="U250" i="13"/>
  <c r="T250" i="13"/>
  <c r="O250" i="13"/>
  <c r="M250" i="13"/>
  <c r="K250" i="13"/>
  <c r="I250" i="13"/>
  <c r="G250" i="13"/>
  <c r="U249" i="13"/>
  <c r="T249" i="13"/>
  <c r="O249" i="13"/>
  <c r="M249" i="13"/>
  <c r="K249" i="13"/>
  <c r="I249" i="13"/>
  <c r="G249" i="13"/>
  <c r="U248" i="13"/>
  <c r="T248" i="13"/>
  <c r="O248" i="13"/>
  <c r="M248" i="13"/>
  <c r="K248" i="13"/>
  <c r="I248" i="13"/>
  <c r="G248" i="13"/>
  <c r="U247" i="13"/>
  <c r="S247" i="13"/>
  <c r="R247" i="13"/>
  <c r="Q247" i="13"/>
  <c r="P247" i="13"/>
  <c r="L247" i="13"/>
  <c r="J247" i="13"/>
  <c r="H247" i="13"/>
  <c r="F247" i="13"/>
  <c r="E247" i="13"/>
  <c r="M247" i="13" s="1"/>
  <c r="D247" i="13"/>
  <c r="U246" i="13"/>
  <c r="T246" i="13"/>
  <c r="O246" i="13"/>
  <c r="M246" i="13"/>
  <c r="K246" i="13"/>
  <c r="I246" i="13"/>
  <c r="G246" i="13"/>
  <c r="U245" i="13"/>
  <c r="T245" i="13"/>
  <c r="O245" i="13"/>
  <c r="M245" i="13"/>
  <c r="K245" i="13"/>
  <c r="I245" i="13"/>
  <c r="G245" i="13"/>
  <c r="U244" i="13"/>
  <c r="T244" i="13"/>
  <c r="O244" i="13"/>
  <c r="M244" i="13"/>
  <c r="K244" i="13"/>
  <c r="I244" i="13"/>
  <c r="G244" i="13"/>
  <c r="U243" i="13"/>
  <c r="T243" i="13"/>
  <c r="O243" i="13"/>
  <c r="M243" i="13"/>
  <c r="K243" i="13"/>
  <c r="I243" i="13"/>
  <c r="G243" i="13"/>
  <c r="U242" i="13"/>
  <c r="T242" i="13"/>
  <c r="O242" i="13"/>
  <c r="M242" i="13"/>
  <c r="K242" i="13"/>
  <c r="I242" i="13"/>
  <c r="G242" i="13"/>
  <c r="U241" i="13"/>
  <c r="T241" i="13"/>
  <c r="O241" i="13"/>
  <c r="M241" i="13"/>
  <c r="K241" i="13"/>
  <c r="I241" i="13"/>
  <c r="G241" i="13"/>
  <c r="S240" i="13"/>
  <c r="T240" i="13" s="1"/>
  <c r="R240" i="13"/>
  <c r="Q240" i="13"/>
  <c r="P240" i="13"/>
  <c r="U240" i="13" s="1"/>
  <c r="L240" i="13"/>
  <c r="J240" i="13"/>
  <c r="H240" i="13"/>
  <c r="F240" i="13"/>
  <c r="E240" i="13"/>
  <c r="D240" i="13"/>
  <c r="U239" i="13"/>
  <c r="T239" i="13"/>
  <c r="O239" i="13"/>
  <c r="M239" i="13"/>
  <c r="K239" i="13"/>
  <c r="I239" i="13"/>
  <c r="G239" i="13"/>
  <c r="U238" i="13"/>
  <c r="T238" i="13"/>
  <c r="O238" i="13"/>
  <c r="M238" i="13"/>
  <c r="K238" i="13"/>
  <c r="I238" i="13"/>
  <c r="G238" i="13"/>
  <c r="U237" i="13"/>
  <c r="T237" i="13"/>
  <c r="O237" i="13"/>
  <c r="M237" i="13"/>
  <c r="K237" i="13"/>
  <c r="I237" i="13"/>
  <c r="G237" i="13"/>
  <c r="U236" i="13"/>
  <c r="T236" i="13"/>
  <c r="O236" i="13"/>
  <c r="M236" i="13"/>
  <c r="K236" i="13"/>
  <c r="I236" i="13"/>
  <c r="G236" i="13"/>
  <c r="U235" i="13"/>
  <c r="T235" i="13"/>
  <c r="O235" i="13"/>
  <c r="M235" i="13"/>
  <c r="K235" i="13"/>
  <c r="I235" i="13"/>
  <c r="G235" i="13"/>
  <c r="U234" i="13"/>
  <c r="T234" i="13"/>
  <c r="O234" i="13"/>
  <c r="M234" i="13"/>
  <c r="K234" i="13"/>
  <c r="I234" i="13"/>
  <c r="G234" i="13"/>
  <c r="S231" i="13"/>
  <c r="R231" i="13"/>
  <c r="Q231" i="13"/>
  <c r="T231" i="13" s="1"/>
  <c r="P231" i="13"/>
  <c r="U231" i="13" s="1"/>
  <c r="L231" i="13"/>
  <c r="J231" i="13"/>
  <c r="H231" i="13"/>
  <c r="F231" i="13"/>
  <c r="E231" i="13"/>
  <c r="M231" i="13" s="1"/>
  <c r="D231" i="13"/>
  <c r="I231" i="13" s="1"/>
  <c r="S230" i="13"/>
  <c r="R230" i="13"/>
  <c r="Q230" i="13"/>
  <c r="T230" i="13" s="1"/>
  <c r="P230" i="13"/>
  <c r="U230" i="13" s="1"/>
  <c r="L230" i="13"/>
  <c r="J230" i="13"/>
  <c r="K230" i="13" s="1"/>
  <c r="I230" i="13"/>
  <c r="H230" i="13"/>
  <c r="F230" i="13"/>
  <c r="E230" i="13"/>
  <c r="D230" i="13"/>
  <c r="O230" i="13" s="1"/>
  <c r="U229" i="13"/>
  <c r="T229" i="13"/>
  <c r="O229" i="13"/>
  <c r="M229" i="13"/>
  <c r="K229" i="13"/>
  <c r="I229" i="13"/>
  <c r="G229" i="13"/>
  <c r="U228" i="13"/>
  <c r="T228" i="13"/>
  <c r="O228" i="13"/>
  <c r="M228" i="13"/>
  <c r="K228" i="13"/>
  <c r="I228" i="13"/>
  <c r="G228" i="13"/>
  <c r="U227" i="13"/>
  <c r="T227" i="13"/>
  <c r="O227" i="13"/>
  <c r="M227" i="13"/>
  <c r="K227" i="13"/>
  <c r="I227" i="13"/>
  <c r="G227" i="13"/>
  <c r="U226" i="13"/>
  <c r="T226" i="13"/>
  <c r="O226" i="13"/>
  <c r="M226" i="13"/>
  <c r="K226" i="13"/>
  <c r="I226" i="13"/>
  <c r="G226" i="13"/>
  <c r="U225" i="13"/>
  <c r="T225" i="13"/>
  <c r="O225" i="13"/>
  <c r="M225" i="13"/>
  <c r="K225" i="13"/>
  <c r="I225" i="13"/>
  <c r="G225" i="13"/>
  <c r="T224" i="13"/>
  <c r="S224" i="13"/>
  <c r="R224" i="13"/>
  <c r="Q224" i="13"/>
  <c r="P224" i="13"/>
  <c r="U224" i="13" s="1"/>
  <c r="L224" i="13"/>
  <c r="J224" i="13"/>
  <c r="H224" i="13"/>
  <c r="F224" i="13"/>
  <c r="E224" i="13"/>
  <c r="M224" i="13" s="1"/>
  <c r="D224" i="13"/>
  <c r="O224" i="13" s="1"/>
  <c r="U223" i="13"/>
  <c r="T223" i="13"/>
  <c r="O223" i="13"/>
  <c r="M223" i="13"/>
  <c r="K223" i="13"/>
  <c r="I223" i="13"/>
  <c r="G223" i="13"/>
  <c r="U222" i="13"/>
  <c r="T222" i="13"/>
  <c r="O222" i="13"/>
  <c r="M222" i="13"/>
  <c r="K222" i="13"/>
  <c r="I222" i="13"/>
  <c r="G222" i="13"/>
  <c r="U221" i="13"/>
  <c r="T221" i="13"/>
  <c r="O221" i="13"/>
  <c r="M221" i="13"/>
  <c r="K221" i="13"/>
  <c r="I221" i="13"/>
  <c r="G221" i="13"/>
  <c r="U220" i="13"/>
  <c r="T220" i="13"/>
  <c r="O220" i="13"/>
  <c r="M220" i="13"/>
  <c r="K220" i="13"/>
  <c r="I220" i="13"/>
  <c r="G220" i="13"/>
  <c r="U219" i="13"/>
  <c r="T219" i="13"/>
  <c r="O219" i="13"/>
  <c r="M219" i="13"/>
  <c r="K219" i="13"/>
  <c r="I219" i="13"/>
  <c r="G219" i="13"/>
  <c r="U218" i="13"/>
  <c r="T218" i="13"/>
  <c r="O218" i="13"/>
  <c r="M218" i="13"/>
  <c r="K218" i="13"/>
  <c r="I218" i="13"/>
  <c r="G218" i="13"/>
  <c r="U217" i="13"/>
  <c r="T217" i="13"/>
  <c r="O217" i="13"/>
  <c r="M217" i="13"/>
  <c r="K217" i="13"/>
  <c r="I217" i="13"/>
  <c r="G217" i="13"/>
  <c r="S216" i="13"/>
  <c r="R216" i="13"/>
  <c r="Q216" i="13"/>
  <c r="P216" i="13"/>
  <c r="U216" i="13" s="1"/>
  <c r="O216" i="13"/>
  <c r="L216" i="13"/>
  <c r="K216" i="13"/>
  <c r="J216" i="13"/>
  <c r="H216" i="13"/>
  <c r="I216" i="13" s="1"/>
  <c r="F216" i="13"/>
  <c r="E216" i="13"/>
  <c r="D216" i="13"/>
  <c r="U215" i="13"/>
  <c r="T215" i="13"/>
  <c r="O215" i="13"/>
  <c r="M215" i="13"/>
  <c r="K215" i="13"/>
  <c r="I215" i="13"/>
  <c r="G215" i="13"/>
  <c r="U214" i="13"/>
  <c r="T214" i="13"/>
  <c r="O214" i="13"/>
  <c r="M214" i="13"/>
  <c r="K214" i="13"/>
  <c r="I214" i="13"/>
  <c r="G214" i="13"/>
  <c r="U213" i="13"/>
  <c r="T213" i="13"/>
  <c r="O213" i="13"/>
  <c r="M213" i="13"/>
  <c r="K213" i="13"/>
  <c r="I213" i="13"/>
  <c r="G213" i="13"/>
  <c r="U212" i="13"/>
  <c r="T212" i="13"/>
  <c r="O212" i="13"/>
  <c r="M212" i="13"/>
  <c r="K212" i="13"/>
  <c r="I212" i="13"/>
  <c r="G212" i="13"/>
  <c r="U211" i="13"/>
  <c r="T211" i="13"/>
  <c r="O211" i="13"/>
  <c r="M211" i="13"/>
  <c r="K211" i="13"/>
  <c r="I211" i="13"/>
  <c r="G211" i="13"/>
  <c r="U210" i="13"/>
  <c r="T210" i="13"/>
  <c r="O210" i="13"/>
  <c r="M210" i="13"/>
  <c r="K210" i="13"/>
  <c r="I210" i="13"/>
  <c r="G210" i="13"/>
  <c r="U209" i="13"/>
  <c r="T209" i="13"/>
  <c r="O209" i="13"/>
  <c r="M209" i="13"/>
  <c r="K209" i="13"/>
  <c r="I209" i="13"/>
  <c r="G209" i="13"/>
  <c r="U208" i="13"/>
  <c r="T208" i="13"/>
  <c r="O208" i="13"/>
  <c r="M208" i="13"/>
  <c r="K208" i="13"/>
  <c r="I208" i="13"/>
  <c r="G208" i="13"/>
  <c r="S205" i="13"/>
  <c r="R205" i="13"/>
  <c r="Q205" i="13"/>
  <c r="P205" i="13"/>
  <c r="U205" i="13" s="1"/>
  <c r="L205" i="13"/>
  <c r="J205" i="13"/>
  <c r="H205" i="13"/>
  <c r="F205" i="13"/>
  <c r="E205" i="13"/>
  <c r="D205" i="13"/>
  <c r="T204" i="13"/>
  <c r="S204" i="13"/>
  <c r="R204" i="13"/>
  <c r="Q204" i="13"/>
  <c r="P204" i="13"/>
  <c r="U204" i="13" s="1"/>
  <c r="L204" i="13"/>
  <c r="J204" i="13"/>
  <c r="K204" i="13" s="1"/>
  <c r="H204" i="13"/>
  <c r="F204" i="13"/>
  <c r="E204" i="13"/>
  <c r="D204" i="13"/>
  <c r="O204" i="13" s="1"/>
  <c r="U203" i="13"/>
  <c r="T203" i="13"/>
  <c r="O203" i="13"/>
  <c r="M203" i="13"/>
  <c r="K203" i="13"/>
  <c r="I203" i="13"/>
  <c r="G203" i="13"/>
  <c r="U202" i="13"/>
  <c r="T202" i="13"/>
  <c r="O202" i="13"/>
  <c r="M202" i="13"/>
  <c r="K202" i="13"/>
  <c r="I202" i="13"/>
  <c r="G202" i="13"/>
  <c r="U201" i="13"/>
  <c r="T201" i="13"/>
  <c r="O201" i="13"/>
  <c r="M201" i="13"/>
  <c r="K201" i="13"/>
  <c r="I201" i="13"/>
  <c r="G201" i="13"/>
  <c r="U200" i="13"/>
  <c r="T200" i="13"/>
  <c r="O200" i="13"/>
  <c r="M200" i="13"/>
  <c r="K200" i="13"/>
  <c r="I200" i="13"/>
  <c r="G200" i="13"/>
  <c r="U199" i="13"/>
  <c r="T199" i="13"/>
  <c r="O199" i="13"/>
  <c r="M199" i="13"/>
  <c r="K199" i="13"/>
  <c r="I199" i="13"/>
  <c r="G199" i="13"/>
  <c r="S198" i="13"/>
  <c r="T198" i="13" s="1"/>
  <c r="R198" i="13"/>
  <c r="Q198" i="13"/>
  <c r="P198" i="13"/>
  <c r="L198" i="13"/>
  <c r="J198" i="13"/>
  <c r="H198" i="13"/>
  <c r="F198" i="13"/>
  <c r="E198" i="13"/>
  <c r="D198" i="13"/>
  <c r="O198" i="13" s="1"/>
  <c r="U197" i="13"/>
  <c r="T197" i="13"/>
  <c r="O197" i="13"/>
  <c r="M197" i="13"/>
  <c r="K197" i="13"/>
  <c r="I197" i="13"/>
  <c r="G197" i="13"/>
  <c r="U196" i="13"/>
  <c r="T196" i="13"/>
  <c r="O196" i="13"/>
  <c r="M196" i="13"/>
  <c r="K196" i="13"/>
  <c r="I196" i="13"/>
  <c r="G196" i="13"/>
  <c r="U195" i="13"/>
  <c r="T195" i="13"/>
  <c r="O195" i="13"/>
  <c r="M195" i="13"/>
  <c r="K195" i="13"/>
  <c r="I195" i="13"/>
  <c r="G195" i="13"/>
  <c r="U194" i="13"/>
  <c r="T194" i="13"/>
  <c r="O194" i="13"/>
  <c r="M194" i="13"/>
  <c r="K194" i="13"/>
  <c r="I194" i="13"/>
  <c r="G194" i="13"/>
  <c r="U193" i="13"/>
  <c r="T193" i="13"/>
  <c r="O193" i="13"/>
  <c r="M193" i="13"/>
  <c r="K193" i="13"/>
  <c r="I193" i="13"/>
  <c r="G193" i="13"/>
  <c r="U192" i="13"/>
  <c r="T192" i="13"/>
  <c r="O192" i="13"/>
  <c r="M192" i="13"/>
  <c r="K192" i="13"/>
  <c r="I192" i="13"/>
  <c r="G192" i="13"/>
  <c r="S191" i="13"/>
  <c r="R191" i="13"/>
  <c r="Q191" i="13"/>
  <c r="P191" i="13"/>
  <c r="U191" i="13" s="1"/>
  <c r="L191" i="13"/>
  <c r="J191" i="13"/>
  <c r="H191" i="13"/>
  <c r="F191" i="13"/>
  <c r="E191" i="13"/>
  <c r="D191" i="13"/>
  <c r="I191" i="13" s="1"/>
  <c r="U190" i="13"/>
  <c r="T190" i="13"/>
  <c r="O190" i="13"/>
  <c r="M190" i="13"/>
  <c r="K190" i="13"/>
  <c r="I190" i="13"/>
  <c r="G190" i="13"/>
  <c r="U189" i="13"/>
  <c r="T189" i="13"/>
  <c r="O189" i="13"/>
  <c r="M189" i="13"/>
  <c r="K189" i="13"/>
  <c r="I189" i="13"/>
  <c r="G189" i="13"/>
  <c r="U188" i="13"/>
  <c r="T188" i="13"/>
  <c r="O188" i="13"/>
  <c r="M188" i="13"/>
  <c r="K188" i="13"/>
  <c r="I188" i="13"/>
  <c r="G188" i="13"/>
  <c r="U187" i="13"/>
  <c r="T187" i="13"/>
  <c r="O187" i="13"/>
  <c r="M187" i="13"/>
  <c r="K187" i="13"/>
  <c r="I187" i="13"/>
  <c r="G187" i="13"/>
  <c r="U186" i="13"/>
  <c r="T186" i="13"/>
  <c r="O186" i="13"/>
  <c r="M186" i="13"/>
  <c r="K186" i="13"/>
  <c r="I186" i="13"/>
  <c r="G186" i="13"/>
  <c r="S185" i="13"/>
  <c r="R185" i="13"/>
  <c r="Q185" i="13"/>
  <c r="P185" i="13"/>
  <c r="L185" i="13"/>
  <c r="J185" i="13"/>
  <c r="H185" i="13"/>
  <c r="F185" i="13"/>
  <c r="U185" i="13" s="1"/>
  <c r="E185" i="13"/>
  <c r="M185" i="13" s="1"/>
  <c r="D185" i="13"/>
  <c r="O185" i="13" s="1"/>
  <c r="U184" i="13"/>
  <c r="T184" i="13"/>
  <c r="O184" i="13"/>
  <c r="M184" i="13"/>
  <c r="K184" i="13"/>
  <c r="I184" i="13"/>
  <c r="G184" i="13"/>
  <c r="U183" i="13"/>
  <c r="T183" i="13"/>
  <c r="O183" i="13"/>
  <c r="M183" i="13"/>
  <c r="K183" i="13"/>
  <c r="I183" i="13"/>
  <c r="G183" i="13"/>
  <c r="U182" i="13"/>
  <c r="T182" i="13"/>
  <c r="O182" i="13"/>
  <c r="M182" i="13"/>
  <c r="K182" i="13"/>
  <c r="I182" i="13"/>
  <c r="G182" i="13"/>
  <c r="U181" i="13"/>
  <c r="T181" i="13"/>
  <c r="O181" i="13"/>
  <c r="M181" i="13"/>
  <c r="K181" i="13"/>
  <c r="I181" i="13"/>
  <c r="G181" i="13"/>
  <c r="U180" i="13"/>
  <c r="T180" i="13"/>
  <c r="O180" i="13"/>
  <c r="M180" i="13"/>
  <c r="K180" i="13"/>
  <c r="I180" i="13"/>
  <c r="G180" i="13"/>
  <c r="S179" i="13"/>
  <c r="R179" i="13"/>
  <c r="Q179" i="13"/>
  <c r="P179" i="13"/>
  <c r="L179" i="13"/>
  <c r="J179" i="13"/>
  <c r="H179" i="13"/>
  <c r="F179" i="13"/>
  <c r="E179" i="13"/>
  <c r="M179" i="13" s="1"/>
  <c r="D179" i="13"/>
  <c r="U178" i="13"/>
  <c r="T178" i="13"/>
  <c r="O178" i="13"/>
  <c r="M178" i="13"/>
  <c r="K178" i="13"/>
  <c r="I178" i="13"/>
  <c r="G178" i="13"/>
  <c r="U177" i="13"/>
  <c r="T177" i="13"/>
  <c r="O177" i="13"/>
  <c r="M177" i="13"/>
  <c r="K177" i="13"/>
  <c r="I177" i="13"/>
  <c r="G177" i="13"/>
  <c r="U176" i="13"/>
  <c r="T176" i="13"/>
  <c r="O176" i="13"/>
  <c r="M176" i="13"/>
  <c r="K176" i="13"/>
  <c r="I176" i="13"/>
  <c r="G176" i="13"/>
  <c r="U175" i="13"/>
  <c r="T175" i="13"/>
  <c r="O175" i="13"/>
  <c r="M175" i="13"/>
  <c r="K175" i="13"/>
  <c r="I175" i="13"/>
  <c r="G175" i="13"/>
  <c r="U174" i="13"/>
  <c r="T174" i="13"/>
  <c r="O174" i="13"/>
  <c r="M174" i="13"/>
  <c r="K174" i="13"/>
  <c r="I174" i="13"/>
  <c r="G174" i="13"/>
  <c r="U173" i="13"/>
  <c r="T173" i="13"/>
  <c r="O173" i="13"/>
  <c r="M173" i="13"/>
  <c r="K173" i="13"/>
  <c r="I173" i="13"/>
  <c r="G173" i="13"/>
  <c r="S170" i="13"/>
  <c r="R170" i="13"/>
  <c r="Q170" i="13"/>
  <c r="P170" i="13"/>
  <c r="L170" i="13"/>
  <c r="J170" i="13"/>
  <c r="H170" i="13"/>
  <c r="F170" i="13"/>
  <c r="E170" i="13"/>
  <c r="D170" i="13"/>
  <c r="I170" i="13" s="1"/>
  <c r="S169" i="13"/>
  <c r="T169" i="13" s="1"/>
  <c r="R169" i="13"/>
  <c r="Q169" i="13"/>
  <c r="P169" i="13"/>
  <c r="L169" i="13"/>
  <c r="J169" i="13"/>
  <c r="H169" i="13"/>
  <c r="F169" i="13"/>
  <c r="U169" i="13" s="1"/>
  <c r="E169" i="13"/>
  <c r="M169" i="13" s="1"/>
  <c r="D169" i="13"/>
  <c r="U168" i="13"/>
  <c r="T168" i="13"/>
  <c r="O168" i="13"/>
  <c r="M168" i="13"/>
  <c r="K168" i="13"/>
  <c r="I168" i="13"/>
  <c r="G168" i="13"/>
  <c r="U167" i="13"/>
  <c r="T167" i="13"/>
  <c r="O167" i="13"/>
  <c r="M167" i="13"/>
  <c r="K167" i="13"/>
  <c r="I167" i="13"/>
  <c r="G167" i="13"/>
  <c r="U166" i="13"/>
  <c r="T166" i="13"/>
  <c r="O166" i="13"/>
  <c r="M166" i="13"/>
  <c r="K166" i="13"/>
  <c r="I166" i="13"/>
  <c r="G166" i="13"/>
  <c r="U165" i="13"/>
  <c r="T165" i="13"/>
  <c r="O165" i="13"/>
  <c r="M165" i="13"/>
  <c r="K165" i="13"/>
  <c r="I165" i="13"/>
  <c r="G165" i="13"/>
  <c r="U164" i="13"/>
  <c r="T164" i="13"/>
  <c r="O164" i="13"/>
  <c r="M164" i="13"/>
  <c r="K164" i="13"/>
  <c r="I164" i="13"/>
  <c r="G164" i="13"/>
  <c r="S163" i="13"/>
  <c r="R163" i="13"/>
  <c r="Q163" i="13"/>
  <c r="P163" i="13"/>
  <c r="L163" i="13"/>
  <c r="J163" i="13"/>
  <c r="H163" i="13"/>
  <c r="F163" i="13"/>
  <c r="E163" i="13"/>
  <c r="M163" i="13" s="1"/>
  <c r="D163" i="13"/>
  <c r="I163" i="13" s="1"/>
  <c r="U162" i="13"/>
  <c r="T162" i="13"/>
  <c r="O162" i="13"/>
  <c r="M162" i="13"/>
  <c r="K162" i="13"/>
  <c r="I162" i="13"/>
  <c r="G162" i="13"/>
  <c r="U161" i="13"/>
  <c r="T161" i="13"/>
  <c r="O161" i="13"/>
  <c r="M161" i="13"/>
  <c r="K161" i="13"/>
  <c r="I161" i="13"/>
  <c r="G161" i="13"/>
  <c r="U160" i="13"/>
  <c r="T160" i="13"/>
  <c r="O160" i="13"/>
  <c r="M160" i="13"/>
  <c r="K160" i="13"/>
  <c r="I160" i="13"/>
  <c r="G160" i="13"/>
  <c r="U159" i="13"/>
  <c r="T159" i="13"/>
  <c r="O159" i="13"/>
  <c r="M159" i="13"/>
  <c r="K159" i="13"/>
  <c r="I159" i="13"/>
  <c r="G159" i="13"/>
  <c r="U158" i="13"/>
  <c r="T158" i="13"/>
  <c r="O158" i="13"/>
  <c r="M158" i="13"/>
  <c r="K158" i="13"/>
  <c r="I158" i="13"/>
  <c r="G158" i="13"/>
  <c r="T157" i="13"/>
  <c r="S157" i="13"/>
  <c r="R157" i="13"/>
  <c r="Q157" i="13"/>
  <c r="P157" i="13"/>
  <c r="O157" i="13"/>
  <c r="L157" i="13"/>
  <c r="J157" i="13"/>
  <c r="H157" i="13"/>
  <c r="I157" i="13" s="1"/>
  <c r="F157" i="13"/>
  <c r="E157" i="13"/>
  <c r="D157" i="13"/>
  <c r="G157" i="13" s="1"/>
  <c r="U156" i="13"/>
  <c r="T156" i="13"/>
  <c r="O156" i="13"/>
  <c r="M156" i="13"/>
  <c r="K156" i="13"/>
  <c r="I156" i="13"/>
  <c r="G156" i="13"/>
  <c r="U155" i="13"/>
  <c r="T155" i="13"/>
  <c r="O155" i="13"/>
  <c r="M155" i="13"/>
  <c r="K155" i="13"/>
  <c r="I155" i="13"/>
  <c r="G155" i="13"/>
  <c r="U154" i="13"/>
  <c r="T154" i="13"/>
  <c r="O154" i="13"/>
  <c r="M154" i="13"/>
  <c r="K154" i="13"/>
  <c r="I154" i="13"/>
  <c r="G154" i="13"/>
  <c r="U153" i="13"/>
  <c r="T153" i="13"/>
  <c r="O153" i="13"/>
  <c r="M153" i="13"/>
  <c r="K153" i="13"/>
  <c r="I153" i="13"/>
  <c r="G153" i="13"/>
  <c r="U152" i="13"/>
  <c r="T152" i="13"/>
  <c r="O152" i="13"/>
  <c r="M152" i="13"/>
  <c r="K152" i="13"/>
  <c r="I152" i="13"/>
  <c r="G152" i="13"/>
  <c r="U151" i="13"/>
  <c r="T151" i="13"/>
  <c r="O151" i="13"/>
  <c r="M151" i="13"/>
  <c r="K151" i="13"/>
  <c r="I151" i="13"/>
  <c r="G151" i="13"/>
  <c r="S150" i="13"/>
  <c r="R150" i="13"/>
  <c r="Q150" i="13"/>
  <c r="T150" i="13" s="1"/>
  <c r="P150" i="13"/>
  <c r="L150" i="13"/>
  <c r="J150" i="13"/>
  <c r="K150" i="13" s="1"/>
  <c r="H150" i="13"/>
  <c r="I150" i="13" s="1"/>
  <c r="F150" i="13"/>
  <c r="E150" i="13"/>
  <c r="D150" i="13"/>
  <c r="G150" i="13" s="1"/>
  <c r="U149" i="13"/>
  <c r="T149" i="13"/>
  <c r="O149" i="13"/>
  <c r="M149" i="13"/>
  <c r="K149" i="13"/>
  <c r="I149" i="13"/>
  <c r="G149" i="13"/>
  <c r="U148" i="13"/>
  <c r="T148" i="13"/>
  <c r="O148" i="13"/>
  <c r="M148" i="13"/>
  <c r="K148" i="13"/>
  <c r="I148" i="13"/>
  <c r="G148" i="13"/>
  <c r="U147" i="13"/>
  <c r="T147" i="13"/>
  <c r="O147" i="13"/>
  <c r="M147" i="13"/>
  <c r="K147" i="13"/>
  <c r="I147" i="13"/>
  <c r="G147" i="13"/>
  <c r="U146" i="13"/>
  <c r="T146" i="13"/>
  <c r="O146" i="13"/>
  <c r="M146" i="13"/>
  <c r="K146" i="13"/>
  <c r="I146" i="13"/>
  <c r="G146" i="13"/>
  <c r="U145" i="13"/>
  <c r="T145" i="13"/>
  <c r="O145" i="13"/>
  <c r="M145" i="13"/>
  <c r="K145" i="13"/>
  <c r="I145" i="13"/>
  <c r="G145" i="13"/>
  <c r="S144" i="13"/>
  <c r="R144" i="13"/>
  <c r="Q144" i="13"/>
  <c r="P144" i="13"/>
  <c r="U144" i="13" s="1"/>
  <c r="L144" i="13"/>
  <c r="J144" i="13"/>
  <c r="H144" i="13"/>
  <c r="F144" i="13"/>
  <c r="E144" i="13"/>
  <c r="D144" i="13"/>
  <c r="I144" i="13" s="1"/>
  <c r="U143" i="13"/>
  <c r="T143" i="13"/>
  <c r="O143" i="13"/>
  <c r="M143" i="13"/>
  <c r="K143" i="13"/>
  <c r="I143" i="13"/>
  <c r="G143" i="13"/>
  <c r="U142" i="13"/>
  <c r="T142" i="13"/>
  <c r="O142" i="13"/>
  <c r="M142" i="13"/>
  <c r="K142" i="13"/>
  <c r="I142" i="13"/>
  <c r="G142" i="13"/>
  <c r="U141" i="13"/>
  <c r="T141" i="13"/>
  <c r="O141" i="13"/>
  <c r="M141" i="13"/>
  <c r="K141" i="13"/>
  <c r="I141" i="13"/>
  <c r="G141" i="13"/>
  <c r="U140" i="13"/>
  <c r="T140" i="13"/>
  <c r="O140" i="13"/>
  <c r="M140" i="13"/>
  <c r="K140" i="13"/>
  <c r="I140" i="13"/>
  <c r="G140" i="13"/>
  <c r="U139" i="13"/>
  <c r="T139" i="13"/>
  <c r="O139" i="13"/>
  <c r="M139" i="13"/>
  <c r="K139" i="13"/>
  <c r="I139" i="13"/>
  <c r="G139" i="13"/>
  <c r="U138" i="13"/>
  <c r="T138" i="13"/>
  <c r="O138" i="13"/>
  <c r="M138" i="13"/>
  <c r="K138" i="13"/>
  <c r="I138" i="13"/>
  <c r="G138" i="13"/>
  <c r="S137" i="13"/>
  <c r="R137" i="13"/>
  <c r="Q137" i="13"/>
  <c r="P137" i="13"/>
  <c r="L137" i="13"/>
  <c r="J137" i="13"/>
  <c r="H137" i="13"/>
  <c r="F137" i="13"/>
  <c r="E137" i="13"/>
  <c r="M137" i="13" s="1"/>
  <c r="D137" i="13"/>
  <c r="G137" i="13" s="1"/>
  <c r="U136" i="13"/>
  <c r="T136" i="13"/>
  <c r="O136" i="13"/>
  <c r="M136" i="13"/>
  <c r="K136" i="13"/>
  <c r="I136" i="13"/>
  <c r="G136" i="13"/>
  <c r="U135" i="13"/>
  <c r="T135" i="13"/>
  <c r="O135" i="13"/>
  <c r="M135" i="13"/>
  <c r="K135" i="13"/>
  <c r="I135" i="13"/>
  <c r="G135" i="13"/>
  <c r="U134" i="13"/>
  <c r="T134" i="13"/>
  <c r="O134" i="13"/>
  <c r="M134" i="13"/>
  <c r="K134" i="13"/>
  <c r="I134" i="13"/>
  <c r="G134" i="13"/>
  <c r="U133" i="13"/>
  <c r="T133" i="13"/>
  <c r="O133" i="13"/>
  <c r="M133" i="13"/>
  <c r="K133" i="13"/>
  <c r="I133" i="13"/>
  <c r="G133" i="13"/>
  <c r="S132" i="13"/>
  <c r="R132" i="13"/>
  <c r="Q132" i="13"/>
  <c r="T132" i="13" s="1"/>
  <c r="P132" i="13"/>
  <c r="U132" i="13" s="1"/>
  <c r="L132" i="13"/>
  <c r="J132" i="13"/>
  <c r="H132" i="13"/>
  <c r="G132" i="13"/>
  <c r="F132" i="13"/>
  <c r="E132" i="13"/>
  <c r="D132" i="13"/>
  <c r="U131" i="13"/>
  <c r="T131" i="13"/>
  <c r="O131" i="13"/>
  <c r="M131" i="13"/>
  <c r="K131" i="13"/>
  <c r="I131" i="13"/>
  <c r="G131" i="13"/>
  <c r="U130" i="13"/>
  <c r="T130" i="13"/>
  <c r="O130" i="13"/>
  <c r="M130" i="13"/>
  <c r="K130" i="13"/>
  <c r="I130" i="13"/>
  <c r="G130" i="13"/>
  <c r="U129" i="13"/>
  <c r="T129" i="13"/>
  <c r="O129" i="13"/>
  <c r="M129" i="13"/>
  <c r="K129" i="13"/>
  <c r="I129" i="13"/>
  <c r="G129" i="13"/>
  <c r="U128" i="13"/>
  <c r="T128" i="13"/>
  <c r="O128" i="13"/>
  <c r="M128" i="13"/>
  <c r="K128" i="13"/>
  <c r="I128" i="13"/>
  <c r="G128" i="13"/>
  <c r="U127" i="13"/>
  <c r="T127" i="13"/>
  <c r="O127" i="13"/>
  <c r="M127" i="13"/>
  <c r="K127" i="13"/>
  <c r="I127" i="13"/>
  <c r="G127" i="13"/>
  <c r="S126" i="13"/>
  <c r="R126" i="13"/>
  <c r="Q126" i="13"/>
  <c r="P126" i="13"/>
  <c r="L126" i="13"/>
  <c r="J126" i="13"/>
  <c r="H126" i="13"/>
  <c r="F126" i="13"/>
  <c r="E126" i="13"/>
  <c r="M126" i="13" s="1"/>
  <c r="D126" i="13"/>
  <c r="U125" i="13"/>
  <c r="T125" i="13"/>
  <c r="O125" i="13"/>
  <c r="M125" i="13"/>
  <c r="K125" i="13"/>
  <c r="I125" i="13"/>
  <c r="G125" i="13"/>
  <c r="U124" i="13"/>
  <c r="T124" i="13"/>
  <c r="O124" i="13"/>
  <c r="M124" i="13"/>
  <c r="K124" i="13"/>
  <c r="I124" i="13"/>
  <c r="G124" i="13"/>
  <c r="U123" i="13"/>
  <c r="T123" i="13"/>
  <c r="O123" i="13"/>
  <c r="M123" i="13"/>
  <c r="K123" i="13"/>
  <c r="I123" i="13"/>
  <c r="G123" i="13"/>
  <c r="U122" i="13"/>
  <c r="T122" i="13"/>
  <c r="O122" i="13"/>
  <c r="M122" i="13"/>
  <c r="K122" i="13"/>
  <c r="I122" i="13"/>
  <c r="G122" i="13"/>
  <c r="T121" i="13"/>
  <c r="S121" i="13"/>
  <c r="R121" i="13"/>
  <c r="Q121" i="13"/>
  <c r="P121" i="13"/>
  <c r="O121" i="13"/>
  <c r="L121" i="13"/>
  <c r="J121" i="13"/>
  <c r="H121" i="13"/>
  <c r="I121" i="13" s="1"/>
  <c r="F121" i="13"/>
  <c r="E121" i="13"/>
  <c r="D121" i="13"/>
  <c r="U120" i="13"/>
  <c r="T120" i="13"/>
  <c r="O120" i="13"/>
  <c r="M120" i="13"/>
  <c r="K120" i="13"/>
  <c r="I120" i="13"/>
  <c r="G120" i="13"/>
  <c r="U119" i="13"/>
  <c r="T119" i="13"/>
  <c r="O119" i="13"/>
  <c r="M119" i="13"/>
  <c r="K119" i="13"/>
  <c r="I119" i="13"/>
  <c r="G119" i="13"/>
  <c r="U118" i="13"/>
  <c r="T118" i="13"/>
  <c r="O118" i="13"/>
  <c r="M118" i="13"/>
  <c r="K118" i="13"/>
  <c r="I118" i="13"/>
  <c r="G118" i="13"/>
  <c r="U117" i="13"/>
  <c r="T117" i="13"/>
  <c r="O117" i="13"/>
  <c r="M117" i="13"/>
  <c r="K117" i="13"/>
  <c r="I117" i="13"/>
  <c r="G117" i="13"/>
  <c r="U116" i="13"/>
  <c r="T116" i="13"/>
  <c r="O116" i="13"/>
  <c r="M116" i="13"/>
  <c r="K116" i="13"/>
  <c r="I116" i="13"/>
  <c r="G116" i="13"/>
  <c r="U115" i="13"/>
  <c r="T115" i="13"/>
  <c r="O115" i="13"/>
  <c r="M115" i="13"/>
  <c r="K115" i="13"/>
  <c r="I115" i="13"/>
  <c r="G115" i="13"/>
  <c r="U114" i="13"/>
  <c r="T114" i="13"/>
  <c r="O114" i="13"/>
  <c r="M114" i="13"/>
  <c r="K114" i="13"/>
  <c r="I114" i="13"/>
  <c r="G114" i="13"/>
  <c r="U113" i="13"/>
  <c r="T113" i="13"/>
  <c r="O113" i="13"/>
  <c r="M113" i="13"/>
  <c r="K113" i="13"/>
  <c r="I113" i="13"/>
  <c r="G113" i="13"/>
  <c r="S112" i="13"/>
  <c r="R112" i="13"/>
  <c r="Q112" i="13"/>
  <c r="T112" i="13" s="1"/>
  <c r="P112" i="13"/>
  <c r="U112" i="13" s="1"/>
  <c r="L112" i="13"/>
  <c r="J112" i="13"/>
  <c r="H112" i="13"/>
  <c r="F112" i="13"/>
  <c r="E112" i="13"/>
  <c r="D112" i="13"/>
  <c r="U111" i="13"/>
  <c r="T111" i="13"/>
  <c r="O111" i="13"/>
  <c r="M111" i="13"/>
  <c r="K111" i="13"/>
  <c r="I111" i="13"/>
  <c r="G111" i="13"/>
  <c r="U110" i="13"/>
  <c r="T110" i="13"/>
  <c r="O110" i="13"/>
  <c r="M110" i="13"/>
  <c r="K110" i="13"/>
  <c r="I110" i="13"/>
  <c r="G110" i="13"/>
  <c r="U109" i="13"/>
  <c r="T109" i="13"/>
  <c r="O109" i="13"/>
  <c r="M109" i="13"/>
  <c r="K109" i="13"/>
  <c r="I109" i="13"/>
  <c r="G109" i="13"/>
  <c r="U108" i="13"/>
  <c r="T108" i="13"/>
  <c r="O108" i="13"/>
  <c r="M108" i="13"/>
  <c r="K108" i="13"/>
  <c r="I108" i="13"/>
  <c r="G108" i="13"/>
  <c r="U107" i="13"/>
  <c r="T107" i="13"/>
  <c r="O107" i="13"/>
  <c r="M107" i="13"/>
  <c r="K107" i="13"/>
  <c r="I107" i="13"/>
  <c r="G107" i="13"/>
  <c r="S106" i="13"/>
  <c r="R106" i="13"/>
  <c r="Q106" i="13"/>
  <c r="T106" i="13" s="1"/>
  <c r="P106" i="13"/>
  <c r="L106" i="13"/>
  <c r="K106" i="13"/>
  <c r="J106" i="13"/>
  <c r="H106" i="13"/>
  <c r="I106" i="13" s="1"/>
  <c r="F106" i="13"/>
  <c r="G106" i="13" s="1"/>
  <c r="E106" i="13"/>
  <c r="M106" i="13" s="1"/>
  <c r="D106" i="13"/>
  <c r="O106" i="13" s="1"/>
  <c r="U105" i="13"/>
  <c r="T105" i="13"/>
  <c r="O105" i="13"/>
  <c r="M105" i="13"/>
  <c r="K105" i="13"/>
  <c r="I105" i="13"/>
  <c r="G105" i="13"/>
  <c r="T102" i="13"/>
  <c r="S102" i="13"/>
  <c r="R102" i="13"/>
  <c r="Q102" i="13"/>
  <c r="P102" i="13"/>
  <c r="U102" i="13" s="1"/>
  <c r="L102" i="13"/>
  <c r="J102" i="13"/>
  <c r="H102" i="13"/>
  <c r="I102" i="13" s="1"/>
  <c r="G102" i="13"/>
  <c r="F102" i="13"/>
  <c r="E102" i="13"/>
  <c r="D102" i="13"/>
  <c r="O102" i="13" s="1"/>
  <c r="S101" i="13"/>
  <c r="R101" i="13"/>
  <c r="Q101" i="13"/>
  <c r="P101" i="13"/>
  <c r="U101" i="13" s="1"/>
  <c r="L101" i="13"/>
  <c r="K101" i="13"/>
  <c r="J101" i="13"/>
  <c r="H101" i="13"/>
  <c r="F101" i="13"/>
  <c r="E101" i="13"/>
  <c r="D101" i="13"/>
  <c r="U100" i="13"/>
  <c r="T100" i="13"/>
  <c r="O100" i="13"/>
  <c r="M100" i="13"/>
  <c r="K100" i="13"/>
  <c r="I100" i="13"/>
  <c r="G100" i="13"/>
  <c r="U99" i="13"/>
  <c r="T99" i="13"/>
  <c r="O99" i="13"/>
  <c r="M99" i="13"/>
  <c r="K99" i="13"/>
  <c r="I99" i="13"/>
  <c r="G99" i="13"/>
  <c r="U98" i="13"/>
  <c r="T98" i="13"/>
  <c r="O98" i="13"/>
  <c r="M98" i="13"/>
  <c r="K98" i="13"/>
  <c r="I98" i="13"/>
  <c r="G98" i="13"/>
  <c r="U97" i="13"/>
  <c r="T97" i="13"/>
  <c r="O97" i="13"/>
  <c r="M97" i="13"/>
  <c r="K97" i="13"/>
  <c r="I97" i="13"/>
  <c r="G97" i="13"/>
  <c r="S96" i="13"/>
  <c r="R96" i="13"/>
  <c r="Q96" i="13"/>
  <c r="T96" i="13" s="1"/>
  <c r="P96" i="13"/>
  <c r="L96" i="13"/>
  <c r="J96" i="13"/>
  <c r="H96" i="13"/>
  <c r="F96" i="13"/>
  <c r="U96" i="13" s="1"/>
  <c r="E96" i="13"/>
  <c r="D96" i="13"/>
  <c r="G96" i="13" s="1"/>
  <c r="U95" i="13"/>
  <c r="T95" i="13"/>
  <c r="O95" i="13"/>
  <c r="M95" i="13"/>
  <c r="K95" i="13"/>
  <c r="I95" i="13"/>
  <c r="G95" i="13"/>
  <c r="U94" i="13"/>
  <c r="T94" i="13"/>
  <c r="O94" i="13"/>
  <c r="M94" i="13"/>
  <c r="K94" i="13"/>
  <c r="I94" i="13"/>
  <c r="G94" i="13"/>
  <c r="U93" i="13"/>
  <c r="T93" i="13"/>
  <c r="O93" i="13"/>
  <c r="M93" i="13"/>
  <c r="K93" i="13"/>
  <c r="I93" i="13"/>
  <c r="G93" i="13"/>
  <c r="U92" i="13"/>
  <c r="T92" i="13"/>
  <c r="O92" i="13"/>
  <c r="M92" i="13"/>
  <c r="K92" i="13"/>
  <c r="I92" i="13"/>
  <c r="G92" i="13"/>
  <c r="S91" i="13"/>
  <c r="R91" i="13"/>
  <c r="Q91" i="13"/>
  <c r="T91" i="13" s="1"/>
  <c r="P91" i="13"/>
  <c r="O91" i="13"/>
  <c r="L91" i="13"/>
  <c r="J91" i="13"/>
  <c r="I91" i="13"/>
  <c r="H91" i="13"/>
  <c r="F91" i="13"/>
  <c r="E91" i="13"/>
  <c r="M91" i="13" s="1"/>
  <c r="D91" i="13"/>
  <c r="U90" i="13"/>
  <c r="T90" i="13"/>
  <c r="O90" i="13"/>
  <c r="M90" i="13"/>
  <c r="K90" i="13"/>
  <c r="I90" i="13"/>
  <c r="G90" i="13"/>
  <c r="U89" i="13"/>
  <c r="T89" i="13"/>
  <c r="O89" i="13"/>
  <c r="M89" i="13"/>
  <c r="K89" i="13"/>
  <c r="I89" i="13"/>
  <c r="G89" i="13"/>
  <c r="U88" i="13"/>
  <c r="T88" i="13"/>
  <c r="O88" i="13"/>
  <c r="M88" i="13"/>
  <c r="K88" i="13"/>
  <c r="I88" i="13"/>
  <c r="G88" i="13"/>
  <c r="S85" i="13"/>
  <c r="R85" i="13"/>
  <c r="Q85" i="13"/>
  <c r="T85" i="13" s="1"/>
  <c r="P85" i="13"/>
  <c r="L85" i="13"/>
  <c r="K85" i="13"/>
  <c r="J85" i="13"/>
  <c r="H85" i="13"/>
  <c r="F85" i="13"/>
  <c r="U85" i="13" s="1"/>
  <c r="E85" i="13"/>
  <c r="D85" i="13"/>
  <c r="S84" i="13"/>
  <c r="R84" i="13"/>
  <c r="Q84" i="13"/>
  <c r="T84" i="13" s="1"/>
  <c r="P84" i="13"/>
  <c r="U84" i="13" s="1"/>
  <c r="L84" i="13"/>
  <c r="J84" i="13"/>
  <c r="I84" i="13"/>
  <c r="H84" i="13"/>
  <c r="F84" i="13"/>
  <c r="E84" i="13"/>
  <c r="M84" i="13" s="1"/>
  <c r="D84" i="13"/>
  <c r="U83" i="13"/>
  <c r="T83" i="13"/>
  <c r="O83" i="13"/>
  <c r="M83" i="13"/>
  <c r="K83" i="13"/>
  <c r="I83" i="13"/>
  <c r="G83" i="13"/>
  <c r="U82" i="13"/>
  <c r="T82" i="13"/>
  <c r="O82" i="13"/>
  <c r="M82" i="13"/>
  <c r="K82" i="13"/>
  <c r="I82" i="13"/>
  <c r="G82" i="13"/>
  <c r="U81" i="13"/>
  <c r="T81" i="13"/>
  <c r="O81" i="13"/>
  <c r="M81" i="13"/>
  <c r="K81" i="13"/>
  <c r="I81" i="13"/>
  <c r="G81" i="13"/>
  <c r="U80" i="13"/>
  <c r="T80" i="13"/>
  <c r="O80" i="13"/>
  <c r="M80" i="13"/>
  <c r="K80" i="13"/>
  <c r="I80" i="13"/>
  <c r="G80" i="13"/>
  <c r="U79" i="13"/>
  <c r="T79" i="13"/>
  <c r="O79" i="13"/>
  <c r="M79" i="13"/>
  <c r="K79" i="13"/>
  <c r="I79" i="13"/>
  <c r="G79" i="13"/>
  <c r="S78" i="13"/>
  <c r="R78" i="13"/>
  <c r="Q78" i="13"/>
  <c r="P78" i="13"/>
  <c r="L78" i="13"/>
  <c r="J78" i="13"/>
  <c r="H78" i="13"/>
  <c r="I78" i="13" s="1"/>
  <c r="F78" i="13"/>
  <c r="E78" i="13"/>
  <c r="M78" i="13" s="1"/>
  <c r="D78" i="13"/>
  <c r="U77" i="13"/>
  <c r="T77" i="13"/>
  <c r="O77" i="13"/>
  <c r="M77" i="13"/>
  <c r="K77" i="13"/>
  <c r="I77" i="13"/>
  <c r="G77" i="13"/>
  <c r="U76" i="13"/>
  <c r="T76" i="13"/>
  <c r="O76" i="13"/>
  <c r="M76" i="13"/>
  <c r="K76" i="13"/>
  <c r="I76" i="13"/>
  <c r="G76" i="13"/>
  <c r="U75" i="13"/>
  <c r="T75" i="13"/>
  <c r="O75" i="13"/>
  <c r="M75" i="13"/>
  <c r="K75" i="13"/>
  <c r="I75" i="13"/>
  <c r="G75" i="13"/>
  <c r="U74" i="13"/>
  <c r="T74" i="13"/>
  <c r="O74" i="13"/>
  <c r="M74" i="13"/>
  <c r="K74" i="13"/>
  <c r="I74" i="13"/>
  <c r="G74" i="13"/>
  <c r="U73" i="13"/>
  <c r="T73" i="13"/>
  <c r="O73" i="13"/>
  <c r="M73" i="13"/>
  <c r="K73" i="13"/>
  <c r="I73" i="13"/>
  <c r="G73" i="13"/>
  <c r="U72" i="13"/>
  <c r="T72" i="13"/>
  <c r="O72" i="13"/>
  <c r="M72" i="13"/>
  <c r="K72" i="13"/>
  <c r="I72" i="13"/>
  <c r="G72" i="13"/>
  <c r="U71" i="13"/>
  <c r="T71" i="13"/>
  <c r="O71" i="13"/>
  <c r="M71" i="13"/>
  <c r="K71" i="13"/>
  <c r="I71" i="13"/>
  <c r="G71" i="13"/>
  <c r="S70" i="13"/>
  <c r="T70" i="13" s="1"/>
  <c r="R70" i="13"/>
  <c r="Q70" i="13"/>
  <c r="P70" i="13"/>
  <c r="O70" i="13"/>
  <c r="L70" i="13"/>
  <c r="K70" i="13"/>
  <c r="J70" i="13"/>
  <c r="H70" i="13"/>
  <c r="F70" i="13"/>
  <c r="E70" i="13"/>
  <c r="D70" i="13"/>
  <c r="U69" i="13"/>
  <c r="T69" i="13"/>
  <c r="O69" i="13"/>
  <c r="M69" i="13"/>
  <c r="K69" i="13"/>
  <c r="I69" i="13"/>
  <c r="G69" i="13"/>
  <c r="U68" i="13"/>
  <c r="T68" i="13"/>
  <c r="O68" i="13"/>
  <c r="M68" i="13"/>
  <c r="K68" i="13"/>
  <c r="I68" i="13"/>
  <c r="G68" i="13"/>
  <c r="U67" i="13"/>
  <c r="T67" i="13"/>
  <c r="O67" i="13"/>
  <c r="M67" i="13"/>
  <c r="K67" i="13"/>
  <c r="I67" i="13"/>
  <c r="G67" i="13"/>
  <c r="U66" i="13"/>
  <c r="T66" i="13"/>
  <c r="O66" i="13"/>
  <c r="M66" i="13"/>
  <c r="K66" i="13"/>
  <c r="I66" i="13"/>
  <c r="G66" i="13"/>
  <c r="U65" i="13"/>
  <c r="T65" i="13"/>
  <c r="O65" i="13"/>
  <c r="M65" i="13"/>
  <c r="K65" i="13"/>
  <c r="I65" i="13"/>
  <c r="G65" i="13"/>
  <c r="U64" i="13"/>
  <c r="T64" i="13"/>
  <c r="O64" i="13"/>
  <c r="M64" i="13"/>
  <c r="K64" i="13"/>
  <c r="I64" i="13"/>
  <c r="G64" i="13"/>
  <c r="S63" i="13"/>
  <c r="R63" i="13"/>
  <c r="Q63" i="13"/>
  <c r="T63" i="13" s="1"/>
  <c r="P63" i="13"/>
  <c r="O63" i="13"/>
  <c r="L63" i="13"/>
  <c r="J63" i="13"/>
  <c r="H63" i="13"/>
  <c r="I63" i="13" s="1"/>
  <c r="F63" i="13"/>
  <c r="U63" i="13" s="1"/>
  <c r="E63" i="13"/>
  <c r="D63" i="13"/>
  <c r="U62" i="13"/>
  <c r="T62" i="13"/>
  <c r="O62" i="13"/>
  <c r="M62" i="13"/>
  <c r="K62" i="13"/>
  <c r="I62" i="13"/>
  <c r="G62" i="13"/>
  <c r="U61" i="13"/>
  <c r="T61" i="13"/>
  <c r="O61" i="13"/>
  <c r="M61" i="13"/>
  <c r="K61" i="13"/>
  <c r="I61" i="13"/>
  <c r="G61" i="13"/>
  <c r="U60" i="13"/>
  <c r="T60" i="13"/>
  <c r="O60" i="13"/>
  <c r="M60" i="13"/>
  <c r="K60" i="13"/>
  <c r="I60" i="13"/>
  <c r="G60" i="13"/>
  <c r="U59" i="13"/>
  <c r="T59" i="13"/>
  <c r="O59" i="13"/>
  <c r="M59" i="13"/>
  <c r="K59" i="13"/>
  <c r="I59" i="13"/>
  <c r="G59" i="13"/>
  <c r="S58" i="13"/>
  <c r="T58" i="13" s="1"/>
  <c r="R58" i="13"/>
  <c r="Q58" i="13"/>
  <c r="P58" i="13"/>
  <c r="U58" i="13" s="1"/>
  <c r="O58" i="13"/>
  <c r="L58" i="13"/>
  <c r="J58" i="13"/>
  <c r="H58" i="13"/>
  <c r="I58" i="13" s="1"/>
  <c r="F58" i="13"/>
  <c r="E58" i="13"/>
  <c r="M58" i="13" s="1"/>
  <c r="D58" i="13"/>
  <c r="U57" i="13"/>
  <c r="T57" i="13"/>
  <c r="O57" i="13"/>
  <c r="M57" i="13"/>
  <c r="K57" i="13"/>
  <c r="I57" i="13"/>
  <c r="G57" i="13"/>
  <c r="S54" i="13"/>
  <c r="R54" i="13"/>
  <c r="Q54" i="13"/>
  <c r="T54" i="13" s="1"/>
  <c r="P54" i="13"/>
  <c r="U54" i="13" s="1"/>
  <c r="O54" i="13"/>
  <c r="L54" i="13"/>
  <c r="J54" i="13"/>
  <c r="H54" i="13"/>
  <c r="I54" i="13" s="1"/>
  <c r="F54" i="13"/>
  <c r="G54" i="13" s="1"/>
  <c r="E54" i="13"/>
  <c r="M54" i="13" s="1"/>
  <c r="D54" i="13"/>
  <c r="S53" i="13"/>
  <c r="T53" i="13" s="1"/>
  <c r="R53" i="13"/>
  <c r="Q53" i="13"/>
  <c r="P53" i="13"/>
  <c r="L53" i="13"/>
  <c r="J53" i="13"/>
  <c r="H53" i="13"/>
  <c r="F53" i="13"/>
  <c r="U53" i="13" s="1"/>
  <c r="E53" i="13"/>
  <c r="D53" i="13"/>
  <c r="I53" i="13" s="1"/>
  <c r="U52" i="13"/>
  <c r="T52" i="13"/>
  <c r="O52" i="13"/>
  <c r="M52" i="13"/>
  <c r="K52" i="13"/>
  <c r="I52" i="13"/>
  <c r="G52" i="13"/>
  <c r="U51" i="13"/>
  <c r="T51" i="13"/>
  <c r="O51" i="13"/>
  <c r="M51" i="13"/>
  <c r="K51" i="13"/>
  <c r="I51" i="13"/>
  <c r="G51" i="13"/>
  <c r="U50" i="13"/>
  <c r="T50" i="13"/>
  <c r="O50" i="13"/>
  <c r="M50" i="13"/>
  <c r="K50" i="13"/>
  <c r="I50" i="13"/>
  <c r="G50" i="13"/>
  <c r="U49" i="13"/>
  <c r="T49" i="13"/>
  <c r="O49" i="13"/>
  <c r="M49" i="13"/>
  <c r="K49" i="13"/>
  <c r="I49" i="13"/>
  <c r="G49" i="13"/>
  <c r="U48" i="13"/>
  <c r="T48" i="13"/>
  <c r="O48" i="13"/>
  <c r="M48" i="13"/>
  <c r="K48" i="13"/>
  <c r="I48" i="13"/>
  <c r="G48" i="13"/>
  <c r="S47" i="13"/>
  <c r="R47" i="13"/>
  <c r="Q47" i="13"/>
  <c r="T47" i="13" s="1"/>
  <c r="P47" i="13"/>
  <c r="L47" i="13"/>
  <c r="J47" i="13"/>
  <c r="H47" i="13"/>
  <c r="G47" i="13"/>
  <c r="F47" i="13"/>
  <c r="E47" i="13"/>
  <c r="M47" i="13" s="1"/>
  <c r="D47" i="13"/>
  <c r="O47" i="13" s="1"/>
  <c r="U46" i="13"/>
  <c r="T46" i="13"/>
  <c r="O46" i="13"/>
  <c r="M46" i="13"/>
  <c r="K46" i="13"/>
  <c r="I46" i="13"/>
  <c r="G46" i="13"/>
  <c r="U45" i="13"/>
  <c r="T45" i="13"/>
  <c r="O45" i="13"/>
  <c r="M45" i="13"/>
  <c r="K45" i="13"/>
  <c r="I45" i="13"/>
  <c r="G45" i="13"/>
  <c r="U44" i="13"/>
  <c r="T44" i="13"/>
  <c r="O44" i="13"/>
  <c r="M44" i="13"/>
  <c r="K44" i="13"/>
  <c r="I44" i="13"/>
  <c r="G44" i="13"/>
  <c r="U43" i="13"/>
  <c r="T43" i="13"/>
  <c r="O43" i="13"/>
  <c r="M43" i="13"/>
  <c r="K43" i="13"/>
  <c r="I43" i="13"/>
  <c r="G43" i="13"/>
  <c r="U42" i="13"/>
  <c r="T42" i="13"/>
  <c r="O42" i="13"/>
  <c r="M42" i="13"/>
  <c r="K42" i="13"/>
  <c r="I42" i="13"/>
  <c r="G42" i="13"/>
  <c r="U41" i="13"/>
  <c r="T41" i="13"/>
  <c r="O41" i="13"/>
  <c r="M41" i="13"/>
  <c r="K41" i="13"/>
  <c r="I41" i="13"/>
  <c r="G41" i="13"/>
  <c r="S40" i="13"/>
  <c r="T40" i="13" s="1"/>
  <c r="R40" i="13"/>
  <c r="Q40" i="13"/>
  <c r="P40" i="13"/>
  <c r="U40" i="13" s="1"/>
  <c r="O40" i="13"/>
  <c r="L40" i="13"/>
  <c r="K40" i="13"/>
  <c r="J40" i="13"/>
  <c r="H40" i="13"/>
  <c r="I40" i="13" s="1"/>
  <c r="F40" i="13"/>
  <c r="G40" i="13" s="1"/>
  <c r="E40" i="13"/>
  <c r="M40" i="13" s="1"/>
  <c r="D40" i="13"/>
  <c r="U39" i="13"/>
  <c r="T39" i="13"/>
  <c r="O39" i="13"/>
  <c r="M39" i="13"/>
  <c r="K39" i="13"/>
  <c r="I39" i="13"/>
  <c r="G39" i="13"/>
  <c r="U38" i="13"/>
  <c r="T38" i="13"/>
  <c r="O38" i="13"/>
  <c r="M38" i="13"/>
  <c r="K38" i="13"/>
  <c r="I38" i="13"/>
  <c r="G38" i="13"/>
  <c r="U37" i="13"/>
  <c r="T37" i="13"/>
  <c r="O37" i="13"/>
  <c r="M37" i="13"/>
  <c r="K37" i="13"/>
  <c r="I37" i="13"/>
  <c r="G37" i="13"/>
  <c r="U36" i="13"/>
  <c r="T36" i="13"/>
  <c r="O36" i="13"/>
  <c r="M36" i="13"/>
  <c r="K36" i="13"/>
  <c r="I36" i="13"/>
  <c r="G36" i="13"/>
  <c r="S35" i="13"/>
  <c r="R35" i="13"/>
  <c r="Q35" i="13"/>
  <c r="P35" i="13"/>
  <c r="L35" i="13"/>
  <c r="J35" i="13"/>
  <c r="H35" i="13"/>
  <c r="F35" i="13"/>
  <c r="E35" i="13"/>
  <c r="D35" i="13"/>
  <c r="U34" i="13"/>
  <c r="T34" i="13"/>
  <c r="O34" i="13"/>
  <c r="M34" i="13"/>
  <c r="K34" i="13"/>
  <c r="I34" i="13"/>
  <c r="G34" i="13"/>
  <c r="U33" i="13"/>
  <c r="T33" i="13"/>
  <c r="O33" i="13"/>
  <c r="M33" i="13"/>
  <c r="K33" i="13"/>
  <c r="I33" i="13"/>
  <c r="G33" i="13"/>
  <c r="U32" i="13"/>
  <c r="T32" i="13"/>
  <c r="O32" i="13"/>
  <c r="M32" i="13"/>
  <c r="K32" i="13"/>
  <c r="I32" i="13"/>
  <c r="G32" i="13"/>
  <c r="U31" i="13"/>
  <c r="T31" i="13"/>
  <c r="O31" i="13"/>
  <c r="M31" i="13"/>
  <c r="K31" i="13"/>
  <c r="I31" i="13"/>
  <c r="G31" i="13"/>
  <c r="U30" i="13"/>
  <c r="T30" i="13"/>
  <c r="O30" i="13"/>
  <c r="M30" i="13"/>
  <c r="K30" i="13"/>
  <c r="I30" i="13"/>
  <c r="G30" i="13"/>
  <c r="U29" i="13"/>
  <c r="T29" i="13"/>
  <c r="O29" i="13"/>
  <c r="M29" i="13"/>
  <c r="K29" i="13"/>
  <c r="I29" i="13"/>
  <c r="G29" i="13"/>
  <c r="U28" i="13"/>
  <c r="T28" i="13"/>
  <c r="O28" i="13"/>
  <c r="M28" i="13"/>
  <c r="K28" i="13"/>
  <c r="I28" i="13"/>
  <c r="G28" i="13"/>
  <c r="S27" i="13"/>
  <c r="R27" i="13"/>
  <c r="Q27" i="13"/>
  <c r="T27" i="13" s="1"/>
  <c r="P27" i="13"/>
  <c r="L27" i="13"/>
  <c r="J27" i="13"/>
  <c r="H27" i="13"/>
  <c r="G27" i="13"/>
  <c r="F27" i="13"/>
  <c r="E27" i="13"/>
  <c r="M27" i="13" s="1"/>
  <c r="D27" i="13"/>
  <c r="I27" i="13" s="1"/>
  <c r="U26" i="13"/>
  <c r="T26" i="13"/>
  <c r="O26" i="13"/>
  <c r="M26" i="13"/>
  <c r="K26" i="13"/>
  <c r="I26" i="13"/>
  <c r="G26" i="13"/>
  <c r="U25" i="13"/>
  <c r="T25" i="13"/>
  <c r="O25" i="13"/>
  <c r="M25" i="13"/>
  <c r="K25" i="13"/>
  <c r="I25" i="13"/>
  <c r="G25" i="13"/>
  <c r="U24" i="13"/>
  <c r="T24" i="13"/>
  <c r="O24" i="13"/>
  <c r="M24" i="13"/>
  <c r="K24" i="13"/>
  <c r="I24" i="13"/>
  <c r="G24" i="13"/>
  <c r="U23" i="13"/>
  <c r="T23" i="13"/>
  <c r="O23" i="13"/>
  <c r="M23" i="13"/>
  <c r="K23" i="13"/>
  <c r="I23" i="13"/>
  <c r="G23" i="13"/>
  <c r="U22" i="13"/>
  <c r="T22" i="13"/>
  <c r="O22" i="13"/>
  <c r="M22" i="13"/>
  <c r="K22" i="13"/>
  <c r="I22" i="13"/>
  <c r="G22" i="13"/>
  <c r="U21" i="13"/>
  <c r="T21" i="13"/>
  <c r="O21" i="13"/>
  <c r="M21" i="13"/>
  <c r="K21" i="13"/>
  <c r="I21" i="13"/>
  <c r="G21" i="13"/>
  <c r="U20" i="13"/>
  <c r="T20" i="13"/>
  <c r="O20" i="13"/>
  <c r="M20" i="13"/>
  <c r="K20" i="13"/>
  <c r="I20" i="13"/>
  <c r="G20" i="13"/>
  <c r="S19" i="13"/>
  <c r="R19" i="13"/>
  <c r="Q19" i="13"/>
  <c r="T19" i="13" s="1"/>
  <c r="P19" i="13"/>
  <c r="L19" i="13"/>
  <c r="K19" i="13"/>
  <c r="J19" i="13"/>
  <c r="H19" i="13"/>
  <c r="F19" i="13"/>
  <c r="U19" i="13" s="1"/>
  <c r="E19" i="13"/>
  <c r="D19" i="13"/>
  <c r="U18" i="13"/>
  <c r="T18" i="13"/>
  <c r="O18" i="13"/>
  <c r="M18" i="13"/>
  <c r="K18" i="13"/>
  <c r="I18" i="13"/>
  <c r="G18" i="13"/>
  <c r="U17" i="13"/>
  <c r="T17" i="13"/>
  <c r="O17" i="13"/>
  <c r="M17" i="13"/>
  <c r="K17" i="13"/>
  <c r="I17" i="13"/>
  <c r="G17" i="13"/>
  <c r="U16" i="13"/>
  <c r="T16" i="13"/>
  <c r="O16" i="13"/>
  <c r="M16" i="13"/>
  <c r="K16" i="13"/>
  <c r="I16" i="13"/>
  <c r="G16" i="13"/>
  <c r="U15" i="13"/>
  <c r="T15" i="13"/>
  <c r="O15" i="13"/>
  <c r="M15" i="13"/>
  <c r="K15" i="13"/>
  <c r="I15" i="13"/>
  <c r="G15" i="13"/>
  <c r="U14" i="13"/>
  <c r="T14" i="13"/>
  <c r="O14" i="13"/>
  <c r="M14" i="13"/>
  <c r="K14" i="13"/>
  <c r="I14" i="13"/>
  <c r="G14" i="13"/>
  <c r="U13" i="13"/>
  <c r="T13" i="13"/>
  <c r="O13" i="13"/>
  <c r="M13" i="13"/>
  <c r="K13" i="13"/>
  <c r="I13" i="13"/>
  <c r="G13" i="13"/>
  <c r="U12" i="13"/>
  <c r="T12" i="13"/>
  <c r="O12" i="13"/>
  <c r="M12" i="13"/>
  <c r="K12" i="13"/>
  <c r="I12" i="13"/>
  <c r="G12" i="13"/>
  <c r="U11" i="13"/>
  <c r="T11" i="13"/>
  <c r="O11" i="13"/>
  <c r="M11" i="13"/>
  <c r="K11" i="13"/>
  <c r="I11" i="13"/>
  <c r="G11" i="13"/>
  <c r="U10" i="13"/>
  <c r="S10" i="13"/>
  <c r="R10" i="13"/>
  <c r="Q10" i="13"/>
  <c r="P10" i="13"/>
  <c r="L10" i="13"/>
  <c r="J10" i="13"/>
  <c r="H10" i="13"/>
  <c r="F10" i="13"/>
  <c r="E10" i="13"/>
  <c r="D10" i="13"/>
  <c r="U9" i="13"/>
  <c r="T9" i="13"/>
  <c r="O9" i="13"/>
  <c r="M9" i="13"/>
  <c r="K9" i="13"/>
  <c r="I9" i="13"/>
  <c r="G9" i="13"/>
  <c r="U8" i="13"/>
  <c r="T8" i="13"/>
  <c r="O8" i="13"/>
  <c r="M8" i="13"/>
  <c r="K8" i="13"/>
  <c r="I8" i="13"/>
  <c r="G8" i="13"/>
  <c r="S339" i="12"/>
  <c r="R339" i="12"/>
  <c r="Q339" i="12"/>
  <c r="P339" i="12"/>
  <c r="U339" i="12" s="1"/>
  <c r="L339" i="12"/>
  <c r="J339" i="12"/>
  <c r="H339" i="12"/>
  <c r="F339" i="12"/>
  <c r="E339" i="12"/>
  <c r="K339" i="12" s="1"/>
  <c r="D339" i="12"/>
  <c r="I339" i="12" s="1"/>
  <c r="T338" i="12"/>
  <c r="S338" i="12"/>
  <c r="R338" i="12"/>
  <c r="Q338" i="12"/>
  <c r="P338" i="12"/>
  <c r="U338" i="12" s="1"/>
  <c r="O338" i="12"/>
  <c r="L338" i="12"/>
  <c r="J338" i="12"/>
  <c r="K338" i="12" s="1"/>
  <c r="H338" i="12"/>
  <c r="I338" i="12" s="1"/>
  <c r="F338" i="12"/>
  <c r="G338" i="12" s="1"/>
  <c r="E338" i="12"/>
  <c r="D338" i="12"/>
  <c r="S337" i="12"/>
  <c r="T337" i="12" s="1"/>
  <c r="R337" i="12"/>
  <c r="Q337" i="12"/>
  <c r="P337" i="12"/>
  <c r="L337" i="12"/>
  <c r="J337" i="12"/>
  <c r="H337" i="12"/>
  <c r="F337" i="12"/>
  <c r="U337" i="12" s="1"/>
  <c r="E337" i="12"/>
  <c r="M337" i="12" s="1"/>
  <c r="D337" i="12"/>
  <c r="O337" i="12" s="1"/>
  <c r="U336" i="12"/>
  <c r="T336" i="12"/>
  <c r="O336" i="12"/>
  <c r="M336" i="12"/>
  <c r="K336" i="12"/>
  <c r="I336" i="12"/>
  <c r="G336" i="12"/>
  <c r="U335" i="12"/>
  <c r="T335" i="12"/>
  <c r="O335" i="12"/>
  <c r="M335" i="12"/>
  <c r="K335" i="12"/>
  <c r="I335" i="12"/>
  <c r="G335" i="12"/>
  <c r="U334" i="12"/>
  <c r="T334" i="12"/>
  <c r="O334" i="12"/>
  <c r="M334" i="12"/>
  <c r="K334" i="12"/>
  <c r="I334" i="12"/>
  <c r="G334" i="12"/>
  <c r="U333" i="12"/>
  <c r="T333" i="12"/>
  <c r="O333" i="12"/>
  <c r="M333" i="12"/>
  <c r="K333" i="12"/>
  <c r="I333" i="12"/>
  <c r="G333" i="12"/>
  <c r="S332" i="12"/>
  <c r="R332" i="12"/>
  <c r="Q332" i="12"/>
  <c r="P332" i="12"/>
  <c r="L332" i="12"/>
  <c r="J332" i="12"/>
  <c r="H332" i="12"/>
  <c r="F332" i="12"/>
  <c r="G332" i="12" s="1"/>
  <c r="E332" i="12"/>
  <c r="D332" i="12"/>
  <c r="U331" i="12"/>
  <c r="T331" i="12"/>
  <c r="O331" i="12"/>
  <c r="M331" i="12"/>
  <c r="K331" i="12"/>
  <c r="I331" i="12"/>
  <c r="G331" i="12"/>
  <c r="U330" i="12"/>
  <c r="T330" i="12"/>
  <c r="O330" i="12"/>
  <c r="M330" i="12"/>
  <c r="K330" i="12"/>
  <c r="I330" i="12"/>
  <c r="G330" i="12"/>
  <c r="U329" i="12"/>
  <c r="T329" i="12"/>
  <c r="O329" i="12"/>
  <c r="M329" i="12"/>
  <c r="K329" i="12"/>
  <c r="I329" i="12"/>
  <c r="G329" i="12"/>
  <c r="U328" i="12"/>
  <c r="T328" i="12"/>
  <c r="O328" i="12"/>
  <c r="M328" i="12"/>
  <c r="K328" i="12"/>
  <c r="I328" i="12"/>
  <c r="G328" i="12"/>
  <c r="U327" i="12"/>
  <c r="T327" i="12"/>
  <c r="O327" i="12"/>
  <c r="M327" i="12"/>
  <c r="K327" i="12"/>
  <c r="I327" i="12"/>
  <c r="G327" i="12"/>
  <c r="U326" i="12"/>
  <c r="T326" i="12"/>
  <c r="O326" i="12"/>
  <c r="M326" i="12"/>
  <c r="K326" i="12"/>
  <c r="I326" i="12"/>
  <c r="G326" i="12"/>
  <c r="U325" i="12"/>
  <c r="T325" i="12"/>
  <c r="O325" i="12"/>
  <c r="M325" i="12"/>
  <c r="K325" i="12"/>
  <c r="I325" i="12"/>
  <c r="G325" i="12"/>
  <c r="U324" i="12"/>
  <c r="T324" i="12"/>
  <c r="O324" i="12"/>
  <c r="M324" i="12"/>
  <c r="K324" i="12"/>
  <c r="I324" i="12"/>
  <c r="G324" i="12"/>
  <c r="S323" i="12"/>
  <c r="R323" i="12"/>
  <c r="Q323" i="12"/>
  <c r="P323" i="12"/>
  <c r="L323" i="12"/>
  <c r="J323" i="12"/>
  <c r="H323" i="12"/>
  <c r="I323" i="12" s="1"/>
  <c r="F323" i="12"/>
  <c r="E323" i="12"/>
  <c r="D323" i="12"/>
  <c r="U322" i="12"/>
  <c r="T322" i="12"/>
  <c r="O322" i="12"/>
  <c r="M322" i="12"/>
  <c r="K322" i="12"/>
  <c r="I322" i="12"/>
  <c r="G322" i="12"/>
  <c r="U321" i="12"/>
  <c r="T321" i="12"/>
  <c r="O321" i="12"/>
  <c r="M321" i="12"/>
  <c r="K321" i="12"/>
  <c r="I321" i="12"/>
  <c r="G321" i="12"/>
  <c r="U320" i="12"/>
  <c r="T320" i="12"/>
  <c r="O320" i="12"/>
  <c r="M320" i="12"/>
  <c r="K320" i="12"/>
  <c r="I320" i="12"/>
  <c r="G320" i="12"/>
  <c r="U319" i="12"/>
  <c r="T319" i="12"/>
  <c r="O319" i="12"/>
  <c r="M319" i="12"/>
  <c r="K319" i="12"/>
  <c r="I319" i="12"/>
  <c r="G319" i="12"/>
  <c r="U318" i="12"/>
  <c r="T318" i="12"/>
  <c r="O318" i="12"/>
  <c r="M318" i="12"/>
  <c r="K318" i="12"/>
  <c r="I318" i="12"/>
  <c r="G318" i="12"/>
  <c r="S317" i="12"/>
  <c r="R317" i="12"/>
  <c r="Q317" i="12"/>
  <c r="T317" i="12" s="1"/>
  <c r="P317" i="12"/>
  <c r="L317" i="12"/>
  <c r="J317" i="12"/>
  <c r="H317" i="12"/>
  <c r="F317" i="12"/>
  <c r="E317" i="12"/>
  <c r="D317" i="12"/>
  <c r="U316" i="12"/>
  <c r="T316" i="12"/>
  <c r="O316" i="12"/>
  <c r="M316" i="12"/>
  <c r="K316" i="12"/>
  <c r="I316" i="12"/>
  <c r="G316" i="12"/>
  <c r="U315" i="12"/>
  <c r="T315" i="12"/>
  <c r="O315" i="12"/>
  <c r="M315" i="12"/>
  <c r="K315" i="12"/>
  <c r="I315" i="12"/>
  <c r="G315" i="12"/>
  <c r="U314" i="12"/>
  <c r="T314" i="12"/>
  <c r="O314" i="12"/>
  <c r="M314" i="12"/>
  <c r="K314" i="12"/>
  <c r="I314" i="12"/>
  <c r="G314" i="12"/>
  <c r="U313" i="12"/>
  <c r="T313" i="12"/>
  <c r="O313" i="12"/>
  <c r="M313" i="12"/>
  <c r="K313" i="12"/>
  <c r="I313" i="12"/>
  <c r="G313" i="12"/>
  <c r="U312" i="12"/>
  <c r="T312" i="12"/>
  <c r="O312" i="12"/>
  <c r="M312" i="12"/>
  <c r="K312" i="12"/>
  <c r="I312" i="12"/>
  <c r="G312" i="12"/>
  <c r="U311" i="12"/>
  <c r="T311" i="12"/>
  <c r="O311" i="12"/>
  <c r="M311" i="12"/>
  <c r="K311" i="12"/>
  <c r="I311" i="12"/>
  <c r="G311" i="12"/>
  <c r="S310" i="12"/>
  <c r="R310" i="12"/>
  <c r="Q310" i="12"/>
  <c r="T310" i="12" s="1"/>
  <c r="P310" i="12"/>
  <c r="U310" i="12" s="1"/>
  <c r="O310" i="12"/>
  <c r="L310" i="12"/>
  <c r="J310" i="12"/>
  <c r="K310" i="12" s="1"/>
  <c r="H310" i="12"/>
  <c r="I310" i="12" s="1"/>
  <c r="G310" i="12"/>
  <c r="F310" i="12"/>
  <c r="E310" i="12"/>
  <c r="D310" i="12"/>
  <c r="U309" i="12"/>
  <c r="T309" i="12"/>
  <c r="O309" i="12"/>
  <c r="M309" i="12"/>
  <c r="K309" i="12"/>
  <c r="I309" i="12"/>
  <c r="G309" i="12"/>
  <c r="U308" i="12"/>
  <c r="T308" i="12"/>
  <c r="O308" i="12"/>
  <c r="M308" i="12"/>
  <c r="K308" i="12"/>
  <c r="I308" i="12"/>
  <c r="G308" i="12"/>
  <c r="U307" i="12"/>
  <c r="T307" i="12"/>
  <c r="O307" i="12"/>
  <c r="M307" i="12"/>
  <c r="K307" i="12"/>
  <c r="I307" i="12"/>
  <c r="G307" i="12"/>
  <c r="U306" i="12"/>
  <c r="T306" i="12"/>
  <c r="O306" i="12"/>
  <c r="M306" i="12"/>
  <c r="K306" i="12"/>
  <c r="I306" i="12"/>
  <c r="G306" i="12"/>
  <c r="U305" i="12"/>
  <c r="T305" i="12"/>
  <c r="O305" i="12"/>
  <c r="M305" i="12"/>
  <c r="K305" i="12"/>
  <c r="I305" i="12"/>
  <c r="G305" i="12"/>
  <c r="U304" i="12"/>
  <c r="T304" i="12"/>
  <c r="O304" i="12"/>
  <c r="M304" i="12"/>
  <c r="K304" i="12"/>
  <c r="I304" i="12"/>
  <c r="G304" i="12"/>
  <c r="S303" i="12"/>
  <c r="T303" i="12" s="1"/>
  <c r="R303" i="12"/>
  <c r="Q303" i="12"/>
  <c r="P303" i="12"/>
  <c r="L303" i="12"/>
  <c r="J303" i="12"/>
  <c r="H303" i="12"/>
  <c r="F303" i="12"/>
  <c r="U303" i="12" s="1"/>
  <c r="E303" i="12"/>
  <c r="M303" i="12" s="1"/>
  <c r="D303" i="12"/>
  <c r="O303" i="12" s="1"/>
  <c r="U302" i="12"/>
  <c r="T302" i="12"/>
  <c r="O302" i="12"/>
  <c r="M302" i="12"/>
  <c r="K302" i="12"/>
  <c r="I302" i="12"/>
  <c r="G302" i="12"/>
  <c r="S299" i="12"/>
  <c r="T299" i="12" s="1"/>
  <c r="R299" i="12"/>
  <c r="Q299" i="12"/>
  <c r="P299" i="12"/>
  <c r="L299" i="12"/>
  <c r="J299" i="12"/>
  <c r="H299" i="12"/>
  <c r="F299" i="12"/>
  <c r="U299" i="12" s="1"/>
  <c r="E299" i="12"/>
  <c r="D299" i="12"/>
  <c r="O299" i="12" s="1"/>
  <c r="S298" i="12"/>
  <c r="R298" i="12"/>
  <c r="Q298" i="12"/>
  <c r="T298" i="12" s="1"/>
  <c r="P298" i="12"/>
  <c r="L298" i="12"/>
  <c r="J298" i="12"/>
  <c r="H298" i="12"/>
  <c r="F298" i="12"/>
  <c r="U298" i="12" s="1"/>
  <c r="E298" i="12"/>
  <c r="D298" i="12"/>
  <c r="U297" i="12"/>
  <c r="T297" i="12"/>
  <c r="O297" i="12"/>
  <c r="M297" i="12"/>
  <c r="K297" i="12"/>
  <c r="I297" i="12"/>
  <c r="G297" i="12"/>
  <c r="U296" i="12"/>
  <c r="T296" i="12"/>
  <c r="O296" i="12"/>
  <c r="M296" i="12"/>
  <c r="K296" i="12"/>
  <c r="I296" i="12"/>
  <c r="G296" i="12"/>
  <c r="U295" i="12"/>
  <c r="T295" i="12"/>
  <c r="O295" i="12"/>
  <c r="M295" i="12"/>
  <c r="K295" i="12"/>
  <c r="I295" i="12"/>
  <c r="G295" i="12"/>
  <c r="U294" i="12"/>
  <c r="T294" i="12"/>
  <c r="O294" i="12"/>
  <c r="M294" i="12"/>
  <c r="K294" i="12"/>
  <c r="I294" i="12"/>
  <c r="G294" i="12"/>
  <c r="U293" i="12"/>
  <c r="T293" i="12"/>
  <c r="O293" i="12"/>
  <c r="M293" i="12"/>
  <c r="K293" i="12"/>
  <c r="I293" i="12"/>
  <c r="G293" i="12"/>
  <c r="S292" i="12"/>
  <c r="R292" i="12"/>
  <c r="Q292" i="12"/>
  <c r="T292" i="12" s="1"/>
  <c r="P292" i="12"/>
  <c r="U292" i="12" s="1"/>
  <c r="L292" i="12"/>
  <c r="K292" i="12"/>
  <c r="J292" i="12"/>
  <c r="H292" i="12"/>
  <c r="F292" i="12"/>
  <c r="E292" i="12"/>
  <c r="M292" i="12" s="1"/>
  <c r="D292" i="12"/>
  <c r="U291" i="12"/>
  <c r="T291" i="12"/>
  <c r="O291" i="12"/>
  <c r="M291" i="12"/>
  <c r="K291" i="12"/>
  <c r="I291" i="12"/>
  <c r="G291" i="12"/>
  <c r="U290" i="12"/>
  <c r="T290" i="12"/>
  <c r="O290" i="12"/>
  <c r="M290" i="12"/>
  <c r="K290" i="12"/>
  <c r="I290" i="12"/>
  <c r="G290" i="12"/>
  <c r="U289" i="12"/>
  <c r="T289" i="12"/>
  <c r="O289" i="12"/>
  <c r="M289" i="12"/>
  <c r="K289" i="12"/>
  <c r="I289" i="12"/>
  <c r="G289" i="12"/>
  <c r="U288" i="12"/>
  <c r="T288" i="12"/>
  <c r="O288" i="12"/>
  <c r="M288" i="12"/>
  <c r="K288" i="12"/>
  <c r="I288" i="12"/>
  <c r="G288" i="12"/>
  <c r="U287" i="12"/>
  <c r="T287" i="12"/>
  <c r="O287" i="12"/>
  <c r="M287" i="12"/>
  <c r="K287" i="12"/>
  <c r="I287" i="12"/>
  <c r="G287" i="12"/>
  <c r="U286" i="12"/>
  <c r="T286" i="12"/>
  <c r="O286" i="12"/>
  <c r="M286" i="12"/>
  <c r="K286" i="12"/>
  <c r="I286" i="12"/>
  <c r="G286" i="12"/>
  <c r="S285" i="12"/>
  <c r="T285" i="12" s="1"/>
  <c r="R285" i="12"/>
  <c r="Q285" i="12"/>
  <c r="P285" i="12"/>
  <c r="L285" i="12"/>
  <c r="J285" i="12"/>
  <c r="K285" i="12" s="1"/>
  <c r="H285" i="12"/>
  <c r="F285" i="12"/>
  <c r="U285" i="12" s="1"/>
  <c r="E285" i="12"/>
  <c r="D285" i="12"/>
  <c r="O285" i="12" s="1"/>
  <c r="U284" i="12"/>
  <c r="T284" i="12"/>
  <c r="O284" i="12"/>
  <c r="M284" i="12"/>
  <c r="K284" i="12"/>
  <c r="I284" i="12"/>
  <c r="G284" i="12"/>
  <c r="U283" i="12"/>
  <c r="T283" i="12"/>
  <c r="O283" i="12"/>
  <c r="M283" i="12"/>
  <c r="K283" i="12"/>
  <c r="I283" i="12"/>
  <c r="G283" i="12"/>
  <c r="U282" i="12"/>
  <c r="T282" i="12"/>
  <c r="O282" i="12"/>
  <c r="M282" i="12"/>
  <c r="K282" i="12"/>
  <c r="I282" i="12"/>
  <c r="G282" i="12"/>
  <c r="U281" i="12"/>
  <c r="T281" i="12"/>
  <c r="O281" i="12"/>
  <c r="M281" i="12"/>
  <c r="K281" i="12"/>
  <c r="I281" i="12"/>
  <c r="G281" i="12"/>
  <c r="U280" i="12"/>
  <c r="T280" i="12"/>
  <c r="O280" i="12"/>
  <c r="M280" i="12"/>
  <c r="K280" i="12"/>
  <c r="I280" i="12"/>
  <c r="G280" i="12"/>
  <c r="U279" i="12"/>
  <c r="T279" i="12"/>
  <c r="O279" i="12"/>
  <c r="M279" i="12"/>
  <c r="K279" i="12"/>
  <c r="I279" i="12"/>
  <c r="G279" i="12"/>
  <c r="U278" i="12"/>
  <c r="T278" i="12"/>
  <c r="O278" i="12"/>
  <c r="M278" i="12"/>
  <c r="K278" i="12"/>
  <c r="I278" i="12"/>
  <c r="G278" i="12"/>
  <c r="U277" i="12"/>
  <c r="T277" i="12"/>
  <c r="O277" i="12"/>
  <c r="M277" i="12"/>
  <c r="K277" i="12"/>
  <c r="I277" i="12"/>
  <c r="G277" i="12"/>
  <c r="U276" i="12"/>
  <c r="T276" i="12"/>
  <c r="O276" i="12"/>
  <c r="M276" i="12"/>
  <c r="K276" i="12"/>
  <c r="I276" i="12"/>
  <c r="G276" i="12"/>
  <c r="U275" i="12"/>
  <c r="S275" i="12"/>
  <c r="R275" i="12"/>
  <c r="Q275" i="12"/>
  <c r="T275" i="12" s="1"/>
  <c r="P275" i="12"/>
  <c r="L275" i="12"/>
  <c r="J275" i="12"/>
  <c r="K275" i="12" s="1"/>
  <c r="H275" i="12"/>
  <c r="F275" i="12"/>
  <c r="E275" i="12"/>
  <c r="D275" i="12"/>
  <c r="O275" i="12" s="1"/>
  <c r="U274" i="12"/>
  <c r="T274" i="12"/>
  <c r="O274" i="12"/>
  <c r="M274" i="12"/>
  <c r="K274" i="12"/>
  <c r="I274" i="12"/>
  <c r="G274" i="12"/>
  <c r="U273" i="12"/>
  <c r="T273" i="12"/>
  <c r="O273" i="12"/>
  <c r="M273" i="12"/>
  <c r="K273" i="12"/>
  <c r="I273" i="12"/>
  <c r="G273" i="12"/>
  <c r="U272" i="12"/>
  <c r="T272" i="12"/>
  <c r="O272" i="12"/>
  <c r="M272" i="12"/>
  <c r="K272" i="12"/>
  <c r="I272" i="12"/>
  <c r="G272" i="12"/>
  <c r="U271" i="12"/>
  <c r="T271" i="12"/>
  <c r="O271" i="12"/>
  <c r="M271" i="12"/>
  <c r="K271" i="12"/>
  <c r="I271" i="12"/>
  <c r="G271" i="12"/>
  <c r="U270" i="12"/>
  <c r="T270" i="12"/>
  <c r="O270" i="12"/>
  <c r="M270" i="12"/>
  <c r="K270" i="12"/>
  <c r="I270" i="12"/>
  <c r="G270" i="12"/>
  <c r="U269" i="12"/>
  <c r="T269" i="12"/>
  <c r="O269" i="12"/>
  <c r="M269" i="12"/>
  <c r="K269" i="12"/>
  <c r="I269" i="12"/>
  <c r="G269" i="12"/>
  <c r="U268" i="12"/>
  <c r="T268" i="12"/>
  <c r="O268" i="12"/>
  <c r="M268" i="12"/>
  <c r="K268" i="12"/>
  <c r="I268" i="12"/>
  <c r="G268" i="12"/>
  <c r="S267" i="12"/>
  <c r="R267" i="12"/>
  <c r="Q267" i="12"/>
  <c r="T267" i="12" s="1"/>
  <c r="P267" i="12"/>
  <c r="L267" i="12"/>
  <c r="J267" i="12"/>
  <c r="H267" i="12"/>
  <c r="F267" i="12"/>
  <c r="U267" i="12" s="1"/>
  <c r="E267" i="12"/>
  <c r="D267" i="12"/>
  <c r="G267" i="12" s="1"/>
  <c r="U266" i="12"/>
  <c r="T266" i="12"/>
  <c r="O266" i="12"/>
  <c r="M266" i="12"/>
  <c r="K266" i="12"/>
  <c r="I266" i="12"/>
  <c r="G266" i="12"/>
  <c r="U265" i="12"/>
  <c r="T265" i="12"/>
  <c r="O265" i="12"/>
  <c r="M265" i="12"/>
  <c r="K265" i="12"/>
  <c r="I265" i="12"/>
  <c r="G265" i="12"/>
  <c r="U264" i="12"/>
  <c r="T264" i="12"/>
  <c r="O264" i="12"/>
  <c r="M264" i="12"/>
  <c r="K264" i="12"/>
  <c r="I264" i="12"/>
  <c r="G264" i="12"/>
  <c r="U263" i="12"/>
  <c r="T263" i="12"/>
  <c r="O263" i="12"/>
  <c r="M263" i="12"/>
  <c r="K263" i="12"/>
  <c r="I263" i="12"/>
  <c r="G263" i="12"/>
  <c r="S260" i="12"/>
  <c r="T260" i="12" s="1"/>
  <c r="R260" i="12"/>
  <c r="Q260" i="12"/>
  <c r="P260" i="12"/>
  <c r="L260" i="12"/>
  <c r="J260" i="12"/>
  <c r="K260" i="12" s="1"/>
  <c r="I260" i="12"/>
  <c r="H260" i="12"/>
  <c r="F260" i="12"/>
  <c r="E260" i="12"/>
  <c r="M260" i="12" s="1"/>
  <c r="D260" i="12"/>
  <c r="U259" i="12"/>
  <c r="S259" i="12"/>
  <c r="R259" i="12"/>
  <c r="Q259" i="12"/>
  <c r="T259" i="12" s="1"/>
  <c r="P259" i="12"/>
  <c r="L259" i="12"/>
  <c r="J259" i="12"/>
  <c r="K259" i="12" s="1"/>
  <c r="H259" i="12"/>
  <c r="F259" i="12"/>
  <c r="E259" i="12"/>
  <c r="D259" i="12"/>
  <c r="O259" i="12" s="1"/>
  <c r="U258" i="12"/>
  <c r="T258" i="12"/>
  <c r="O258" i="12"/>
  <c r="M258" i="12"/>
  <c r="K258" i="12"/>
  <c r="I258" i="12"/>
  <c r="G258" i="12"/>
  <c r="U257" i="12"/>
  <c r="T257" i="12"/>
  <c r="O257" i="12"/>
  <c r="M257" i="12"/>
  <c r="K257" i="12"/>
  <c r="I257" i="12"/>
  <c r="G257" i="12"/>
  <c r="U256" i="12"/>
  <c r="T256" i="12"/>
  <c r="O256" i="12"/>
  <c r="M256" i="12"/>
  <c r="K256" i="12"/>
  <c r="I256" i="12"/>
  <c r="G256" i="12"/>
  <c r="U255" i="12"/>
  <c r="T255" i="12"/>
  <c r="O255" i="12"/>
  <c r="M255" i="12"/>
  <c r="K255" i="12"/>
  <c r="I255" i="12"/>
  <c r="G255" i="12"/>
  <c r="S254" i="12"/>
  <c r="R254" i="12"/>
  <c r="Q254" i="12"/>
  <c r="P254" i="12"/>
  <c r="U254" i="12" s="1"/>
  <c r="O254" i="12"/>
  <c r="L254" i="12"/>
  <c r="J254" i="12"/>
  <c r="H254" i="12"/>
  <c r="I254" i="12" s="1"/>
  <c r="G254" i="12"/>
  <c r="F254" i="12"/>
  <c r="E254" i="12"/>
  <c r="D254" i="12"/>
  <c r="U253" i="12"/>
  <c r="T253" i="12"/>
  <c r="O253" i="12"/>
  <c r="M253" i="12"/>
  <c r="K253" i="12"/>
  <c r="I253" i="12"/>
  <c r="G253" i="12"/>
  <c r="U252" i="12"/>
  <c r="T252" i="12"/>
  <c r="O252" i="12"/>
  <c r="M252" i="12"/>
  <c r="K252" i="12"/>
  <c r="I252" i="12"/>
  <c r="G252" i="12"/>
  <c r="U251" i="12"/>
  <c r="T251" i="12"/>
  <c r="O251" i="12"/>
  <c r="M251" i="12"/>
  <c r="K251" i="12"/>
  <c r="I251" i="12"/>
  <c r="G251" i="12"/>
  <c r="U250" i="12"/>
  <c r="T250" i="12"/>
  <c r="O250" i="12"/>
  <c r="M250" i="12"/>
  <c r="K250" i="12"/>
  <c r="I250" i="12"/>
  <c r="G250" i="12"/>
  <c r="U249" i="12"/>
  <c r="T249" i="12"/>
  <c r="O249" i="12"/>
  <c r="M249" i="12"/>
  <c r="K249" i="12"/>
  <c r="I249" i="12"/>
  <c r="G249" i="12"/>
  <c r="U248" i="12"/>
  <c r="T248" i="12"/>
  <c r="O248" i="12"/>
  <c r="M248" i="12"/>
  <c r="K248" i="12"/>
  <c r="I248" i="12"/>
  <c r="G248" i="12"/>
  <c r="S247" i="12"/>
  <c r="R247" i="12"/>
  <c r="Q247" i="12"/>
  <c r="T247" i="12" s="1"/>
  <c r="P247" i="12"/>
  <c r="L247" i="12"/>
  <c r="J247" i="12"/>
  <c r="H247" i="12"/>
  <c r="F247" i="12"/>
  <c r="U247" i="12" s="1"/>
  <c r="E247" i="12"/>
  <c r="D247" i="12"/>
  <c r="O247" i="12" s="1"/>
  <c r="U246" i="12"/>
  <c r="T246" i="12"/>
  <c r="O246" i="12"/>
  <c r="M246" i="12"/>
  <c r="K246" i="12"/>
  <c r="I246" i="12"/>
  <c r="G246" i="12"/>
  <c r="U245" i="12"/>
  <c r="T245" i="12"/>
  <c r="O245" i="12"/>
  <c r="M245" i="12"/>
  <c r="K245" i="12"/>
  <c r="I245" i="12"/>
  <c r="G245" i="12"/>
  <c r="U244" i="12"/>
  <c r="T244" i="12"/>
  <c r="O244" i="12"/>
  <c r="M244" i="12"/>
  <c r="K244" i="12"/>
  <c r="I244" i="12"/>
  <c r="G244" i="12"/>
  <c r="U243" i="12"/>
  <c r="T243" i="12"/>
  <c r="O243" i="12"/>
  <c r="M243" i="12"/>
  <c r="K243" i="12"/>
  <c r="I243" i="12"/>
  <c r="G243" i="12"/>
  <c r="U242" i="12"/>
  <c r="T242" i="12"/>
  <c r="O242" i="12"/>
  <c r="M242" i="12"/>
  <c r="K242" i="12"/>
  <c r="I242" i="12"/>
  <c r="G242" i="12"/>
  <c r="U241" i="12"/>
  <c r="T241" i="12"/>
  <c r="O241" i="12"/>
  <c r="M241" i="12"/>
  <c r="K241" i="12"/>
  <c r="I241" i="12"/>
  <c r="G241" i="12"/>
  <c r="S240" i="12"/>
  <c r="T240" i="12" s="1"/>
  <c r="R240" i="12"/>
  <c r="Q240" i="12"/>
  <c r="P240" i="12"/>
  <c r="U240" i="12" s="1"/>
  <c r="O240" i="12"/>
  <c r="L240" i="12"/>
  <c r="J240" i="12"/>
  <c r="H240" i="12"/>
  <c r="I240" i="12" s="1"/>
  <c r="F240" i="12"/>
  <c r="G240" i="12" s="1"/>
  <c r="E240" i="12"/>
  <c r="M240" i="12" s="1"/>
  <c r="D240" i="12"/>
  <c r="U239" i="12"/>
  <c r="T239" i="12"/>
  <c r="O239" i="12"/>
  <c r="M239" i="12"/>
  <c r="K239" i="12"/>
  <c r="I239" i="12"/>
  <c r="G239" i="12"/>
  <c r="U238" i="12"/>
  <c r="T238" i="12"/>
  <c r="O238" i="12"/>
  <c r="M238" i="12"/>
  <c r="K238" i="12"/>
  <c r="I238" i="12"/>
  <c r="G238" i="12"/>
  <c r="U237" i="12"/>
  <c r="T237" i="12"/>
  <c r="O237" i="12"/>
  <c r="M237" i="12"/>
  <c r="K237" i="12"/>
  <c r="I237" i="12"/>
  <c r="G237" i="12"/>
  <c r="U236" i="12"/>
  <c r="T236" i="12"/>
  <c r="O236" i="12"/>
  <c r="M236" i="12"/>
  <c r="K236" i="12"/>
  <c r="I236" i="12"/>
  <c r="G236" i="12"/>
  <c r="U235" i="12"/>
  <c r="T235" i="12"/>
  <c r="O235" i="12"/>
  <c r="M235" i="12"/>
  <c r="K235" i="12"/>
  <c r="I235" i="12"/>
  <c r="G235" i="12"/>
  <c r="U234" i="12"/>
  <c r="T234" i="12"/>
  <c r="O234" i="12"/>
  <c r="M234" i="12"/>
  <c r="K234" i="12"/>
  <c r="I234" i="12"/>
  <c r="G234" i="12"/>
  <c r="S231" i="12"/>
  <c r="R231" i="12"/>
  <c r="Q231" i="12"/>
  <c r="T231" i="12" s="1"/>
  <c r="P231" i="12"/>
  <c r="L231" i="12"/>
  <c r="J231" i="12"/>
  <c r="H231" i="12"/>
  <c r="F231" i="12"/>
  <c r="E231" i="12"/>
  <c r="K231" i="12" s="1"/>
  <c r="D231" i="12"/>
  <c r="S230" i="12"/>
  <c r="T230" i="12" s="1"/>
  <c r="R230" i="12"/>
  <c r="Q230" i="12"/>
  <c r="P230" i="12"/>
  <c r="U230" i="12" s="1"/>
  <c r="O230" i="12"/>
  <c r="L230" i="12"/>
  <c r="J230" i="12"/>
  <c r="K230" i="12" s="1"/>
  <c r="H230" i="12"/>
  <c r="I230" i="12" s="1"/>
  <c r="F230" i="12"/>
  <c r="G230" i="12" s="1"/>
  <c r="E230" i="12"/>
  <c r="D230" i="12"/>
  <c r="U229" i="12"/>
  <c r="T229" i="12"/>
  <c r="O229" i="12"/>
  <c r="M229" i="12"/>
  <c r="K229" i="12"/>
  <c r="I229" i="12"/>
  <c r="G229" i="12"/>
  <c r="U228" i="12"/>
  <c r="T228" i="12"/>
  <c r="O228" i="12"/>
  <c r="M228" i="12"/>
  <c r="K228" i="12"/>
  <c r="I228" i="12"/>
  <c r="G228" i="12"/>
  <c r="U227" i="12"/>
  <c r="T227" i="12"/>
  <c r="O227" i="12"/>
  <c r="M227" i="12"/>
  <c r="K227" i="12"/>
  <c r="I227" i="12"/>
  <c r="G227" i="12"/>
  <c r="U226" i="12"/>
  <c r="T226" i="12"/>
  <c r="O226" i="12"/>
  <c r="M226" i="12"/>
  <c r="K226" i="12"/>
  <c r="I226" i="12"/>
  <c r="G226" i="12"/>
  <c r="U225" i="12"/>
  <c r="T225" i="12"/>
  <c r="O225" i="12"/>
  <c r="M225" i="12"/>
  <c r="K225" i="12"/>
  <c r="I225" i="12"/>
  <c r="G225" i="12"/>
  <c r="T224" i="12"/>
  <c r="S224" i="12"/>
  <c r="R224" i="12"/>
  <c r="Q224" i="12"/>
  <c r="P224" i="12"/>
  <c r="U224" i="12" s="1"/>
  <c r="O224" i="12"/>
  <c r="L224" i="12"/>
  <c r="J224" i="12"/>
  <c r="H224" i="12"/>
  <c r="F224" i="12"/>
  <c r="G224" i="12" s="1"/>
  <c r="E224" i="12"/>
  <c r="D224" i="12"/>
  <c r="I224" i="12" s="1"/>
  <c r="U223" i="12"/>
  <c r="T223" i="12"/>
  <c r="O223" i="12"/>
  <c r="M223" i="12"/>
  <c r="K223" i="12"/>
  <c r="I223" i="12"/>
  <c r="G223" i="12"/>
  <c r="U222" i="12"/>
  <c r="T222" i="12"/>
  <c r="O222" i="12"/>
  <c r="M222" i="12"/>
  <c r="K222" i="12"/>
  <c r="I222" i="12"/>
  <c r="G222" i="12"/>
  <c r="U221" i="12"/>
  <c r="T221" i="12"/>
  <c r="O221" i="12"/>
  <c r="M221" i="12"/>
  <c r="K221" i="12"/>
  <c r="I221" i="12"/>
  <c r="G221" i="12"/>
  <c r="U220" i="12"/>
  <c r="T220" i="12"/>
  <c r="O220" i="12"/>
  <c r="M220" i="12"/>
  <c r="K220" i="12"/>
  <c r="I220" i="12"/>
  <c r="G220" i="12"/>
  <c r="U219" i="12"/>
  <c r="T219" i="12"/>
  <c r="O219" i="12"/>
  <c r="M219" i="12"/>
  <c r="K219" i="12"/>
  <c r="I219" i="12"/>
  <c r="G219" i="12"/>
  <c r="U218" i="12"/>
  <c r="T218" i="12"/>
  <c r="O218" i="12"/>
  <c r="M218" i="12"/>
  <c r="K218" i="12"/>
  <c r="I218" i="12"/>
  <c r="G218" i="12"/>
  <c r="U217" i="12"/>
  <c r="T217" i="12"/>
  <c r="O217" i="12"/>
  <c r="M217" i="12"/>
  <c r="K217" i="12"/>
  <c r="I217" i="12"/>
  <c r="G217" i="12"/>
  <c r="S216" i="12"/>
  <c r="R216" i="12"/>
  <c r="Q216" i="12"/>
  <c r="P216" i="12"/>
  <c r="U216" i="12" s="1"/>
  <c r="O216" i="12"/>
  <c r="L216" i="12"/>
  <c r="J216" i="12"/>
  <c r="H216" i="12"/>
  <c r="I216" i="12" s="1"/>
  <c r="G216" i="12"/>
  <c r="F216" i="12"/>
  <c r="E216" i="12"/>
  <c r="D216" i="12"/>
  <c r="U215" i="12"/>
  <c r="T215" i="12"/>
  <c r="O215" i="12"/>
  <c r="M215" i="12"/>
  <c r="K215" i="12"/>
  <c r="I215" i="12"/>
  <c r="G215" i="12"/>
  <c r="U214" i="12"/>
  <c r="T214" i="12"/>
  <c r="O214" i="12"/>
  <c r="M214" i="12"/>
  <c r="K214" i="12"/>
  <c r="I214" i="12"/>
  <c r="G214" i="12"/>
  <c r="U213" i="12"/>
  <c r="T213" i="12"/>
  <c r="O213" i="12"/>
  <c r="M213" i="12"/>
  <c r="K213" i="12"/>
  <c r="I213" i="12"/>
  <c r="G213" i="12"/>
  <c r="U212" i="12"/>
  <c r="T212" i="12"/>
  <c r="O212" i="12"/>
  <c r="M212" i="12"/>
  <c r="K212" i="12"/>
  <c r="I212" i="12"/>
  <c r="G212" i="12"/>
  <c r="U211" i="12"/>
  <c r="T211" i="12"/>
  <c r="O211" i="12"/>
  <c r="M211" i="12"/>
  <c r="K211" i="12"/>
  <c r="I211" i="12"/>
  <c r="G211" i="12"/>
  <c r="U210" i="12"/>
  <c r="T210" i="12"/>
  <c r="O210" i="12"/>
  <c r="M210" i="12"/>
  <c r="K210" i="12"/>
  <c r="I210" i="12"/>
  <c r="G210" i="12"/>
  <c r="U209" i="12"/>
  <c r="T209" i="12"/>
  <c r="O209" i="12"/>
  <c r="M209" i="12"/>
  <c r="K209" i="12"/>
  <c r="I209" i="12"/>
  <c r="G209" i="12"/>
  <c r="U208" i="12"/>
  <c r="T208" i="12"/>
  <c r="O208" i="12"/>
  <c r="M208" i="12"/>
  <c r="K208" i="12"/>
  <c r="I208" i="12"/>
  <c r="G208" i="12"/>
  <c r="S205" i="12"/>
  <c r="R205" i="12"/>
  <c r="Q205" i="12"/>
  <c r="T205" i="12" s="1"/>
  <c r="P205" i="12"/>
  <c r="L205" i="12"/>
  <c r="J205" i="12"/>
  <c r="I205" i="12"/>
  <c r="H205" i="12"/>
  <c r="F205" i="12"/>
  <c r="G205" i="12" s="1"/>
  <c r="E205" i="12"/>
  <c r="D205" i="12"/>
  <c r="O205" i="12" s="1"/>
  <c r="S204" i="12"/>
  <c r="T204" i="12" s="1"/>
  <c r="R204" i="12"/>
  <c r="Q204" i="12"/>
  <c r="P204" i="12"/>
  <c r="L204" i="12"/>
  <c r="J204" i="12"/>
  <c r="K204" i="12" s="1"/>
  <c r="H204" i="12"/>
  <c r="F204" i="12"/>
  <c r="E204" i="12"/>
  <c r="D204" i="12"/>
  <c r="U203" i="12"/>
  <c r="T203" i="12"/>
  <c r="O203" i="12"/>
  <c r="M203" i="12"/>
  <c r="K203" i="12"/>
  <c r="I203" i="12"/>
  <c r="G203" i="12"/>
  <c r="U202" i="12"/>
  <c r="T202" i="12"/>
  <c r="O202" i="12"/>
  <c r="M202" i="12"/>
  <c r="K202" i="12"/>
  <c r="I202" i="12"/>
  <c r="G202" i="12"/>
  <c r="U201" i="12"/>
  <c r="T201" i="12"/>
  <c r="O201" i="12"/>
  <c r="M201" i="12"/>
  <c r="K201" i="12"/>
  <c r="I201" i="12"/>
  <c r="G201" i="12"/>
  <c r="U200" i="12"/>
  <c r="T200" i="12"/>
  <c r="O200" i="12"/>
  <c r="M200" i="12"/>
  <c r="K200" i="12"/>
  <c r="I200" i="12"/>
  <c r="G200" i="12"/>
  <c r="U199" i="12"/>
  <c r="T199" i="12"/>
  <c r="O199" i="12"/>
  <c r="M199" i="12"/>
  <c r="K199" i="12"/>
  <c r="I199" i="12"/>
  <c r="G199" i="12"/>
  <c r="S198" i="12"/>
  <c r="R198" i="12"/>
  <c r="Q198" i="12"/>
  <c r="T198" i="12" s="1"/>
  <c r="P198" i="12"/>
  <c r="U198" i="12" s="1"/>
  <c r="L198" i="12"/>
  <c r="J198" i="12"/>
  <c r="H198" i="12"/>
  <c r="F198" i="12"/>
  <c r="G198" i="12" s="1"/>
  <c r="E198" i="12"/>
  <c r="D198" i="12"/>
  <c r="O198" i="12" s="1"/>
  <c r="U197" i="12"/>
  <c r="T197" i="12"/>
  <c r="O197" i="12"/>
  <c r="M197" i="12"/>
  <c r="K197" i="12"/>
  <c r="I197" i="12"/>
  <c r="G197" i="12"/>
  <c r="U196" i="12"/>
  <c r="T196" i="12"/>
  <c r="O196" i="12"/>
  <c r="M196" i="12"/>
  <c r="K196" i="12"/>
  <c r="I196" i="12"/>
  <c r="G196" i="12"/>
  <c r="U195" i="12"/>
  <c r="T195" i="12"/>
  <c r="O195" i="12"/>
  <c r="M195" i="12"/>
  <c r="K195" i="12"/>
  <c r="I195" i="12"/>
  <c r="G195" i="12"/>
  <c r="U194" i="12"/>
  <c r="T194" i="12"/>
  <c r="O194" i="12"/>
  <c r="M194" i="12"/>
  <c r="K194" i="12"/>
  <c r="I194" i="12"/>
  <c r="G194" i="12"/>
  <c r="U193" i="12"/>
  <c r="T193" i="12"/>
  <c r="O193" i="12"/>
  <c r="M193" i="12"/>
  <c r="K193" i="12"/>
  <c r="I193" i="12"/>
  <c r="G193" i="12"/>
  <c r="U192" i="12"/>
  <c r="T192" i="12"/>
  <c r="O192" i="12"/>
  <c r="M192" i="12"/>
  <c r="K192" i="12"/>
  <c r="I192" i="12"/>
  <c r="G192" i="12"/>
  <c r="S191" i="12"/>
  <c r="R191" i="12"/>
  <c r="Q191" i="12"/>
  <c r="P191" i="12"/>
  <c r="U191" i="12" s="1"/>
  <c r="O191" i="12"/>
  <c r="L191" i="12"/>
  <c r="J191" i="12"/>
  <c r="H191" i="12"/>
  <c r="F191" i="12"/>
  <c r="G191" i="12" s="1"/>
  <c r="E191" i="12"/>
  <c r="D191" i="12"/>
  <c r="I191" i="12" s="1"/>
  <c r="U190" i="12"/>
  <c r="T190" i="12"/>
  <c r="O190" i="12"/>
  <c r="M190" i="12"/>
  <c r="K190" i="12"/>
  <c r="I190" i="12"/>
  <c r="G190" i="12"/>
  <c r="U189" i="12"/>
  <c r="T189" i="12"/>
  <c r="O189" i="12"/>
  <c r="M189" i="12"/>
  <c r="K189" i="12"/>
  <c r="I189" i="12"/>
  <c r="G189" i="12"/>
  <c r="U188" i="12"/>
  <c r="T188" i="12"/>
  <c r="O188" i="12"/>
  <c r="M188" i="12"/>
  <c r="K188" i="12"/>
  <c r="I188" i="12"/>
  <c r="G188" i="12"/>
  <c r="U187" i="12"/>
  <c r="T187" i="12"/>
  <c r="O187" i="12"/>
  <c r="M187" i="12"/>
  <c r="K187" i="12"/>
  <c r="I187" i="12"/>
  <c r="G187" i="12"/>
  <c r="U186" i="12"/>
  <c r="T186" i="12"/>
  <c r="O186" i="12"/>
  <c r="M186" i="12"/>
  <c r="K186" i="12"/>
  <c r="I186" i="12"/>
  <c r="G186" i="12"/>
  <c r="T185" i="12"/>
  <c r="S185" i="12"/>
  <c r="R185" i="12"/>
  <c r="Q185" i="12"/>
  <c r="P185" i="12"/>
  <c r="L185" i="12"/>
  <c r="J185" i="12"/>
  <c r="H185" i="12"/>
  <c r="F185" i="12"/>
  <c r="E185" i="12"/>
  <c r="M185" i="12" s="1"/>
  <c r="D185" i="12"/>
  <c r="U184" i="12"/>
  <c r="T184" i="12"/>
  <c r="O184" i="12"/>
  <c r="M184" i="12"/>
  <c r="K184" i="12"/>
  <c r="I184" i="12"/>
  <c r="G184" i="12"/>
  <c r="U183" i="12"/>
  <c r="T183" i="12"/>
  <c r="O183" i="12"/>
  <c r="M183" i="12"/>
  <c r="K183" i="12"/>
  <c r="I183" i="12"/>
  <c r="G183" i="12"/>
  <c r="U182" i="12"/>
  <c r="T182" i="12"/>
  <c r="O182" i="12"/>
  <c r="M182" i="12"/>
  <c r="K182" i="12"/>
  <c r="I182" i="12"/>
  <c r="G182" i="12"/>
  <c r="U181" i="12"/>
  <c r="T181" i="12"/>
  <c r="O181" i="12"/>
  <c r="M181" i="12"/>
  <c r="K181" i="12"/>
  <c r="I181" i="12"/>
  <c r="G181" i="12"/>
  <c r="U180" i="12"/>
  <c r="T180" i="12"/>
  <c r="O180" i="12"/>
  <c r="M180" i="12"/>
  <c r="K180" i="12"/>
  <c r="I180" i="12"/>
  <c r="G180" i="12"/>
  <c r="S179" i="12"/>
  <c r="R179" i="12"/>
  <c r="Q179" i="12"/>
  <c r="T179" i="12" s="1"/>
  <c r="P179" i="12"/>
  <c r="L179" i="12"/>
  <c r="J179" i="12"/>
  <c r="H179" i="12"/>
  <c r="F179" i="12"/>
  <c r="E179" i="12"/>
  <c r="K179" i="12" s="1"/>
  <c r="D179" i="12"/>
  <c r="O179" i="12" s="1"/>
  <c r="U178" i="12"/>
  <c r="T178" i="12"/>
  <c r="O178" i="12"/>
  <c r="M178" i="12"/>
  <c r="K178" i="12"/>
  <c r="I178" i="12"/>
  <c r="G178" i="12"/>
  <c r="U177" i="12"/>
  <c r="T177" i="12"/>
  <c r="O177" i="12"/>
  <c r="M177" i="12"/>
  <c r="K177" i="12"/>
  <c r="I177" i="12"/>
  <c r="G177" i="12"/>
  <c r="U176" i="12"/>
  <c r="T176" i="12"/>
  <c r="O176" i="12"/>
  <c r="M176" i="12"/>
  <c r="K176" i="12"/>
  <c r="I176" i="12"/>
  <c r="G176" i="12"/>
  <c r="U175" i="12"/>
  <c r="T175" i="12"/>
  <c r="O175" i="12"/>
  <c r="M175" i="12"/>
  <c r="K175" i="12"/>
  <c r="I175" i="12"/>
  <c r="G175" i="12"/>
  <c r="U174" i="12"/>
  <c r="T174" i="12"/>
  <c r="O174" i="12"/>
  <c r="M174" i="12"/>
  <c r="K174" i="12"/>
  <c r="I174" i="12"/>
  <c r="G174" i="12"/>
  <c r="U173" i="12"/>
  <c r="T173" i="12"/>
  <c r="O173" i="12"/>
  <c r="M173" i="12"/>
  <c r="K173" i="12"/>
  <c r="I173" i="12"/>
  <c r="G173" i="12"/>
  <c r="S170" i="12"/>
  <c r="T170" i="12" s="1"/>
  <c r="R170" i="12"/>
  <c r="Q170" i="12"/>
  <c r="P170" i="12"/>
  <c r="L170" i="12"/>
  <c r="J170" i="12"/>
  <c r="H170" i="12"/>
  <c r="F170" i="12"/>
  <c r="E170" i="12"/>
  <c r="D170" i="12"/>
  <c r="S169" i="12"/>
  <c r="R169" i="12"/>
  <c r="Q169" i="12"/>
  <c r="T169" i="12" s="1"/>
  <c r="P169" i="12"/>
  <c r="L169" i="12"/>
  <c r="J169" i="12"/>
  <c r="H169" i="12"/>
  <c r="F169" i="12"/>
  <c r="U169" i="12" s="1"/>
  <c r="E169" i="12"/>
  <c r="M169" i="12" s="1"/>
  <c r="D169" i="12"/>
  <c r="U168" i="12"/>
  <c r="T168" i="12"/>
  <c r="O168" i="12"/>
  <c r="M168" i="12"/>
  <c r="K168" i="12"/>
  <c r="I168" i="12"/>
  <c r="G168" i="12"/>
  <c r="U167" i="12"/>
  <c r="T167" i="12"/>
  <c r="O167" i="12"/>
  <c r="M167" i="12"/>
  <c r="K167" i="12"/>
  <c r="I167" i="12"/>
  <c r="G167" i="12"/>
  <c r="U166" i="12"/>
  <c r="T166" i="12"/>
  <c r="O166" i="12"/>
  <c r="M166" i="12"/>
  <c r="K166" i="12"/>
  <c r="I166" i="12"/>
  <c r="G166" i="12"/>
  <c r="U165" i="12"/>
  <c r="T165" i="12"/>
  <c r="O165" i="12"/>
  <c r="M165" i="12"/>
  <c r="K165" i="12"/>
  <c r="I165" i="12"/>
  <c r="G165" i="12"/>
  <c r="U164" i="12"/>
  <c r="T164" i="12"/>
  <c r="O164" i="12"/>
  <c r="M164" i="12"/>
  <c r="K164" i="12"/>
  <c r="I164" i="12"/>
  <c r="G164" i="12"/>
  <c r="S163" i="12"/>
  <c r="R163" i="12"/>
  <c r="Q163" i="12"/>
  <c r="P163" i="12"/>
  <c r="L163" i="12"/>
  <c r="J163" i="12"/>
  <c r="H163" i="12"/>
  <c r="F163" i="12"/>
  <c r="E163" i="12"/>
  <c r="K163" i="12" s="1"/>
  <c r="D163" i="12"/>
  <c r="U162" i="12"/>
  <c r="T162" i="12"/>
  <c r="O162" i="12"/>
  <c r="M162" i="12"/>
  <c r="K162" i="12"/>
  <c r="I162" i="12"/>
  <c r="G162" i="12"/>
  <c r="U161" i="12"/>
  <c r="T161" i="12"/>
  <c r="O161" i="12"/>
  <c r="M161" i="12"/>
  <c r="K161" i="12"/>
  <c r="I161" i="12"/>
  <c r="G161" i="12"/>
  <c r="U160" i="12"/>
  <c r="T160" i="12"/>
  <c r="O160" i="12"/>
  <c r="M160" i="12"/>
  <c r="K160" i="12"/>
  <c r="I160" i="12"/>
  <c r="G160" i="12"/>
  <c r="U159" i="12"/>
  <c r="T159" i="12"/>
  <c r="O159" i="12"/>
  <c r="M159" i="12"/>
  <c r="K159" i="12"/>
  <c r="I159" i="12"/>
  <c r="G159" i="12"/>
  <c r="U158" i="12"/>
  <c r="T158" i="12"/>
  <c r="O158" i="12"/>
  <c r="M158" i="12"/>
  <c r="K158" i="12"/>
  <c r="I158" i="12"/>
  <c r="G158" i="12"/>
  <c r="S157" i="12"/>
  <c r="R157" i="12"/>
  <c r="Q157" i="12"/>
  <c r="T157" i="12" s="1"/>
  <c r="P157" i="12"/>
  <c r="O157" i="12"/>
  <c r="L157" i="12"/>
  <c r="J157" i="12"/>
  <c r="H157" i="12"/>
  <c r="F157" i="12"/>
  <c r="E157" i="12"/>
  <c r="M157" i="12" s="1"/>
  <c r="D157" i="12"/>
  <c r="U156" i="12"/>
  <c r="T156" i="12"/>
  <c r="O156" i="12"/>
  <c r="M156" i="12"/>
  <c r="K156" i="12"/>
  <c r="I156" i="12"/>
  <c r="G156" i="12"/>
  <c r="U155" i="12"/>
  <c r="T155" i="12"/>
  <c r="O155" i="12"/>
  <c r="M155" i="12"/>
  <c r="K155" i="12"/>
  <c r="I155" i="12"/>
  <c r="G155" i="12"/>
  <c r="U154" i="12"/>
  <c r="T154" i="12"/>
  <c r="O154" i="12"/>
  <c r="M154" i="12"/>
  <c r="K154" i="12"/>
  <c r="I154" i="12"/>
  <c r="G154" i="12"/>
  <c r="U153" i="12"/>
  <c r="T153" i="12"/>
  <c r="O153" i="12"/>
  <c r="M153" i="12"/>
  <c r="K153" i="12"/>
  <c r="I153" i="12"/>
  <c r="G153" i="12"/>
  <c r="U152" i="12"/>
  <c r="T152" i="12"/>
  <c r="O152" i="12"/>
  <c r="M152" i="12"/>
  <c r="K152" i="12"/>
  <c r="I152" i="12"/>
  <c r="G152" i="12"/>
  <c r="U151" i="12"/>
  <c r="T151" i="12"/>
  <c r="O151" i="12"/>
  <c r="M151" i="12"/>
  <c r="K151" i="12"/>
  <c r="I151" i="12"/>
  <c r="G151" i="12"/>
  <c r="S150" i="12"/>
  <c r="R150" i="12"/>
  <c r="Q150" i="12"/>
  <c r="T150" i="12" s="1"/>
  <c r="P150" i="12"/>
  <c r="O150" i="12"/>
  <c r="L150" i="12"/>
  <c r="J150" i="12"/>
  <c r="H150" i="12"/>
  <c r="I150" i="12" s="1"/>
  <c r="F150" i="12"/>
  <c r="G150" i="12" s="1"/>
  <c r="E150" i="12"/>
  <c r="D150" i="12"/>
  <c r="U149" i="12"/>
  <c r="T149" i="12"/>
  <c r="O149" i="12"/>
  <c r="M149" i="12"/>
  <c r="K149" i="12"/>
  <c r="I149" i="12"/>
  <c r="G149" i="12"/>
  <c r="U148" i="12"/>
  <c r="T148" i="12"/>
  <c r="O148" i="12"/>
  <c r="M148" i="12"/>
  <c r="K148" i="12"/>
  <c r="I148" i="12"/>
  <c r="G148" i="12"/>
  <c r="U147" i="12"/>
  <c r="T147" i="12"/>
  <c r="O147" i="12"/>
  <c r="M147" i="12"/>
  <c r="K147" i="12"/>
  <c r="I147" i="12"/>
  <c r="G147" i="12"/>
  <c r="U146" i="12"/>
  <c r="T146" i="12"/>
  <c r="O146" i="12"/>
  <c r="M146" i="12"/>
  <c r="K146" i="12"/>
  <c r="I146" i="12"/>
  <c r="G146" i="12"/>
  <c r="U145" i="12"/>
  <c r="T145" i="12"/>
  <c r="O145" i="12"/>
  <c r="M145" i="12"/>
  <c r="K145" i="12"/>
  <c r="I145" i="12"/>
  <c r="G145" i="12"/>
  <c r="U144" i="12"/>
  <c r="S144" i="12"/>
  <c r="T144" i="12" s="1"/>
  <c r="R144" i="12"/>
  <c r="Q144" i="12"/>
  <c r="P144" i="12"/>
  <c r="L144" i="12"/>
  <c r="J144" i="12"/>
  <c r="H144" i="12"/>
  <c r="F144" i="12"/>
  <c r="E144" i="12"/>
  <c r="D144" i="12"/>
  <c r="G144" i="12" s="1"/>
  <c r="U143" i="12"/>
  <c r="T143" i="12"/>
  <c r="O143" i="12"/>
  <c r="M143" i="12"/>
  <c r="K143" i="12"/>
  <c r="I143" i="12"/>
  <c r="G143" i="12"/>
  <c r="U142" i="12"/>
  <c r="T142" i="12"/>
  <c r="O142" i="12"/>
  <c r="M142" i="12"/>
  <c r="K142" i="12"/>
  <c r="I142" i="12"/>
  <c r="G142" i="12"/>
  <c r="U141" i="12"/>
  <c r="T141" i="12"/>
  <c r="O141" i="12"/>
  <c r="M141" i="12"/>
  <c r="K141" i="12"/>
  <c r="I141" i="12"/>
  <c r="G141" i="12"/>
  <c r="U140" i="12"/>
  <c r="T140" i="12"/>
  <c r="O140" i="12"/>
  <c r="M140" i="12"/>
  <c r="K140" i="12"/>
  <c r="I140" i="12"/>
  <c r="G140" i="12"/>
  <c r="U139" i="12"/>
  <c r="T139" i="12"/>
  <c r="O139" i="12"/>
  <c r="M139" i="12"/>
  <c r="K139" i="12"/>
  <c r="I139" i="12"/>
  <c r="G139" i="12"/>
  <c r="U138" i="12"/>
  <c r="T138" i="12"/>
  <c r="O138" i="12"/>
  <c r="M138" i="12"/>
  <c r="K138" i="12"/>
  <c r="I138" i="12"/>
  <c r="G138" i="12"/>
  <c r="S137" i="12"/>
  <c r="R137" i="12"/>
  <c r="Q137" i="12"/>
  <c r="T137" i="12" s="1"/>
  <c r="P137" i="12"/>
  <c r="L137" i="12"/>
  <c r="J137" i="12"/>
  <c r="H137" i="12"/>
  <c r="F137" i="12"/>
  <c r="G137" i="12" s="1"/>
  <c r="E137" i="12"/>
  <c r="M137" i="12" s="1"/>
  <c r="D137" i="12"/>
  <c r="U136" i="12"/>
  <c r="T136" i="12"/>
  <c r="O136" i="12"/>
  <c r="M136" i="12"/>
  <c r="K136" i="12"/>
  <c r="I136" i="12"/>
  <c r="G136" i="12"/>
  <c r="U135" i="12"/>
  <c r="T135" i="12"/>
  <c r="O135" i="12"/>
  <c r="M135" i="12"/>
  <c r="K135" i="12"/>
  <c r="I135" i="12"/>
  <c r="G135" i="12"/>
  <c r="U134" i="12"/>
  <c r="T134" i="12"/>
  <c r="O134" i="12"/>
  <c r="M134" i="12"/>
  <c r="K134" i="12"/>
  <c r="I134" i="12"/>
  <c r="G134" i="12"/>
  <c r="U133" i="12"/>
  <c r="T133" i="12"/>
  <c r="O133" i="12"/>
  <c r="M133" i="12"/>
  <c r="K133" i="12"/>
  <c r="I133" i="12"/>
  <c r="G133" i="12"/>
  <c r="S132" i="12"/>
  <c r="T132" i="12" s="1"/>
  <c r="R132" i="12"/>
  <c r="Q132" i="12"/>
  <c r="P132" i="12"/>
  <c r="L132" i="12"/>
  <c r="J132" i="12"/>
  <c r="H132" i="12"/>
  <c r="F132" i="12"/>
  <c r="U132" i="12" s="1"/>
  <c r="E132" i="12"/>
  <c r="M132" i="12" s="1"/>
  <c r="D132" i="12"/>
  <c r="G132" i="12" s="1"/>
  <c r="U131" i="12"/>
  <c r="T131" i="12"/>
  <c r="O131" i="12"/>
  <c r="M131" i="12"/>
  <c r="K131" i="12"/>
  <c r="I131" i="12"/>
  <c r="G131" i="12"/>
  <c r="U130" i="12"/>
  <c r="T130" i="12"/>
  <c r="O130" i="12"/>
  <c r="M130" i="12"/>
  <c r="K130" i="12"/>
  <c r="I130" i="12"/>
  <c r="G130" i="12"/>
  <c r="U129" i="12"/>
  <c r="T129" i="12"/>
  <c r="O129" i="12"/>
  <c r="M129" i="12"/>
  <c r="K129" i="12"/>
  <c r="I129" i="12"/>
  <c r="G129" i="12"/>
  <c r="U128" i="12"/>
  <c r="T128" i="12"/>
  <c r="O128" i="12"/>
  <c r="M128" i="12"/>
  <c r="K128" i="12"/>
  <c r="I128" i="12"/>
  <c r="G128" i="12"/>
  <c r="U127" i="12"/>
  <c r="T127" i="12"/>
  <c r="O127" i="12"/>
  <c r="M127" i="12"/>
  <c r="K127" i="12"/>
  <c r="I127" i="12"/>
  <c r="G127" i="12"/>
  <c r="S126" i="12"/>
  <c r="R126" i="12"/>
  <c r="Q126" i="12"/>
  <c r="P126" i="12"/>
  <c r="O126" i="12"/>
  <c r="L126" i="12"/>
  <c r="J126" i="12"/>
  <c r="H126" i="12"/>
  <c r="I126" i="12" s="1"/>
  <c r="F126" i="12"/>
  <c r="G126" i="12" s="1"/>
  <c r="E126" i="12"/>
  <c r="K126" i="12" s="1"/>
  <c r="D126" i="12"/>
  <c r="U125" i="12"/>
  <c r="T125" i="12"/>
  <c r="O125" i="12"/>
  <c r="M125" i="12"/>
  <c r="K125" i="12"/>
  <c r="I125" i="12"/>
  <c r="G125" i="12"/>
  <c r="U124" i="12"/>
  <c r="T124" i="12"/>
  <c r="O124" i="12"/>
  <c r="M124" i="12"/>
  <c r="K124" i="12"/>
  <c r="I124" i="12"/>
  <c r="G124" i="12"/>
  <c r="U123" i="12"/>
  <c r="T123" i="12"/>
  <c r="O123" i="12"/>
  <c r="M123" i="12"/>
  <c r="K123" i="12"/>
  <c r="I123" i="12"/>
  <c r="G123" i="12"/>
  <c r="U122" i="12"/>
  <c r="T122" i="12"/>
  <c r="O122" i="12"/>
  <c r="M122" i="12"/>
  <c r="K122" i="12"/>
  <c r="I122" i="12"/>
  <c r="G122" i="12"/>
  <c r="S121" i="12"/>
  <c r="T121" i="12" s="1"/>
  <c r="R121" i="12"/>
  <c r="Q121" i="12"/>
  <c r="P121" i="12"/>
  <c r="O121" i="12"/>
  <c r="L121" i="12"/>
  <c r="J121" i="12"/>
  <c r="H121" i="12"/>
  <c r="F121" i="12"/>
  <c r="U121" i="12" s="1"/>
  <c r="E121" i="12"/>
  <c r="M121" i="12" s="1"/>
  <c r="D121" i="12"/>
  <c r="U120" i="12"/>
  <c r="T120" i="12"/>
  <c r="O120" i="12"/>
  <c r="M120" i="12"/>
  <c r="K120" i="12"/>
  <c r="I120" i="12"/>
  <c r="G120" i="12"/>
  <c r="U119" i="12"/>
  <c r="T119" i="12"/>
  <c r="O119" i="12"/>
  <c r="M119" i="12"/>
  <c r="K119" i="12"/>
  <c r="I119" i="12"/>
  <c r="G119" i="12"/>
  <c r="U118" i="12"/>
  <c r="T118" i="12"/>
  <c r="O118" i="12"/>
  <c r="M118" i="12"/>
  <c r="K118" i="12"/>
  <c r="I118" i="12"/>
  <c r="G118" i="12"/>
  <c r="U117" i="12"/>
  <c r="T117" i="12"/>
  <c r="O117" i="12"/>
  <c r="M117" i="12"/>
  <c r="K117" i="12"/>
  <c r="I117" i="12"/>
  <c r="G117" i="12"/>
  <c r="U116" i="12"/>
  <c r="T116" i="12"/>
  <c r="O116" i="12"/>
  <c r="M116" i="12"/>
  <c r="K116" i="12"/>
  <c r="I116" i="12"/>
  <c r="G116" i="12"/>
  <c r="U115" i="12"/>
  <c r="T115" i="12"/>
  <c r="O115" i="12"/>
  <c r="M115" i="12"/>
  <c r="K115" i="12"/>
  <c r="I115" i="12"/>
  <c r="G115" i="12"/>
  <c r="U114" i="12"/>
  <c r="T114" i="12"/>
  <c r="O114" i="12"/>
  <c r="M114" i="12"/>
  <c r="K114" i="12"/>
  <c r="I114" i="12"/>
  <c r="G114" i="12"/>
  <c r="U113" i="12"/>
  <c r="T113" i="12"/>
  <c r="O113" i="12"/>
  <c r="M113" i="12"/>
  <c r="K113" i="12"/>
  <c r="I113" i="12"/>
  <c r="G113" i="12"/>
  <c r="S112" i="12"/>
  <c r="R112" i="12"/>
  <c r="Q112" i="12"/>
  <c r="T112" i="12" s="1"/>
  <c r="P112" i="12"/>
  <c r="L112" i="12"/>
  <c r="K112" i="12"/>
  <c r="J112" i="12"/>
  <c r="H112" i="12"/>
  <c r="F112" i="12"/>
  <c r="U112" i="12" s="1"/>
  <c r="E112" i="12"/>
  <c r="M112" i="12" s="1"/>
  <c r="D112" i="12"/>
  <c r="U111" i="12"/>
  <c r="T111" i="12"/>
  <c r="O111" i="12"/>
  <c r="M111" i="12"/>
  <c r="K111" i="12"/>
  <c r="I111" i="12"/>
  <c r="G111" i="12"/>
  <c r="U110" i="12"/>
  <c r="T110" i="12"/>
  <c r="O110" i="12"/>
  <c r="M110" i="12"/>
  <c r="K110" i="12"/>
  <c r="I110" i="12"/>
  <c r="G110" i="12"/>
  <c r="U109" i="12"/>
  <c r="T109" i="12"/>
  <c r="O109" i="12"/>
  <c r="M109" i="12"/>
  <c r="K109" i="12"/>
  <c r="I109" i="12"/>
  <c r="G109" i="12"/>
  <c r="U108" i="12"/>
  <c r="T108" i="12"/>
  <c r="O108" i="12"/>
  <c r="M108" i="12"/>
  <c r="K108" i="12"/>
  <c r="I108" i="12"/>
  <c r="G108" i="12"/>
  <c r="U107" i="12"/>
  <c r="T107" i="12"/>
  <c r="O107" i="12"/>
  <c r="M107" i="12"/>
  <c r="K107" i="12"/>
  <c r="I107" i="12"/>
  <c r="G107" i="12"/>
  <c r="S106" i="12"/>
  <c r="R106" i="12"/>
  <c r="Q106" i="12"/>
  <c r="T106" i="12" s="1"/>
  <c r="P106" i="12"/>
  <c r="U106" i="12" s="1"/>
  <c r="O106" i="12"/>
  <c r="L106" i="12"/>
  <c r="J106" i="12"/>
  <c r="K106" i="12" s="1"/>
  <c r="H106" i="12"/>
  <c r="F106" i="12"/>
  <c r="E106" i="12"/>
  <c r="D106" i="12"/>
  <c r="G106" i="12" s="1"/>
  <c r="U105" i="12"/>
  <c r="T105" i="12"/>
  <c r="O105" i="12"/>
  <c r="M105" i="12"/>
  <c r="K105" i="12"/>
  <c r="I105" i="12"/>
  <c r="G105" i="12"/>
  <c r="S102" i="12"/>
  <c r="R102" i="12"/>
  <c r="Q102" i="12"/>
  <c r="T102" i="12" s="1"/>
  <c r="P102" i="12"/>
  <c r="L102" i="12"/>
  <c r="J102" i="12"/>
  <c r="H102" i="12"/>
  <c r="I102" i="12" s="1"/>
  <c r="F102" i="12"/>
  <c r="G102" i="12" s="1"/>
  <c r="E102" i="12"/>
  <c r="M102" i="12" s="1"/>
  <c r="D102" i="12"/>
  <c r="O102" i="12" s="1"/>
  <c r="U101" i="12"/>
  <c r="T101" i="12"/>
  <c r="S101" i="12"/>
  <c r="R101" i="12"/>
  <c r="Q101" i="12"/>
  <c r="P101" i="12"/>
  <c r="L101" i="12"/>
  <c r="J101" i="12"/>
  <c r="H101" i="12"/>
  <c r="I101" i="12" s="1"/>
  <c r="F101" i="12"/>
  <c r="E101" i="12"/>
  <c r="D101" i="12"/>
  <c r="O101" i="12" s="1"/>
  <c r="U100" i="12"/>
  <c r="T100" i="12"/>
  <c r="O100" i="12"/>
  <c r="M100" i="12"/>
  <c r="K100" i="12"/>
  <c r="I100" i="12"/>
  <c r="G100" i="12"/>
  <c r="U99" i="12"/>
  <c r="T99" i="12"/>
  <c r="O99" i="12"/>
  <c r="M99" i="12"/>
  <c r="K99" i="12"/>
  <c r="I99" i="12"/>
  <c r="G99" i="12"/>
  <c r="U98" i="12"/>
  <c r="T98" i="12"/>
  <c r="O98" i="12"/>
  <c r="M98" i="12"/>
  <c r="K98" i="12"/>
  <c r="I98" i="12"/>
  <c r="G98" i="12"/>
  <c r="U97" i="12"/>
  <c r="T97" i="12"/>
  <c r="O97" i="12"/>
  <c r="M97" i="12"/>
  <c r="K97" i="12"/>
  <c r="I97" i="12"/>
  <c r="G97" i="12"/>
  <c r="S96" i="12"/>
  <c r="R96" i="12"/>
  <c r="Q96" i="12"/>
  <c r="P96" i="12"/>
  <c r="O96" i="12"/>
  <c r="L96" i="12"/>
  <c r="J96" i="12"/>
  <c r="H96" i="12"/>
  <c r="F96" i="12"/>
  <c r="G96" i="12" s="1"/>
  <c r="E96" i="12"/>
  <c r="D96" i="12"/>
  <c r="U95" i="12"/>
  <c r="T95" i="12"/>
  <c r="O95" i="12"/>
  <c r="M95" i="12"/>
  <c r="K95" i="12"/>
  <c r="I95" i="12"/>
  <c r="G95" i="12"/>
  <c r="U94" i="12"/>
  <c r="T94" i="12"/>
  <c r="O94" i="12"/>
  <c r="M94" i="12"/>
  <c r="K94" i="12"/>
  <c r="I94" i="12"/>
  <c r="G94" i="12"/>
  <c r="U93" i="12"/>
  <c r="T93" i="12"/>
  <c r="O93" i="12"/>
  <c r="M93" i="12"/>
  <c r="K93" i="12"/>
  <c r="I93" i="12"/>
  <c r="G93" i="12"/>
  <c r="U92" i="12"/>
  <c r="T92" i="12"/>
  <c r="O92" i="12"/>
  <c r="M92" i="12"/>
  <c r="K92" i="12"/>
  <c r="I92" i="12"/>
  <c r="G92" i="12"/>
  <c r="S91" i="12"/>
  <c r="R91" i="12"/>
  <c r="Q91" i="12"/>
  <c r="P91" i="12"/>
  <c r="L91" i="12"/>
  <c r="J91" i="12"/>
  <c r="H91" i="12"/>
  <c r="F91" i="12"/>
  <c r="E91" i="12"/>
  <c r="D91" i="12"/>
  <c r="U90" i="12"/>
  <c r="T90" i="12"/>
  <c r="O90" i="12"/>
  <c r="M90" i="12"/>
  <c r="K90" i="12"/>
  <c r="I90" i="12"/>
  <c r="G90" i="12"/>
  <c r="U89" i="12"/>
  <c r="T89" i="12"/>
  <c r="O89" i="12"/>
  <c r="M89" i="12"/>
  <c r="K89" i="12"/>
  <c r="I89" i="12"/>
  <c r="G89" i="12"/>
  <c r="U88" i="12"/>
  <c r="T88" i="12"/>
  <c r="O88" i="12"/>
  <c r="M88" i="12"/>
  <c r="K88" i="12"/>
  <c r="I88" i="12"/>
  <c r="G88" i="12"/>
  <c r="U85" i="12"/>
  <c r="S85" i="12"/>
  <c r="R85" i="12"/>
  <c r="Q85" i="12"/>
  <c r="T85" i="12" s="1"/>
  <c r="P85" i="12"/>
  <c r="L85" i="12"/>
  <c r="J85" i="12"/>
  <c r="K85" i="12" s="1"/>
  <c r="H85" i="12"/>
  <c r="F85" i="12"/>
  <c r="E85" i="12"/>
  <c r="M85" i="12" s="1"/>
  <c r="D85" i="12"/>
  <c r="O85" i="12" s="1"/>
  <c r="U84" i="12"/>
  <c r="S84" i="12"/>
  <c r="T84" i="12" s="1"/>
  <c r="R84" i="12"/>
  <c r="Q84" i="12"/>
  <c r="P84" i="12"/>
  <c r="L84" i="12"/>
  <c r="J84" i="12"/>
  <c r="H84" i="12"/>
  <c r="F84" i="12"/>
  <c r="E84" i="12"/>
  <c r="M84" i="12" s="1"/>
  <c r="D84" i="12"/>
  <c r="U83" i="12"/>
  <c r="T83" i="12"/>
  <c r="O83" i="12"/>
  <c r="M83" i="12"/>
  <c r="K83" i="12"/>
  <c r="I83" i="12"/>
  <c r="G83" i="12"/>
  <c r="U82" i="12"/>
  <c r="T82" i="12"/>
  <c r="O82" i="12"/>
  <c r="M82" i="12"/>
  <c r="K82" i="12"/>
  <c r="I82" i="12"/>
  <c r="G82" i="12"/>
  <c r="U81" i="12"/>
  <c r="T81" i="12"/>
  <c r="O81" i="12"/>
  <c r="M81" i="12"/>
  <c r="K81" i="12"/>
  <c r="I81" i="12"/>
  <c r="G81" i="12"/>
  <c r="U80" i="12"/>
  <c r="T80" i="12"/>
  <c r="O80" i="12"/>
  <c r="M80" i="12"/>
  <c r="K80" i="12"/>
  <c r="I80" i="12"/>
  <c r="G80" i="12"/>
  <c r="U79" i="12"/>
  <c r="T79" i="12"/>
  <c r="O79" i="12"/>
  <c r="M79" i="12"/>
  <c r="K79" i="12"/>
  <c r="I79" i="12"/>
  <c r="G79" i="12"/>
  <c r="S78" i="12"/>
  <c r="R78" i="12"/>
  <c r="Q78" i="12"/>
  <c r="P78" i="12"/>
  <c r="U78" i="12" s="1"/>
  <c r="O78" i="12"/>
  <c r="L78" i="12"/>
  <c r="J78" i="12"/>
  <c r="H78" i="12"/>
  <c r="I78" i="12" s="1"/>
  <c r="F78" i="12"/>
  <c r="E78" i="12"/>
  <c r="K78" i="12" s="1"/>
  <c r="D78" i="12"/>
  <c r="U77" i="12"/>
  <c r="T77" i="12"/>
  <c r="O77" i="12"/>
  <c r="M77" i="12"/>
  <c r="K77" i="12"/>
  <c r="I77" i="12"/>
  <c r="G77" i="12"/>
  <c r="U76" i="12"/>
  <c r="T76" i="12"/>
  <c r="O76" i="12"/>
  <c r="M76" i="12"/>
  <c r="K76" i="12"/>
  <c r="I76" i="12"/>
  <c r="G76" i="12"/>
  <c r="U75" i="12"/>
  <c r="T75" i="12"/>
  <c r="O75" i="12"/>
  <c r="M75" i="12"/>
  <c r="K75" i="12"/>
  <c r="I75" i="12"/>
  <c r="G75" i="12"/>
  <c r="U74" i="12"/>
  <c r="T74" i="12"/>
  <c r="O74" i="12"/>
  <c r="M74" i="12"/>
  <c r="K74" i="12"/>
  <c r="I74" i="12"/>
  <c r="G74" i="12"/>
  <c r="U73" i="12"/>
  <c r="T73" i="12"/>
  <c r="O73" i="12"/>
  <c r="M73" i="12"/>
  <c r="K73" i="12"/>
  <c r="I73" i="12"/>
  <c r="G73" i="12"/>
  <c r="U72" i="12"/>
  <c r="T72" i="12"/>
  <c r="O72" i="12"/>
  <c r="M72" i="12"/>
  <c r="K72" i="12"/>
  <c r="I72" i="12"/>
  <c r="G72" i="12"/>
  <c r="U71" i="12"/>
  <c r="T71" i="12"/>
  <c r="O71" i="12"/>
  <c r="M71" i="12"/>
  <c r="K71" i="12"/>
  <c r="I71" i="12"/>
  <c r="G71" i="12"/>
  <c r="S70" i="12"/>
  <c r="R70" i="12"/>
  <c r="Q70" i="12"/>
  <c r="T70" i="12" s="1"/>
  <c r="P70" i="12"/>
  <c r="U70" i="12" s="1"/>
  <c r="O70" i="12"/>
  <c r="L70" i="12"/>
  <c r="J70" i="12"/>
  <c r="K70" i="12" s="1"/>
  <c r="H70" i="12"/>
  <c r="F70" i="12"/>
  <c r="E70" i="12"/>
  <c r="D70" i="12"/>
  <c r="G70" i="12" s="1"/>
  <c r="U69" i="12"/>
  <c r="T69" i="12"/>
  <c r="O69" i="12"/>
  <c r="M69" i="12"/>
  <c r="K69" i="12"/>
  <c r="I69" i="12"/>
  <c r="G69" i="12"/>
  <c r="U68" i="12"/>
  <c r="T68" i="12"/>
  <c r="O68" i="12"/>
  <c r="M68" i="12"/>
  <c r="K68" i="12"/>
  <c r="I68" i="12"/>
  <c r="G68" i="12"/>
  <c r="U67" i="12"/>
  <c r="T67" i="12"/>
  <c r="O67" i="12"/>
  <c r="M67" i="12"/>
  <c r="K67" i="12"/>
  <c r="I67" i="12"/>
  <c r="G67" i="12"/>
  <c r="U66" i="12"/>
  <c r="T66" i="12"/>
  <c r="O66" i="12"/>
  <c r="M66" i="12"/>
  <c r="K66" i="12"/>
  <c r="I66" i="12"/>
  <c r="G66" i="12"/>
  <c r="U65" i="12"/>
  <c r="T65" i="12"/>
  <c r="O65" i="12"/>
  <c r="M65" i="12"/>
  <c r="K65" i="12"/>
  <c r="I65" i="12"/>
  <c r="G65" i="12"/>
  <c r="U64" i="12"/>
  <c r="T64" i="12"/>
  <c r="O64" i="12"/>
  <c r="M64" i="12"/>
  <c r="K64" i="12"/>
  <c r="I64" i="12"/>
  <c r="G64" i="12"/>
  <c r="S63" i="12"/>
  <c r="T63" i="12" s="1"/>
  <c r="R63" i="12"/>
  <c r="Q63" i="12"/>
  <c r="P63" i="12"/>
  <c r="O63" i="12"/>
  <c r="L63" i="12"/>
  <c r="J63" i="12"/>
  <c r="H63" i="12"/>
  <c r="F63" i="12"/>
  <c r="E63" i="12"/>
  <c r="M63" i="12" s="1"/>
  <c r="D63" i="12"/>
  <c r="G63" i="12" s="1"/>
  <c r="U62" i="12"/>
  <c r="T62" i="12"/>
  <c r="O62" i="12"/>
  <c r="M62" i="12"/>
  <c r="K62" i="12"/>
  <c r="I62" i="12"/>
  <c r="G62" i="12"/>
  <c r="U61" i="12"/>
  <c r="T61" i="12"/>
  <c r="O61" i="12"/>
  <c r="M61" i="12"/>
  <c r="K61" i="12"/>
  <c r="I61" i="12"/>
  <c r="G61" i="12"/>
  <c r="U60" i="12"/>
  <c r="T60" i="12"/>
  <c r="O60" i="12"/>
  <c r="M60" i="12"/>
  <c r="K60" i="12"/>
  <c r="I60" i="12"/>
  <c r="G60" i="12"/>
  <c r="U59" i="12"/>
  <c r="T59" i="12"/>
  <c r="O59" i="12"/>
  <c r="M59" i="12"/>
  <c r="K59" i="12"/>
  <c r="I59" i="12"/>
  <c r="G59" i="12"/>
  <c r="S58" i="12"/>
  <c r="R58" i="12"/>
  <c r="Q58" i="12"/>
  <c r="P58" i="12"/>
  <c r="O58" i="12"/>
  <c r="L58" i="12"/>
  <c r="J58" i="12"/>
  <c r="K58" i="12" s="1"/>
  <c r="H58" i="12"/>
  <c r="I58" i="12" s="1"/>
  <c r="F58" i="12"/>
  <c r="E58" i="12"/>
  <c r="D58" i="12"/>
  <c r="G58" i="12" s="1"/>
  <c r="U57" i="12"/>
  <c r="T57" i="12"/>
  <c r="O57" i="12"/>
  <c r="M57" i="12"/>
  <c r="K57" i="12"/>
  <c r="I57" i="12"/>
  <c r="G57" i="12"/>
  <c r="S54" i="12"/>
  <c r="R54" i="12"/>
  <c r="Q54" i="12"/>
  <c r="T54" i="12" s="1"/>
  <c r="P54" i="12"/>
  <c r="U54" i="12" s="1"/>
  <c r="O54" i="12"/>
  <c r="L54" i="12"/>
  <c r="J54" i="12"/>
  <c r="H54" i="12"/>
  <c r="I54" i="12" s="1"/>
  <c r="G54" i="12"/>
  <c r="F54" i="12"/>
  <c r="E54" i="12"/>
  <c r="M54" i="12" s="1"/>
  <c r="D54" i="12"/>
  <c r="S53" i="12"/>
  <c r="T53" i="12" s="1"/>
  <c r="R53" i="12"/>
  <c r="Q53" i="12"/>
  <c r="P53" i="12"/>
  <c r="L53" i="12"/>
  <c r="J53" i="12"/>
  <c r="H53" i="12"/>
  <c r="F53" i="12"/>
  <c r="U53" i="12" s="1"/>
  <c r="E53" i="12"/>
  <c r="D53" i="12"/>
  <c r="U52" i="12"/>
  <c r="T52" i="12"/>
  <c r="O52" i="12"/>
  <c r="M52" i="12"/>
  <c r="K52" i="12"/>
  <c r="I52" i="12"/>
  <c r="G52" i="12"/>
  <c r="U51" i="12"/>
  <c r="T51" i="12"/>
  <c r="O51" i="12"/>
  <c r="M51" i="12"/>
  <c r="K51" i="12"/>
  <c r="I51" i="12"/>
  <c r="G51" i="12"/>
  <c r="U50" i="12"/>
  <c r="T50" i="12"/>
  <c r="O50" i="12"/>
  <c r="M50" i="12"/>
  <c r="K50" i="12"/>
  <c r="I50" i="12"/>
  <c r="G50" i="12"/>
  <c r="U49" i="12"/>
  <c r="T49" i="12"/>
  <c r="O49" i="12"/>
  <c r="M49" i="12"/>
  <c r="K49" i="12"/>
  <c r="I49" i="12"/>
  <c r="G49" i="12"/>
  <c r="U48" i="12"/>
  <c r="T48" i="12"/>
  <c r="O48" i="12"/>
  <c r="M48" i="12"/>
  <c r="K48" i="12"/>
  <c r="I48" i="12"/>
  <c r="G48" i="12"/>
  <c r="S47" i="12"/>
  <c r="R47" i="12"/>
  <c r="Q47" i="12"/>
  <c r="P47" i="12"/>
  <c r="L47" i="12"/>
  <c r="J47" i="12"/>
  <c r="H47" i="12"/>
  <c r="F47" i="12"/>
  <c r="E47" i="12"/>
  <c r="M47" i="12" s="1"/>
  <c r="D47" i="12"/>
  <c r="U46" i="12"/>
  <c r="T46" i="12"/>
  <c r="O46" i="12"/>
  <c r="M46" i="12"/>
  <c r="K46" i="12"/>
  <c r="I46" i="12"/>
  <c r="G46" i="12"/>
  <c r="U45" i="12"/>
  <c r="T45" i="12"/>
  <c r="O45" i="12"/>
  <c r="M45" i="12"/>
  <c r="K45" i="12"/>
  <c r="I45" i="12"/>
  <c r="G45" i="12"/>
  <c r="U44" i="12"/>
  <c r="T44" i="12"/>
  <c r="O44" i="12"/>
  <c r="M44" i="12"/>
  <c r="K44" i="12"/>
  <c r="I44" i="12"/>
  <c r="G44" i="12"/>
  <c r="U43" i="12"/>
  <c r="T43" i="12"/>
  <c r="O43" i="12"/>
  <c r="M43" i="12"/>
  <c r="K43" i="12"/>
  <c r="I43" i="12"/>
  <c r="G43" i="12"/>
  <c r="U42" i="12"/>
  <c r="T42" i="12"/>
  <c r="O42" i="12"/>
  <c r="M42" i="12"/>
  <c r="K42" i="12"/>
  <c r="I42" i="12"/>
  <c r="G42" i="12"/>
  <c r="U41" i="12"/>
  <c r="T41" i="12"/>
  <c r="O41" i="12"/>
  <c r="M41" i="12"/>
  <c r="K41" i="12"/>
  <c r="I41" i="12"/>
  <c r="G41" i="12"/>
  <c r="S40" i="12"/>
  <c r="R40" i="12"/>
  <c r="Q40" i="12"/>
  <c r="P40" i="12"/>
  <c r="U40" i="12" s="1"/>
  <c r="O40" i="12"/>
  <c r="L40" i="12"/>
  <c r="J40" i="12"/>
  <c r="K40" i="12" s="1"/>
  <c r="H40" i="12"/>
  <c r="I40" i="12" s="1"/>
  <c r="G40" i="12"/>
  <c r="F40" i="12"/>
  <c r="E40" i="12"/>
  <c r="M40" i="12" s="1"/>
  <c r="D40" i="12"/>
  <c r="U39" i="12"/>
  <c r="T39" i="12"/>
  <c r="O39" i="12"/>
  <c r="M39" i="12"/>
  <c r="K39" i="12"/>
  <c r="I39" i="12"/>
  <c r="G39" i="12"/>
  <c r="U38" i="12"/>
  <c r="T38" i="12"/>
  <c r="O38" i="12"/>
  <c r="M38" i="12"/>
  <c r="K38" i="12"/>
  <c r="I38" i="12"/>
  <c r="G38" i="12"/>
  <c r="U37" i="12"/>
  <c r="T37" i="12"/>
  <c r="O37" i="12"/>
  <c r="M37" i="12"/>
  <c r="K37" i="12"/>
  <c r="I37" i="12"/>
  <c r="G37" i="12"/>
  <c r="U36" i="12"/>
  <c r="T36" i="12"/>
  <c r="O36" i="12"/>
  <c r="M36" i="12"/>
  <c r="K36" i="12"/>
  <c r="I36" i="12"/>
  <c r="G36" i="12"/>
  <c r="S35" i="12"/>
  <c r="R35" i="12"/>
  <c r="Q35" i="12"/>
  <c r="P35" i="12"/>
  <c r="U35" i="12" s="1"/>
  <c r="L35" i="12"/>
  <c r="J35" i="12"/>
  <c r="H35" i="12"/>
  <c r="G35" i="12"/>
  <c r="F35" i="12"/>
  <c r="E35" i="12"/>
  <c r="D35" i="12"/>
  <c r="I35" i="12" s="1"/>
  <c r="U34" i="12"/>
  <c r="T34" i="12"/>
  <c r="O34" i="12"/>
  <c r="M34" i="12"/>
  <c r="K34" i="12"/>
  <c r="I34" i="12"/>
  <c r="G34" i="12"/>
  <c r="U33" i="12"/>
  <c r="T33" i="12"/>
  <c r="O33" i="12"/>
  <c r="M33" i="12"/>
  <c r="K33" i="12"/>
  <c r="I33" i="12"/>
  <c r="G33" i="12"/>
  <c r="U32" i="12"/>
  <c r="T32" i="12"/>
  <c r="O32" i="12"/>
  <c r="M32" i="12"/>
  <c r="K32" i="12"/>
  <c r="I32" i="12"/>
  <c r="G32" i="12"/>
  <c r="U31" i="12"/>
  <c r="T31" i="12"/>
  <c r="O31" i="12"/>
  <c r="M31" i="12"/>
  <c r="K31" i="12"/>
  <c r="I31" i="12"/>
  <c r="G31" i="12"/>
  <c r="U30" i="12"/>
  <c r="T30" i="12"/>
  <c r="O30" i="12"/>
  <c r="M30" i="12"/>
  <c r="K30" i="12"/>
  <c r="I30" i="12"/>
  <c r="G30" i="12"/>
  <c r="U29" i="12"/>
  <c r="T29" i="12"/>
  <c r="O29" i="12"/>
  <c r="M29" i="12"/>
  <c r="K29" i="12"/>
  <c r="I29" i="12"/>
  <c r="G29" i="12"/>
  <c r="U28" i="12"/>
  <c r="T28" i="12"/>
  <c r="O28" i="12"/>
  <c r="M28" i="12"/>
  <c r="K28" i="12"/>
  <c r="I28" i="12"/>
  <c r="G28" i="12"/>
  <c r="S27" i="12"/>
  <c r="R27" i="12"/>
  <c r="Q27" i="12"/>
  <c r="T27" i="12" s="1"/>
  <c r="P27" i="12"/>
  <c r="L27" i="12"/>
  <c r="J27" i="12"/>
  <c r="H27" i="12"/>
  <c r="F27" i="12"/>
  <c r="E27" i="12"/>
  <c r="K27" i="12" s="1"/>
  <c r="D27" i="12"/>
  <c r="O27" i="12" s="1"/>
  <c r="U26" i="12"/>
  <c r="T26" i="12"/>
  <c r="O26" i="12"/>
  <c r="M26" i="12"/>
  <c r="K26" i="12"/>
  <c r="I26" i="12"/>
  <c r="G26" i="12"/>
  <c r="U25" i="12"/>
  <c r="T25" i="12"/>
  <c r="O25" i="12"/>
  <c r="M25" i="12"/>
  <c r="K25" i="12"/>
  <c r="I25" i="12"/>
  <c r="G25" i="12"/>
  <c r="U24" i="12"/>
  <c r="T24" i="12"/>
  <c r="O24" i="12"/>
  <c r="M24" i="12"/>
  <c r="K24" i="12"/>
  <c r="I24" i="12"/>
  <c r="G24" i="12"/>
  <c r="U23" i="12"/>
  <c r="T23" i="12"/>
  <c r="O23" i="12"/>
  <c r="M23" i="12"/>
  <c r="K23" i="12"/>
  <c r="I23" i="12"/>
  <c r="G23" i="12"/>
  <c r="U22" i="12"/>
  <c r="T22" i="12"/>
  <c r="O22" i="12"/>
  <c r="M22" i="12"/>
  <c r="K22" i="12"/>
  <c r="I22" i="12"/>
  <c r="G22" i="12"/>
  <c r="U21" i="12"/>
  <c r="T21" i="12"/>
  <c r="O21" i="12"/>
  <c r="M21" i="12"/>
  <c r="K21" i="12"/>
  <c r="I21" i="12"/>
  <c r="G21" i="12"/>
  <c r="U20" i="12"/>
  <c r="T20" i="12"/>
  <c r="O20" i="12"/>
  <c r="M20" i="12"/>
  <c r="K20" i="12"/>
  <c r="I20" i="12"/>
  <c r="G20" i="12"/>
  <c r="U19" i="12"/>
  <c r="T19" i="12"/>
  <c r="S19" i="12"/>
  <c r="R19" i="12"/>
  <c r="Q19" i="12"/>
  <c r="P19" i="12"/>
  <c r="L19" i="12"/>
  <c r="J19" i="12"/>
  <c r="H19" i="12"/>
  <c r="F19" i="12"/>
  <c r="E19" i="12"/>
  <c r="M19" i="12" s="1"/>
  <c r="D19" i="12"/>
  <c r="O19" i="12" s="1"/>
  <c r="U18" i="12"/>
  <c r="T18" i="12"/>
  <c r="O18" i="12"/>
  <c r="M18" i="12"/>
  <c r="K18" i="12"/>
  <c r="I18" i="12"/>
  <c r="G18" i="12"/>
  <c r="U17" i="12"/>
  <c r="T17" i="12"/>
  <c r="O17" i="12"/>
  <c r="M17" i="12"/>
  <c r="K17" i="12"/>
  <c r="I17" i="12"/>
  <c r="G17" i="12"/>
  <c r="U16" i="12"/>
  <c r="T16" i="12"/>
  <c r="O16" i="12"/>
  <c r="M16" i="12"/>
  <c r="K16" i="12"/>
  <c r="I16" i="12"/>
  <c r="G16" i="12"/>
  <c r="U15" i="12"/>
  <c r="T15" i="12"/>
  <c r="O15" i="12"/>
  <c r="M15" i="12"/>
  <c r="K15" i="12"/>
  <c r="I15" i="12"/>
  <c r="G15" i="12"/>
  <c r="U14" i="12"/>
  <c r="T14" i="12"/>
  <c r="O14" i="12"/>
  <c r="M14" i="12"/>
  <c r="K14" i="12"/>
  <c r="I14" i="12"/>
  <c r="G14" i="12"/>
  <c r="U13" i="12"/>
  <c r="T13" i="12"/>
  <c r="O13" i="12"/>
  <c r="M13" i="12"/>
  <c r="K13" i="12"/>
  <c r="I13" i="12"/>
  <c r="G13" i="12"/>
  <c r="U12" i="12"/>
  <c r="T12" i="12"/>
  <c r="O12" i="12"/>
  <c r="M12" i="12"/>
  <c r="K12" i="12"/>
  <c r="I12" i="12"/>
  <c r="G12" i="12"/>
  <c r="U11" i="12"/>
  <c r="T11" i="12"/>
  <c r="O11" i="12"/>
  <c r="M11" i="12"/>
  <c r="K11" i="12"/>
  <c r="I11" i="12"/>
  <c r="G11" i="12"/>
  <c r="S10" i="12"/>
  <c r="R10" i="12"/>
  <c r="Q10" i="12"/>
  <c r="P10" i="12"/>
  <c r="U10" i="12" s="1"/>
  <c r="L10" i="12"/>
  <c r="J10" i="12"/>
  <c r="H10" i="12"/>
  <c r="F10" i="12"/>
  <c r="E10" i="12"/>
  <c r="M10" i="12" s="1"/>
  <c r="D10" i="12"/>
  <c r="G10" i="12" s="1"/>
  <c r="U9" i="12"/>
  <c r="T9" i="12"/>
  <c r="O9" i="12"/>
  <c r="M9" i="12"/>
  <c r="K9" i="12"/>
  <c r="I9" i="12"/>
  <c r="G9" i="12"/>
  <c r="U8" i="12"/>
  <c r="T8" i="12"/>
  <c r="O8" i="12"/>
  <c r="M8" i="12"/>
  <c r="K8" i="12"/>
  <c r="I8" i="12"/>
  <c r="G8" i="12"/>
  <c r="S339" i="11"/>
  <c r="R339" i="11"/>
  <c r="Q339" i="11"/>
  <c r="P339" i="11"/>
  <c r="L339" i="11"/>
  <c r="J339" i="11"/>
  <c r="H339" i="11"/>
  <c r="F339" i="11"/>
  <c r="E339" i="11"/>
  <c r="M339" i="11" s="1"/>
  <c r="D339" i="11"/>
  <c r="O339" i="11" s="1"/>
  <c r="S338" i="11"/>
  <c r="R338" i="11"/>
  <c r="Q338" i="11"/>
  <c r="T338" i="11" s="1"/>
  <c r="P338" i="11"/>
  <c r="U338" i="11" s="1"/>
  <c r="O338" i="11"/>
  <c r="L338" i="11"/>
  <c r="J338" i="11"/>
  <c r="H338" i="11"/>
  <c r="F338" i="11"/>
  <c r="E338" i="11"/>
  <c r="D338" i="11"/>
  <c r="I338" i="11" s="1"/>
  <c r="S337" i="11"/>
  <c r="R337" i="11"/>
  <c r="Q337" i="11"/>
  <c r="T337" i="11" s="1"/>
  <c r="P337" i="11"/>
  <c r="U337" i="11" s="1"/>
  <c r="L337" i="11"/>
  <c r="J337" i="11"/>
  <c r="H337" i="11"/>
  <c r="F337" i="11"/>
  <c r="E337" i="11"/>
  <c r="M337" i="11" s="1"/>
  <c r="D337" i="11"/>
  <c r="G337" i="11" s="1"/>
  <c r="U336" i="11"/>
  <c r="T336" i="11"/>
  <c r="O336" i="11"/>
  <c r="M336" i="11"/>
  <c r="K336" i="11"/>
  <c r="I336" i="11"/>
  <c r="G336" i="11"/>
  <c r="U335" i="11"/>
  <c r="T335" i="11"/>
  <c r="O335" i="11"/>
  <c r="M335" i="11"/>
  <c r="K335" i="11"/>
  <c r="I335" i="11"/>
  <c r="G335" i="11"/>
  <c r="U334" i="11"/>
  <c r="T334" i="11"/>
  <c r="O334" i="11"/>
  <c r="M334" i="11"/>
  <c r="K334" i="11"/>
  <c r="I334" i="11"/>
  <c r="G334" i="11"/>
  <c r="U333" i="11"/>
  <c r="T333" i="11"/>
  <c r="O333" i="11"/>
  <c r="M333" i="11"/>
  <c r="K333" i="11"/>
  <c r="I333" i="11"/>
  <c r="G333" i="11"/>
  <c r="T332" i="11"/>
  <c r="S332" i="11"/>
  <c r="R332" i="11"/>
  <c r="Q332" i="11"/>
  <c r="P332" i="11"/>
  <c r="L332" i="11"/>
  <c r="J332" i="11"/>
  <c r="H332" i="11"/>
  <c r="F332" i="11"/>
  <c r="E332" i="11"/>
  <c r="D332" i="11"/>
  <c r="U331" i="11"/>
  <c r="T331" i="11"/>
  <c r="O331" i="11"/>
  <c r="M331" i="11"/>
  <c r="K331" i="11"/>
  <c r="I331" i="11"/>
  <c r="G331" i="11"/>
  <c r="U330" i="11"/>
  <c r="T330" i="11"/>
  <c r="O330" i="11"/>
  <c r="M330" i="11"/>
  <c r="K330" i="11"/>
  <c r="I330" i="11"/>
  <c r="G330" i="11"/>
  <c r="U329" i="11"/>
  <c r="T329" i="11"/>
  <c r="O329" i="11"/>
  <c r="M329" i="11"/>
  <c r="K329" i="11"/>
  <c r="I329" i="11"/>
  <c r="G329" i="11"/>
  <c r="U328" i="11"/>
  <c r="T328" i="11"/>
  <c r="O328" i="11"/>
  <c r="M328" i="11"/>
  <c r="K328" i="11"/>
  <c r="I328" i="11"/>
  <c r="G328" i="11"/>
  <c r="U327" i="11"/>
  <c r="T327" i="11"/>
  <c r="O327" i="11"/>
  <c r="M327" i="11"/>
  <c r="K327" i="11"/>
  <c r="I327" i="11"/>
  <c r="G327" i="11"/>
  <c r="U326" i="11"/>
  <c r="T326" i="11"/>
  <c r="O326" i="11"/>
  <c r="M326" i="11"/>
  <c r="K326" i="11"/>
  <c r="I326" i="11"/>
  <c r="G326" i="11"/>
  <c r="U325" i="11"/>
  <c r="T325" i="11"/>
  <c r="O325" i="11"/>
  <c r="M325" i="11"/>
  <c r="K325" i="11"/>
  <c r="I325" i="11"/>
  <c r="G325" i="11"/>
  <c r="U324" i="11"/>
  <c r="T324" i="11"/>
  <c r="O324" i="11"/>
  <c r="M324" i="11"/>
  <c r="K324" i="11"/>
  <c r="I324" i="11"/>
  <c r="G324" i="11"/>
  <c r="S323" i="11"/>
  <c r="R323" i="11"/>
  <c r="Q323" i="11"/>
  <c r="T323" i="11" s="1"/>
  <c r="P323" i="11"/>
  <c r="U323" i="11" s="1"/>
  <c r="L323" i="11"/>
  <c r="J323" i="11"/>
  <c r="H323" i="11"/>
  <c r="F323" i="11"/>
  <c r="E323" i="11"/>
  <c r="M323" i="11" s="1"/>
  <c r="D323" i="11"/>
  <c r="O323" i="11" s="1"/>
  <c r="U322" i="11"/>
  <c r="T322" i="11"/>
  <c r="O322" i="11"/>
  <c r="M322" i="11"/>
  <c r="K322" i="11"/>
  <c r="I322" i="11"/>
  <c r="G322" i="11"/>
  <c r="U321" i="11"/>
  <c r="T321" i="11"/>
  <c r="O321" i="11"/>
  <c r="M321" i="11"/>
  <c r="K321" i="11"/>
  <c r="I321" i="11"/>
  <c r="G321" i="11"/>
  <c r="U320" i="11"/>
  <c r="T320" i="11"/>
  <c r="O320" i="11"/>
  <c r="M320" i="11"/>
  <c r="K320" i="11"/>
  <c r="I320" i="11"/>
  <c r="G320" i="11"/>
  <c r="U319" i="11"/>
  <c r="T319" i="11"/>
  <c r="O319" i="11"/>
  <c r="M319" i="11"/>
  <c r="K319" i="11"/>
  <c r="I319" i="11"/>
  <c r="G319" i="11"/>
  <c r="U318" i="11"/>
  <c r="T318" i="11"/>
  <c r="O318" i="11"/>
  <c r="M318" i="11"/>
  <c r="K318" i="11"/>
  <c r="I318" i="11"/>
  <c r="G318" i="11"/>
  <c r="S317" i="11"/>
  <c r="R317" i="11"/>
  <c r="Q317" i="11"/>
  <c r="T317" i="11" s="1"/>
  <c r="P317" i="11"/>
  <c r="L317" i="11"/>
  <c r="J317" i="11"/>
  <c r="H317" i="11"/>
  <c r="F317" i="11"/>
  <c r="E317" i="11"/>
  <c r="D317" i="11"/>
  <c r="I317" i="11" s="1"/>
  <c r="U316" i="11"/>
  <c r="T316" i="11"/>
  <c r="O316" i="11"/>
  <c r="M316" i="11"/>
  <c r="K316" i="11"/>
  <c r="I316" i="11"/>
  <c r="G316" i="11"/>
  <c r="U315" i="11"/>
  <c r="T315" i="11"/>
  <c r="O315" i="11"/>
  <c r="M315" i="11"/>
  <c r="K315" i="11"/>
  <c r="I315" i="11"/>
  <c r="G315" i="11"/>
  <c r="U314" i="11"/>
  <c r="T314" i="11"/>
  <c r="O314" i="11"/>
  <c r="M314" i="11"/>
  <c r="K314" i="11"/>
  <c r="I314" i="11"/>
  <c r="G314" i="11"/>
  <c r="U313" i="11"/>
  <c r="T313" i="11"/>
  <c r="O313" i="11"/>
  <c r="M313" i="11"/>
  <c r="K313" i="11"/>
  <c r="I313" i="11"/>
  <c r="G313" i="11"/>
  <c r="U312" i="11"/>
  <c r="T312" i="11"/>
  <c r="O312" i="11"/>
  <c r="M312" i="11"/>
  <c r="K312" i="11"/>
  <c r="I312" i="11"/>
  <c r="G312" i="11"/>
  <c r="U311" i="11"/>
  <c r="T311" i="11"/>
  <c r="O311" i="11"/>
  <c r="M311" i="11"/>
  <c r="K311" i="11"/>
  <c r="I311" i="11"/>
  <c r="G311" i="11"/>
  <c r="S310" i="11"/>
  <c r="R310" i="11"/>
  <c r="Q310" i="11"/>
  <c r="T310" i="11" s="1"/>
  <c r="P310" i="11"/>
  <c r="U310" i="11" s="1"/>
  <c r="L310" i="11"/>
  <c r="J310" i="11"/>
  <c r="H310" i="11"/>
  <c r="G310" i="11"/>
  <c r="F310" i="11"/>
  <c r="E310" i="11"/>
  <c r="D310" i="11"/>
  <c r="I310" i="11" s="1"/>
  <c r="U309" i="11"/>
  <c r="T309" i="11"/>
  <c r="O309" i="11"/>
  <c r="M309" i="11"/>
  <c r="K309" i="11"/>
  <c r="I309" i="11"/>
  <c r="G309" i="11"/>
  <c r="U308" i="11"/>
  <c r="T308" i="11"/>
  <c r="O308" i="11"/>
  <c r="M308" i="11"/>
  <c r="K308" i="11"/>
  <c r="I308" i="11"/>
  <c r="G308" i="11"/>
  <c r="U307" i="11"/>
  <c r="T307" i="11"/>
  <c r="O307" i="11"/>
  <c r="M307" i="11"/>
  <c r="K307" i="11"/>
  <c r="I307" i="11"/>
  <c r="G307" i="11"/>
  <c r="U306" i="11"/>
  <c r="T306" i="11"/>
  <c r="O306" i="11"/>
  <c r="M306" i="11"/>
  <c r="K306" i="11"/>
  <c r="I306" i="11"/>
  <c r="G306" i="11"/>
  <c r="U305" i="11"/>
  <c r="T305" i="11"/>
  <c r="O305" i="11"/>
  <c r="M305" i="11"/>
  <c r="K305" i="11"/>
  <c r="I305" i="11"/>
  <c r="G305" i="11"/>
  <c r="U304" i="11"/>
  <c r="T304" i="11"/>
  <c r="O304" i="11"/>
  <c r="M304" i="11"/>
  <c r="K304" i="11"/>
  <c r="I304" i="11"/>
  <c r="G304" i="11"/>
  <c r="S303" i="11"/>
  <c r="T303" i="11" s="1"/>
  <c r="R303" i="11"/>
  <c r="Q303" i="11"/>
  <c r="P303" i="11"/>
  <c r="L303" i="11"/>
  <c r="J303" i="11"/>
  <c r="H303" i="11"/>
  <c r="F303" i="11"/>
  <c r="E303" i="11"/>
  <c r="D303" i="11"/>
  <c r="G303" i="11" s="1"/>
  <c r="U302" i="11"/>
  <c r="T302" i="11"/>
  <c r="O302" i="11"/>
  <c r="M302" i="11"/>
  <c r="K302" i="11"/>
  <c r="I302" i="11"/>
  <c r="G302" i="11"/>
  <c r="S299" i="11"/>
  <c r="T299" i="11" s="1"/>
  <c r="R299" i="11"/>
  <c r="Q299" i="11"/>
  <c r="P299" i="11"/>
  <c r="L299" i="11"/>
  <c r="J299" i="11"/>
  <c r="K299" i="11" s="1"/>
  <c r="H299" i="11"/>
  <c r="F299" i="11"/>
  <c r="E299" i="11"/>
  <c r="D299" i="11"/>
  <c r="G299" i="11" s="1"/>
  <c r="S298" i="11"/>
  <c r="R298" i="11"/>
  <c r="Q298" i="11"/>
  <c r="T298" i="11" s="1"/>
  <c r="P298" i="11"/>
  <c r="L298" i="11"/>
  <c r="K298" i="11"/>
  <c r="J298" i="11"/>
  <c r="H298" i="11"/>
  <c r="F298" i="11"/>
  <c r="E298" i="11"/>
  <c r="M298" i="11" s="1"/>
  <c r="D298" i="11"/>
  <c r="I298" i="11" s="1"/>
  <c r="U297" i="11"/>
  <c r="T297" i="11"/>
  <c r="O297" i="11"/>
  <c r="M297" i="11"/>
  <c r="K297" i="11"/>
  <c r="I297" i="11"/>
  <c r="G297" i="11"/>
  <c r="U296" i="11"/>
  <c r="T296" i="11"/>
  <c r="O296" i="11"/>
  <c r="M296" i="11"/>
  <c r="K296" i="11"/>
  <c r="I296" i="11"/>
  <c r="G296" i="11"/>
  <c r="U295" i="11"/>
  <c r="T295" i="11"/>
  <c r="O295" i="11"/>
  <c r="M295" i="11"/>
  <c r="K295" i="11"/>
  <c r="I295" i="11"/>
  <c r="G295" i="11"/>
  <c r="U294" i="11"/>
  <c r="T294" i="11"/>
  <c r="O294" i="11"/>
  <c r="M294" i="11"/>
  <c r="K294" i="11"/>
  <c r="I294" i="11"/>
  <c r="G294" i="11"/>
  <c r="U293" i="11"/>
  <c r="T293" i="11"/>
  <c r="O293" i="11"/>
  <c r="M293" i="11"/>
  <c r="K293" i="11"/>
  <c r="I293" i="11"/>
  <c r="G293" i="11"/>
  <c r="S292" i="11"/>
  <c r="R292" i="11"/>
  <c r="Q292" i="11"/>
  <c r="T292" i="11" s="1"/>
  <c r="P292" i="11"/>
  <c r="U292" i="11" s="1"/>
  <c r="L292" i="11"/>
  <c r="K292" i="11"/>
  <c r="J292" i="11"/>
  <c r="H292" i="11"/>
  <c r="G292" i="11"/>
  <c r="F292" i="11"/>
  <c r="E292" i="11"/>
  <c r="M292" i="11" s="1"/>
  <c r="D292" i="11"/>
  <c r="I292" i="11" s="1"/>
  <c r="U291" i="11"/>
  <c r="T291" i="11"/>
  <c r="O291" i="11"/>
  <c r="M291" i="11"/>
  <c r="K291" i="11"/>
  <c r="I291" i="11"/>
  <c r="G291" i="11"/>
  <c r="U290" i="11"/>
  <c r="T290" i="11"/>
  <c r="O290" i="11"/>
  <c r="M290" i="11"/>
  <c r="K290" i="11"/>
  <c r="I290" i="11"/>
  <c r="G290" i="11"/>
  <c r="U289" i="11"/>
  <c r="T289" i="11"/>
  <c r="O289" i="11"/>
  <c r="M289" i="11"/>
  <c r="K289" i="11"/>
  <c r="I289" i="11"/>
  <c r="G289" i="11"/>
  <c r="U288" i="11"/>
  <c r="T288" i="11"/>
  <c r="O288" i="11"/>
  <c r="M288" i="11"/>
  <c r="K288" i="11"/>
  <c r="I288" i="11"/>
  <c r="G288" i="11"/>
  <c r="U287" i="11"/>
  <c r="T287" i="11"/>
  <c r="O287" i="11"/>
  <c r="M287" i="11"/>
  <c r="K287" i="11"/>
  <c r="I287" i="11"/>
  <c r="G287" i="11"/>
  <c r="U286" i="11"/>
  <c r="T286" i="11"/>
  <c r="O286" i="11"/>
  <c r="M286" i="11"/>
  <c r="K286" i="11"/>
  <c r="I286" i="11"/>
  <c r="G286" i="11"/>
  <c r="S285" i="11"/>
  <c r="R285" i="11"/>
  <c r="Q285" i="11"/>
  <c r="P285" i="11"/>
  <c r="U285" i="11" s="1"/>
  <c r="L285" i="11"/>
  <c r="J285" i="11"/>
  <c r="H285" i="11"/>
  <c r="F285" i="11"/>
  <c r="E285" i="11"/>
  <c r="D285" i="11"/>
  <c r="G285" i="11" s="1"/>
  <c r="U284" i="11"/>
  <c r="T284" i="11"/>
  <c r="O284" i="11"/>
  <c r="M284" i="11"/>
  <c r="K284" i="11"/>
  <c r="I284" i="11"/>
  <c r="G284" i="11"/>
  <c r="U283" i="11"/>
  <c r="T283" i="11"/>
  <c r="O283" i="11"/>
  <c r="M283" i="11"/>
  <c r="K283" i="11"/>
  <c r="I283" i="11"/>
  <c r="G283" i="11"/>
  <c r="U282" i="11"/>
  <c r="T282" i="11"/>
  <c r="O282" i="11"/>
  <c r="M282" i="11"/>
  <c r="K282" i="11"/>
  <c r="I282" i="11"/>
  <c r="G282" i="11"/>
  <c r="U281" i="11"/>
  <c r="T281" i="11"/>
  <c r="O281" i="11"/>
  <c r="M281" i="11"/>
  <c r="K281" i="11"/>
  <c r="I281" i="11"/>
  <c r="G281" i="11"/>
  <c r="U280" i="11"/>
  <c r="T280" i="11"/>
  <c r="O280" i="11"/>
  <c r="M280" i="11"/>
  <c r="K280" i="11"/>
  <c r="I280" i="11"/>
  <c r="G280" i="11"/>
  <c r="U279" i="11"/>
  <c r="T279" i="11"/>
  <c r="O279" i="11"/>
  <c r="M279" i="11"/>
  <c r="K279" i="11"/>
  <c r="I279" i="11"/>
  <c r="G279" i="11"/>
  <c r="U278" i="11"/>
  <c r="T278" i="11"/>
  <c r="O278" i="11"/>
  <c r="M278" i="11"/>
  <c r="K278" i="11"/>
  <c r="I278" i="11"/>
  <c r="G278" i="11"/>
  <c r="U277" i="11"/>
  <c r="T277" i="11"/>
  <c r="O277" i="11"/>
  <c r="M277" i="11"/>
  <c r="K277" i="11"/>
  <c r="I277" i="11"/>
  <c r="G277" i="11"/>
  <c r="U276" i="11"/>
  <c r="T276" i="11"/>
  <c r="O276" i="11"/>
  <c r="M276" i="11"/>
  <c r="K276" i="11"/>
  <c r="I276" i="11"/>
  <c r="G276" i="11"/>
  <c r="S275" i="11"/>
  <c r="T275" i="11" s="1"/>
  <c r="R275" i="11"/>
  <c r="Q275" i="11"/>
  <c r="P275" i="11"/>
  <c r="U275" i="11" s="1"/>
  <c r="L275" i="11"/>
  <c r="J275" i="11"/>
  <c r="K275" i="11" s="1"/>
  <c r="H275" i="11"/>
  <c r="F275" i="11"/>
  <c r="E275" i="11"/>
  <c r="D275" i="11"/>
  <c r="U274" i="11"/>
  <c r="T274" i="11"/>
  <c r="O274" i="11"/>
  <c r="M274" i="11"/>
  <c r="K274" i="11"/>
  <c r="I274" i="11"/>
  <c r="G274" i="11"/>
  <c r="U273" i="11"/>
  <c r="T273" i="11"/>
  <c r="O273" i="11"/>
  <c r="M273" i="11"/>
  <c r="K273" i="11"/>
  <c r="I273" i="11"/>
  <c r="G273" i="11"/>
  <c r="U272" i="11"/>
  <c r="T272" i="11"/>
  <c r="O272" i="11"/>
  <c r="M272" i="11"/>
  <c r="K272" i="11"/>
  <c r="I272" i="11"/>
  <c r="G272" i="11"/>
  <c r="U271" i="11"/>
  <c r="T271" i="11"/>
  <c r="O271" i="11"/>
  <c r="M271" i="11"/>
  <c r="K271" i="11"/>
  <c r="I271" i="11"/>
  <c r="G271" i="11"/>
  <c r="U270" i="11"/>
  <c r="T270" i="11"/>
  <c r="O270" i="11"/>
  <c r="M270" i="11"/>
  <c r="K270" i="11"/>
  <c r="I270" i="11"/>
  <c r="G270" i="11"/>
  <c r="U269" i="11"/>
  <c r="T269" i="11"/>
  <c r="O269" i="11"/>
  <c r="M269" i="11"/>
  <c r="K269" i="11"/>
  <c r="I269" i="11"/>
  <c r="G269" i="11"/>
  <c r="U268" i="11"/>
  <c r="T268" i="11"/>
  <c r="O268" i="11"/>
  <c r="M268" i="11"/>
  <c r="K268" i="11"/>
  <c r="I268" i="11"/>
  <c r="G268" i="11"/>
  <c r="U267" i="11"/>
  <c r="S267" i="11"/>
  <c r="R267" i="11"/>
  <c r="Q267" i="11"/>
  <c r="T267" i="11" s="1"/>
  <c r="P267" i="11"/>
  <c r="L267" i="11"/>
  <c r="J267" i="11"/>
  <c r="H267" i="11"/>
  <c r="F267" i="11"/>
  <c r="E267" i="11"/>
  <c r="M267" i="11" s="1"/>
  <c r="D267" i="11"/>
  <c r="I267" i="11" s="1"/>
  <c r="U266" i="11"/>
  <c r="T266" i="11"/>
  <c r="O266" i="11"/>
  <c r="M266" i="11"/>
  <c r="K266" i="11"/>
  <c r="I266" i="11"/>
  <c r="G266" i="11"/>
  <c r="U265" i="11"/>
  <c r="T265" i="11"/>
  <c r="O265" i="11"/>
  <c r="M265" i="11"/>
  <c r="K265" i="11"/>
  <c r="I265" i="11"/>
  <c r="G265" i="11"/>
  <c r="U264" i="11"/>
  <c r="T264" i="11"/>
  <c r="O264" i="11"/>
  <c r="M264" i="11"/>
  <c r="K264" i="11"/>
  <c r="I264" i="11"/>
  <c r="G264" i="11"/>
  <c r="U263" i="11"/>
  <c r="T263" i="11"/>
  <c r="O263" i="11"/>
  <c r="M263" i="11"/>
  <c r="K263" i="11"/>
  <c r="I263" i="11"/>
  <c r="G263" i="11"/>
  <c r="S260" i="11"/>
  <c r="T260" i="11" s="1"/>
  <c r="R260" i="11"/>
  <c r="Q260" i="11"/>
  <c r="P260" i="11"/>
  <c r="L260" i="11"/>
  <c r="J260" i="11"/>
  <c r="H260" i="11"/>
  <c r="F260" i="11"/>
  <c r="E260" i="11"/>
  <c r="M260" i="11" s="1"/>
  <c r="D260" i="11"/>
  <c r="S259" i="11"/>
  <c r="R259" i="11"/>
  <c r="Q259" i="11"/>
  <c r="T259" i="11" s="1"/>
  <c r="P259" i="11"/>
  <c r="U259" i="11" s="1"/>
  <c r="O259" i="11"/>
  <c r="L259" i="11"/>
  <c r="K259" i="11"/>
  <c r="J259" i="11"/>
  <c r="H259" i="11"/>
  <c r="F259" i="11"/>
  <c r="G259" i="11" s="1"/>
  <c r="E259" i="11"/>
  <c r="M259" i="11" s="1"/>
  <c r="D259" i="11"/>
  <c r="U258" i="11"/>
  <c r="T258" i="11"/>
  <c r="O258" i="11"/>
  <c r="M258" i="11"/>
  <c r="K258" i="11"/>
  <c r="I258" i="11"/>
  <c r="G258" i="11"/>
  <c r="U257" i="11"/>
  <c r="T257" i="11"/>
  <c r="O257" i="11"/>
  <c r="M257" i="11"/>
  <c r="K257" i="11"/>
  <c r="I257" i="11"/>
  <c r="G257" i="11"/>
  <c r="U256" i="11"/>
  <c r="T256" i="11"/>
  <c r="O256" i="11"/>
  <c r="M256" i="11"/>
  <c r="K256" i="11"/>
  <c r="I256" i="11"/>
  <c r="G256" i="11"/>
  <c r="U255" i="11"/>
  <c r="T255" i="11"/>
  <c r="O255" i="11"/>
  <c r="M255" i="11"/>
  <c r="K255" i="11"/>
  <c r="I255" i="11"/>
  <c r="G255" i="11"/>
  <c r="S254" i="11"/>
  <c r="R254" i="11"/>
  <c r="Q254" i="11"/>
  <c r="P254" i="11"/>
  <c r="U254" i="11" s="1"/>
  <c r="L254" i="11"/>
  <c r="J254" i="11"/>
  <c r="H254" i="11"/>
  <c r="G254" i="11"/>
  <c r="F254" i="11"/>
  <c r="E254" i="11"/>
  <c r="D254" i="11"/>
  <c r="U253" i="11"/>
  <c r="T253" i="11"/>
  <c r="O253" i="11"/>
  <c r="M253" i="11"/>
  <c r="K253" i="11"/>
  <c r="I253" i="11"/>
  <c r="G253" i="11"/>
  <c r="U252" i="11"/>
  <c r="T252" i="11"/>
  <c r="O252" i="11"/>
  <c r="M252" i="11"/>
  <c r="K252" i="11"/>
  <c r="I252" i="11"/>
  <c r="G252" i="11"/>
  <c r="U251" i="11"/>
  <c r="T251" i="11"/>
  <c r="O251" i="11"/>
  <c r="M251" i="11"/>
  <c r="K251" i="11"/>
  <c r="I251" i="11"/>
  <c r="G251" i="11"/>
  <c r="U250" i="11"/>
  <c r="T250" i="11"/>
  <c r="O250" i="11"/>
  <c r="M250" i="11"/>
  <c r="K250" i="11"/>
  <c r="I250" i="11"/>
  <c r="G250" i="11"/>
  <c r="U249" i="11"/>
  <c r="T249" i="11"/>
  <c r="O249" i="11"/>
  <c r="M249" i="11"/>
  <c r="K249" i="11"/>
  <c r="I249" i="11"/>
  <c r="G249" i="11"/>
  <c r="U248" i="11"/>
  <c r="T248" i="11"/>
  <c r="O248" i="11"/>
  <c r="M248" i="11"/>
  <c r="K248" i="11"/>
  <c r="I248" i="11"/>
  <c r="G248" i="11"/>
  <c r="S247" i="11"/>
  <c r="T247" i="11" s="1"/>
  <c r="R247" i="11"/>
  <c r="Q247" i="11"/>
  <c r="P247" i="11"/>
  <c r="O247" i="11"/>
  <c r="L247" i="11"/>
  <c r="J247" i="11"/>
  <c r="K247" i="11" s="1"/>
  <c r="H247" i="11"/>
  <c r="F247" i="11"/>
  <c r="G247" i="11" s="1"/>
  <c r="E247" i="11"/>
  <c r="M247" i="11" s="1"/>
  <c r="D247" i="11"/>
  <c r="U246" i="11"/>
  <c r="T246" i="11"/>
  <c r="O246" i="11"/>
  <c r="M246" i="11"/>
  <c r="K246" i="11"/>
  <c r="I246" i="11"/>
  <c r="G246" i="11"/>
  <c r="U245" i="11"/>
  <c r="T245" i="11"/>
  <c r="O245" i="11"/>
  <c r="M245" i="11"/>
  <c r="K245" i="11"/>
  <c r="I245" i="11"/>
  <c r="G245" i="11"/>
  <c r="U244" i="11"/>
  <c r="T244" i="11"/>
  <c r="O244" i="11"/>
  <c r="M244" i="11"/>
  <c r="K244" i="11"/>
  <c r="I244" i="11"/>
  <c r="G244" i="11"/>
  <c r="U243" i="11"/>
  <c r="T243" i="11"/>
  <c r="O243" i="11"/>
  <c r="M243" i="11"/>
  <c r="K243" i="11"/>
  <c r="I243" i="11"/>
  <c r="G243" i="11"/>
  <c r="U242" i="11"/>
  <c r="T242" i="11"/>
  <c r="O242" i="11"/>
  <c r="M242" i="11"/>
  <c r="K242" i="11"/>
  <c r="I242" i="11"/>
  <c r="G242" i="11"/>
  <c r="U241" i="11"/>
  <c r="T241" i="11"/>
  <c r="O241" i="11"/>
  <c r="M241" i="11"/>
  <c r="K241" i="11"/>
  <c r="I241" i="11"/>
  <c r="G241" i="11"/>
  <c r="S240" i="11"/>
  <c r="R240" i="11"/>
  <c r="Q240" i="11"/>
  <c r="T240" i="11" s="1"/>
  <c r="P240" i="11"/>
  <c r="U240" i="11" s="1"/>
  <c r="O240" i="11"/>
  <c r="L240" i="11"/>
  <c r="J240" i="11"/>
  <c r="I240" i="11"/>
  <c r="H240" i="11"/>
  <c r="F240" i="11"/>
  <c r="E240" i="11"/>
  <c r="K240" i="11" s="1"/>
  <c r="D240" i="11"/>
  <c r="U239" i="11"/>
  <c r="T239" i="11"/>
  <c r="O239" i="11"/>
  <c r="M239" i="11"/>
  <c r="K239" i="11"/>
  <c r="I239" i="11"/>
  <c r="G239" i="11"/>
  <c r="U238" i="11"/>
  <c r="T238" i="11"/>
  <c r="O238" i="11"/>
  <c r="M238" i="11"/>
  <c r="K238" i="11"/>
  <c r="I238" i="11"/>
  <c r="G238" i="11"/>
  <c r="U237" i="11"/>
  <c r="T237" i="11"/>
  <c r="O237" i="11"/>
  <c r="M237" i="11"/>
  <c r="K237" i="11"/>
  <c r="I237" i="11"/>
  <c r="G237" i="11"/>
  <c r="U236" i="11"/>
  <c r="T236" i="11"/>
  <c r="O236" i="11"/>
  <c r="M236" i="11"/>
  <c r="K236" i="11"/>
  <c r="I236" i="11"/>
  <c r="G236" i="11"/>
  <c r="U235" i="11"/>
  <c r="T235" i="11"/>
  <c r="O235" i="11"/>
  <c r="M235" i="11"/>
  <c r="K235" i="11"/>
  <c r="I235" i="11"/>
  <c r="G235" i="11"/>
  <c r="U234" i="11"/>
  <c r="T234" i="11"/>
  <c r="O234" i="11"/>
  <c r="M234" i="11"/>
  <c r="K234" i="11"/>
  <c r="I234" i="11"/>
  <c r="G234" i="11"/>
  <c r="U231" i="11"/>
  <c r="S231" i="11"/>
  <c r="R231" i="11"/>
  <c r="Q231" i="11"/>
  <c r="T231" i="11" s="1"/>
  <c r="P231" i="11"/>
  <c r="L231" i="11"/>
  <c r="J231" i="11"/>
  <c r="H231" i="11"/>
  <c r="I231" i="11" s="1"/>
  <c r="F231" i="11"/>
  <c r="E231" i="11"/>
  <c r="D231" i="11"/>
  <c r="O231" i="11" s="1"/>
  <c r="S230" i="11"/>
  <c r="T230" i="11" s="1"/>
  <c r="R230" i="11"/>
  <c r="Q230" i="11"/>
  <c r="P230" i="11"/>
  <c r="O230" i="11"/>
  <c r="L230" i="11"/>
  <c r="J230" i="11"/>
  <c r="H230" i="11"/>
  <c r="F230" i="11"/>
  <c r="U230" i="11" s="1"/>
  <c r="E230" i="11"/>
  <c r="D230" i="11"/>
  <c r="G230" i="11" s="1"/>
  <c r="U229" i="11"/>
  <c r="T229" i="11"/>
  <c r="O229" i="11"/>
  <c r="M229" i="11"/>
  <c r="K229" i="11"/>
  <c r="I229" i="11"/>
  <c r="G229" i="11"/>
  <c r="U228" i="11"/>
  <c r="T228" i="11"/>
  <c r="O228" i="11"/>
  <c r="M228" i="11"/>
  <c r="K228" i="11"/>
  <c r="I228" i="11"/>
  <c r="G228" i="11"/>
  <c r="U227" i="11"/>
  <c r="T227" i="11"/>
  <c r="O227" i="11"/>
  <c r="M227" i="11"/>
  <c r="K227" i="11"/>
  <c r="I227" i="11"/>
  <c r="G227" i="11"/>
  <c r="U226" i="11"/>
  <c r="T226" i="11"/>
  <c r="O226" i="11"/>
  <c r="M226" i="11"/>
  <c r="K226" i="11"/>
  <c r="I226" i="11"/>
  <c r="G226" i="11"/>
  <c r="U225" i="11"/>
  <c r="T225" i="11"/>
  <c r="O225" i="11"/>
  <c r="M225" i="11"/>
  <c r="K225" i="11"/>
  <c r="I225" i="11"/>
  <c r="G225" i="11"/>
  <c r="S224" i="11"/>
  <c r="R224" i="11"/>
  <c r="Q224" i="11"/>
  <c r="T224" i="11" s="1"/>
  <c r="P224" i="11"/>
  <c r="L224" i="11"/>
  <c r="J224" i="11"/>
  <c r="H224" i="11"/>
  <c r="F224" i="11"/>
  <c r="E224" i="11"/>
  <c r="D224" i="11"/>
  <c r="O224" i="11" s="1"/>
  <c r="U223" i="11"/>
  <c r="T223" i="11"/>
  <c r="O223" i="11"/>
  <c r="M223" i="11"/>
  <c r="K223" i="11"/>
  <c r="I223" i="11"/>
  <c r="G223" i="11"/>
  <c r="U222" i="11"/>
  <c r="T222" i="11"/>
  <c r="O222" i="11"/>
  <c r="M222" i="11"/>
  <c r="K222" i="11"/>
  <c r="I222" i="11"/>
  <c r="G222" i="11"/>
  <c r="U221" i="11"/>
  <c r="T221" i="11"/>
  <c r="O221" i="11"/>
  <c r="M221" i="11"/>
  <c r="K221" i="11"/>
  <c r="I221" i="11"/>
  <c r="G221" i="11"/>
  <c r="U220" i="11"/>
  <c r="T220" i="11"/>
  <c r="O220" i="11"/>
  <c r="M220" i="11"/>
  <c r="K220" i="11"/>
  <c r="I220" i="11"/>
  <c r="G220" i="11"/>
  <c r="U219" i="11"/>
  <c r="T219" i="11"/>
  <c r="O219" i="11"/>
  <c r="M219" i="11"/>
  <c r="K219" i="11"/>
  <c r="I219" i="11"/>
  <c r="G219" i="11"/>
  <c r="U218" i="11"/>
  <c r="T218" i="11"/>
  <c r="O218" i="11"/>
  <c r="M218" i="11"/>
  <c r="K218" i="11"/>
  <c r="I218" i="11"/>
  <c r="G218" i="11"/>
  <c r="U217" i="11"/>
  <c r="T217" i="11"/>
  <c r="O217" i="11"/>
  <c r="M217" i="11"/>
  <c r="K217" i="11"/>
  <c r="I217" i="11"/>
  <c r="G217" i="11"/>
  <c r="S216" i="11"/>
  <c r="R216" i="11"/>
  <c r="Q216" i="11"/>
  <c r="T216" i="11" s="1"/>
  <c r="P216" i="11"/>
  <c r="U216" i="11" s="1"/>
  <c r="L216" i="11"/>
  <c r="J216" i="11"/>
  <c r="H216" i="11"/>
  <c r="F216" i="11"/>
  <c r="E216" i="11"/>
  <c r="D216" i="11"/>
  <c r="U215" i="11"/>
  <c r="T215" i="11"/>
  <c r="O215" i="11"/>
  <c r="M215" i="11"/>
  <c r="K215" i="11"/>
  <c r="I215" i="11"/>
  <c r="G215" i="11"/>
  <c r="U214" i="11"/>
  <c r="T214" i="11"/>
  <c r="O214" i="11"/>
  <c r="M214" i="11"/>
  <c r="K214" i="11"/>
  <c r="I214" i="11"/>
  <c r="G214" i="11"/>
  <c r="U213" i="11"/>
  <c r="T213" i="11"/>
  <c r="O213" i="11"/>
  <c r="M213" i="11"/>
  <c r="K213" i="11"/>
  <c r="I213" i="11"/>
  <c r="G213" i="11"/>
  <c r="U212" i="11"/>
  <c r="T212" i="11"/>
  <c r="O212" i="11"/>
  <c r="M212" i="11"/>
  <c r="K212" i="11"/>
  <c r="I212" i="11"/>
  <c r="G212" i="11"/>
  <c r="U211" i="11"/>
  <c r="T211" i="11"/>
  <c r="O211" i="11"/>
  <c r="M211" i="11"/>
  <c r="K211" i="11"/>
  <c r="I211" i="11"/>
  <c r="G211" i="11"/>
  <c r="U210" i="11"/>
  <c r="T210" i="11"/>
  <c r="O210" i="11"/>
  <c r="M210" i="11"/>
  <c r="K210" i="11"/>
  <c r="I210" i="11"/>
  <c r="G210" i="11"/>
  <c r="U209" i="11"/>
  <c r="T209" i="11"/>
  <c r="O209" i="11"/>
  <c r="M209" i="11"/>
  <c r="K209" i="11"/>
  <c r="I209" i="11"/>
  <c r="G209" i="11"/>
  <c r="U208" i="11"/>
  <c r="T208" i="11"/>
  <c r="O208" i="11"/>
  <c r="M208" i="11"/>
  <c r="K208" i="11"/>
  <c r="I208" i="11"/>
  <c r="G208" i="11"/>
  <c r="U205" i="11"/>
  <c r="S205" i="11"/>
  <c r="R205" i="11"/>
  <c r="Q205" i="11"/>
  <c r="T205" i="11" s="1"/>
  <c r="P205" i="11"/>
  <c r="L205" i="11"/>
  <c r="J205" i="11"/>
  <c r="H205" i="11"/>
  <c r="F205" i="11"/>
  <c r="E205" i="11"/>
  <c r="M205" i="11" s="1"/>
  <c r="D205" i="11"/>
  <c r="O205" i="11" s="1"/>
  <c r="S204" i="11"/>
  <c r="T204" i="11" s="1"/>
  <c r="R204" i="11"/>
  <c r="Q204" i="11"/>
  <c r="P204" i="11"/>
  <c r="L204" i="11"/>
  <c r="J204" i="11"/>
  <c r="H204" i="11"/>
  <c r="F204" i="11"/>
  <c r="E204" i="11"/>
  <c r="D204" i="11"/>
  <c r="U203" i="11"/>
  <c r="T203" i="11"/>
  <c r="O203" i="11"/>
  <c r="M203" i="11"/>
  <c r="K203" i="11"/>
  <c r="I203" i="11"/>
  <c r="G203" i="11"/>
  <c r="U202" i="11"/>
  <c r="T202" i="11"/>
  <c r="O202" i="11"/>
  <c r="M202" i="11"/>
  <c r="K202" i="11"/>
  <c r="I202" i="11"/>
  <c r="G202" i="11"/>
  <c r="U201" i="11"/>
  <c r="T201" i="11"/>
  <c r="O201" i="11"/>
  <c r="M201" i="11"/>
  <c r="K201" i="11"/>
  <c r="I201" i="11"/>
  <c r="G201" i="11"/>
  <c r="U200" i="11"/>
  <c r="T200" i="11"/>
  <c r="O200" i="11"/>
  <c r="M200" i="11"/>
  <c r="K200" i="11"/>
  <c r="I200" i="11"/>
  <c r="G200" i="11"/>
  <c r="U199" i="11"/>
  <c r="T199" i="11"/>
  <c r="O199" i="11"/>
  <c r="M199" i="11"/>
  <c r="K199" i="11"/>
  <c r="I199" i="11"/>
  <c r="G199" i="11"/>
  <c r="S198" i="11"/>
  <c r="R198" i="11"/>
  <c r="Q198" i="11"/>
  <c r="T198" i="11" s="1"/>
  <c r="P198" i="11"/>
  <c r="U198" i="11" s="1"/>
  <c r="L198" i="11"/>
  <c r="J198" i="11"/>
  <c r="H198" i="11"/>
  <c r="F198" i="11"/>
  <c r="E198" i="11"/>
  <c r="K198" i="11" s="1"/>
  <c r="D198" i="11"/>
  <c r="U197" i="11"/>
  <c r="T197" i="11"/>
  <c r="O197" i="11"/>
  <c r="M197" i="11"/>
  <c r="K197" i="11"/>
  <c r="I197" i="11"/>
  <c r="G197" i="11"/>
  <c r="U196" i="11"/>
  <c r="T196" i="11"/>
  <c r="O196" i="11"/>
  <c r="M196" i="11"/>
  <c r="K196" i="11"/>
  <c r="I196" i="11"/>
  <c r="G196" i="11"/>
  <c r="U195" i="11"/>
  <c r="T195" i="11"/>
  <c r="O195" i="11"/>
  <c r="M195" i="11"/>
  <c r="K195" i="11"/>
  <c r="I195" i="11"/>
  <c r="G195" i="11"/>
  <c r="U194" i="11"/>
  <c r="T194" i="11"/>
  <c r="O194" i="11"/>
  <c r="M194" i="11"/>
  <c r="K194" i="11"/>
  <c r="I194" i="11"/>
  <c r="G194" i="11"/>
  <c r="U193" i="11"/>
  <c r="T193" i="11"/>
  <c r="O193" i="11"/>
  <c r="M193" i="11"/>
  <c r="K193" i="11"/>
  <c r="I193" i="11"/>
  <c r="G193" i="11"/>
  <c r="U192" i="11"/>
  <c r="T192" i="11"/>
  <c r="O192" i="11"/>
  <c r="M192" i="11"/>
  <c r="K192" i="11"/>
  <c r="I192" i="11"/>
  <c r="G192" i="11"/>
  <c r="S191" i="11"/>
  <c r="R191" i="11"/>
  <c r="Q191" i="11"/>
  <c r="P191" i="11"/>
  <c r="L191" i="11"/>
  <c r="J191" i="11"/>
  <c r="H191" i="11"/>
  <c r="F191" i="11"/>
  <c r="E191" i="11"/>
  <c r="M191" i="11" s="1"/>
  <c r="D191" i="11"/>
  <c r="O191" i="11" s="1"/>
  <c r="U190" i="11"/>
  <c r="T190" i="11"/>
  <c r="O190" i="11"/>
  <c r="M190" i="11"/>
  <c r="K190" i="11"/>
  <c r="I190" i="11"/>
  <c r="G190" i="11"/>
  <c r="U189" i="11"/>
  <c r="T189" i="11"/>
  <c r="O189" i="11"/>
  <c r="M189" i="11"/>
  <c r="K189" i="11"/>
  <c r="I189" i="11"/>
  <c r="G189" i="11"/>
  <c r="U188" i="11"/>
  <c r="T188" i="11"/>
  <c r="O188" i="11"/>
  <c r="M188" i="11"/>
  <c r="K188" i="11"/>
  <c r="I188" i="11"/>
  <c r="G188" i="11"/>
  <c r="U187" i="11"/>
  <c r="T187" i="11"/>
  <c r="O187" i="11"/>
  <c r="M187" i="11"/>
  <c r="K187" i="11"/>
  <c r="I187" i="11"/>
  <c r="G187" i="11"/>
  <c r="U186" i="11"/>
  <c r="T186" i="11"/>
  <c r="O186" i="11"/>
  <c r="M186" i="11"/>
  <c r="K186" i="11"/>
  <c r="I186" i="11"/>
  <c r="G186" i="11"/>
  <c r="U185" i="11"/>
  <c r="S185" i="11"/>
  <c r="R185" i="11"/>
  <c r="Q185" i="11"/>
  <c r="P185" i="11"/>
  <c r="L185" i="11"/>
  <c r="J185" i="11"/>
  <c r="H185" i="11"/>
  <c r="F185" i="11"/>
  <c r="E185" i="11"/>
  <c r="D185" i="11"/>
  <c r="U184" i="11"/>
  <c r="T184" i="11"/>
  <c r="O184" i="11"/>
  <c r="M184" i="11"/>
  <c r="K184" i="11"/>
  <c r="I184" i="11"/>
  <c r="G184" i="11"/>
  <c r="U183" i="11"/>
  <c r="T183" i="11"/>
  <c r="O183" i="11"/>
  <c r="M183" i="11"/>
  <c r="K183" i="11"/>
  <c r="I183" i="11"/>
  <c r="G183" i="11"/>
  <c r="U182" i="11"/>
  <c r="T182" i="11"/>
  <c r="O182" i="11"/>
  <c r="M182" i="11"/>
  <c r="K182" i="11"/>
  <c r="I182" i="11"/>
  <c r="G182" i="11"/>
  <c r="U181" i="11"/>
  <c r="T181" i="11"/>
  <c r="O181" i="11"/>
  <c r="M181" i="11"/>
  <c r="K181" i="11"/>
  <c r="I181" i="11"/>
  <c r="G181" i="11"/>
  <c r="U180" i="11"/>
  <c r="T180" i="11"/>
  <c r="O180" i="11"/>
  <c r="M180" i="11"/>
  <c r="K180" i="11"/>
  <c r="I180" i="11"/>
  <c r="G180" i="11"/>
  <c r="S179" i="11"/>
  <c r="R179" i="11"/>
  <c r="Q179" i="11"/>
  <c r="T179" i="11" s="1"/>
  <c r="P179" i="11"/>
  <c r="U179" i="11" s="1"/>
  <c r="L179" i="11"/>
  <c r="J179" i="11"/>
  <c r="H179" i="11"/>
  <c r="F179" i="11"/>
  <c r="E179" i="11"/>
  <c r="M179" i="11" s="1"/>
  <c r="D179" i="11"/>
  <c r="O179" i="11" s="1"/>
  <c r="U178" i="11"/>
  <c r="T178" i="11"/>
  <c r="O178" i="11"/>
  <c r="M178" i="11"/>
  <c r="K178" i="11"/>
  <c r="I178" i="11"/>
  <c r="G178" i="11"/>
  <c r="U177" i="11"/>
  <c r="T177" i="11"/>
  <c r="O177" i="11"/>
  <c r="M177" i="11"/>
  <c r="K177" i="11"/>
  <c r="I177" i="11"/>
  <c r="G177" i="11"/>
  <c r="U176" i="11"/>
  <c r="T176" i="11"/>
  <c r="O176" i="11"/>
  <c r="M176" i="11"/>
  <c r="K176" i="11"/>
  <c r="I176" i="11"/>
  <c r="G176" i="11"/>
  <c r="U175" i="11"/>
  <c r="T175" i="11"/>
  <c r="O175" i="11"/>
  <c r="M175" i="11"/>
  <c r="K175" i="11"/>
  <c r="I175" i="11"/>
  <c r="G175" i="11"/>
  <c r="U174" i="11"/>
  <c r="T174" i="11"/>
  <c r="O174" i="11"/>
  <c r="M174" i="11"/>
  <c r="K174" i="11"/>
  <c r="I174" i="11"/>
  <c r="G174" i="11"/>
  <c r="U173" i="11"/>
  <c r="T173" i="11"/>
  <c r="O173" i="11"/>
  <c r="M173" i="11"/>
  <c r="K173" i="11"/>
  <c r="I173" i="11"/>
  <c r="G173" i="11"/>
  <c r="T170" i="11"/>
  <c r="S170" i="11"/>
  <c r="R170" i="11"/>
  <c r="Q170" i="11"/>
  <c r="P170" i="11"/>
  <c r="L170" i="11"/>
  <c r="J170" i="11"/>
  <c r="H170" i="11"/>
  <c r="F170" i="11"/>
  <c r="E170" i="11"/>
  <c r="D170" i="11"/>
  <c r="I170" i="11" s="1"/>
  <c r="U169" i="11"/>
  <c r="S169" i="11"/>
  <c r="R169" i="11"/>
  <c r="Q169" i="11"/>
  <c r="T169" i="11" s="1"/>
  <c r="P169" i="11"/>
  <c r="L169" i="11"/>
  <c r="J169" i="11"/>
  <c r="H169" i="11"/>
  <c r="F169" i="11"/>
  <c r="E169" i="11"/>
  <c r="M169" i="11" s="1"/>
  <c r="D169" i="11"/>
  <c r="I169" i="11" s="1"/>
  <c r="U168" i="11"/>
  <c r="T168" i="11"/>
  <c r="O168" i="11"/>
  <c r="M168" i="11"/>
  <c r="K168" i="11"/>
  <c r="I168" i="11"/>
  <c r="G168" i="11"/>
  <c r="U167" i="11"/>
  <c r="T167" i="11"/>
  <c r="O167" i="11"/>
  <c r="M167" i="11"/>
  <c r="K167" i="11"/>
  <c r="I167" i="11"/>
  <c r="G167" i="11"/>
  <c r="U166" i="11"/>
  <c r="T166" i="11"/>
  <c r="O166" i="11"/>
  <c r="M166" i="11"/>
  <c r="K166" i="11"/>
  <c r="I166" i="11"/>
  <c r="G166" i="11"/>
  <c r="U165" i="11"/>
  <c r="T165" i="11"/>
  <c r="O165" i="11"/>
  <c r="M165" i="11"/>
  <c r="K165" i="11"/>
  <c r="I165" i="11"/>
  <c r="G165" i="11"/>
  <c r="U164" i="11"/>
  <c r="T164" i="11"/>
  <c r="O164" i="11"/>
  <c r="M164" i="11"/>
  <c r="K164" i="11"/>
  <c r="I164" i="11"/>
  <c r="G164" i="11"/>
  <c r="S163" i="11"/>
  <c r="R163" i="11"/>
  <c r="Q163" i="11"/>
  <c r="T163" i="11" s="1"/>
  <c r="P163" i="11"/>
  <c r="U163" i="11" s="1"/>
  <c r="L163" i="11"/>
  <c r="J163" i="11"/>
  <c r="H163" i="11"/>
  <c r="I163" i="11" s="1"/>
  <c r="F163" i="11"/>
  <c r="E163" i="11"/>
  <c r="M163" i="11" s="1"/>
  <c r="D163" i="11"/>
  <c r="O163" i="11" s="1"/>
  <c r="U162" i="11"/>
  <c r="T162" i="11"/>
  <c r="O162" i="11"/>
  <c r="M162" i="11"/>
  <c r="K162" i="11"/>
  <c r="I162" i="11"/>
  <c r="G162" i="11"/>
  <c r="U161" i="11"/>
  <c r="T161" i="11"/>
  <c r="O161" i="11"/>
  <c r="M161" i="11"/>
  <c r="K161" i="11"/>
  <c r="I161" i="11"/>
  <c r="G161" i="11"/>
  <c r="U160" i="11"/>
  <c r="T160" i="11"/>
  <c r="O160" i="11"/>
  <c r="M160" i="11"/>
  <c r="K160" i="11"/>
  <c r="I160" i="11"/>
  <c r="G160" i="11"/>
  <c r="U159" i="11"/>
  <c r="T159" i="11"/>
  <c r="O159" i="11"/>
  <c r="M159" i="11"/>
  <c r="K159" i="11"/>
  <c r="I159" i="11"/>
  <c r="G159" i="11"/>
  <c r="U158" i="11"/>
  <c r="T158" i="11"/>
  <c r="O158" i="11"/>
  <c r="M158" i="11"/>
  <c r="K158" i="11"/>
  <c r="I158" i="11"/>
  <c r="G158" i="11"/>
  <c r="U157" i="11"/>
  <c r="S157" i="11"/>
  <c r="R157" i="11"/>
  <c r="Q157" i="11"/>
  <c r="P157" i="11"/>
  <c r="L157" i="11"/>
  <c r="J157" i="11"/>
  <c r="H157" i="11"/>
  <c r="F157" i="11"/>
  <c r="E157" i="11"/>
  <c r="D157" i="11"/>
  <c r="U156" i="11"/>
  <c r="T156" i="11"/>
  <c r="O156" i="11"/>
  <c r="M156" i="11"/>
  <c r="K156" i="11"/>
  <c r="I156" i="11"/>
  <c r="G156" i="11"/>
  <c r="U155" i="11"/>
  <c r="T155" i="11"/>
  <c r="O155" i="11"/>
  <c r="M155" i="11"/>
  <c r="K155" i="11"/>
  <c r="I155" i="11"/>
  <c r="G155" i="11"/>
  <c r="U154" i="11"/>
  <c r="T154" i="11"/>
  <c r="O154" i="11"/>
  <c r="M154" i="11"/>
  <c r="K154" i="11"/>
  <c r="I154" i="11"/>
  <c r="G154" i="11"/>
  <c r="U153" i="11"/>
  <c r="T153" i="11"/>
  <c r="O153" i="11"/>
  <c r="M153" i="11"/>
  <c r="K153" i="11"/>
  <c r="I153" i="11"/>
  <c r="G153" i="11"/>
  <c r="U152" i="11"/>
  <c r="T152" i="11"/>
  <c r="O152" i="11"/>
  <c r="M152" i="11"/>
  <c r="K152" i="11"/>
  <c r="I152" i="11"/>
  <c r="G152" i="11"/>
  <c r="U151" i="11"/>
  <c r="T151" i="11"/>
  <c r="O151" i="11"/>
  <c r="M151" i="11"/>
  <c r="K151" i="11"/>
  <c r="I151" i="11"/>
  <c r="G151" i="11"/>
  <c r="S150" i="11"/>
  <c r="R150" i="11"/>
  <c r="Q150" i="11"/>
  <c r="T150" i="11" s="1"/>
  <c r="P150" i="11"/>
  <c r="L150" i="11"/>
  <c r="J150" i="11"/>
  <c r="H150" i="11"/>
  <c r="G150" i="11"/>
  <c r="F150" i="11"/>
  <c r="E150" i="11"/>
  <c r="D150" i="11"/>
  <c r="I150" i="11" s="1"/>
  <c r="U149" i="11"/>
  <c r="T149" i="11"/>
  <c r="O149" i="11"/>
  <c r="M149" i="11"/>
  <c r="K149" i="11"/>
  <c r="I149" i="11"/>
  <c r="G149" i="11"/>
  <c r="U148" i="11"/>
  <c r="T148" i="11"/>
  <c r="O148" i="11"/>
  <c r="M148" i="11"/>
  <c r="K148" i="11"/>
  <c r="I148" i="11"/>
  <c r="G148" i="11"/>
  <c r="U147" i="11"/>
  <c r="T147" i="11"/>
  <c r="O147" i="11"/>
  <c r="M147" i="11"/>
  <c r="K147" i="11"/>
  <c r="I147" i="11"/>
  <c r="G147" i="11"/>
  <c r="U146" i="11"/>
  <c r="T146" i="11"/>
  <c r="O146" i="11"/>
  <c r="M146" i="11"/>
  <c r="K146" i="11"/>
  <c r="I146" i="11"/>
  <c r="G146" i="11"/>
  <c r="U145" i="11"/>
  <c r="T145" i="11"/>
  <c r="O145" i="11"/>
  <c r="M145" i="11"/>
  <c r="K145" i="11"/>
  <c r="I145" i="11"/>
  <c r="G145" i="11"/>
  <c r="S144" i="11"/>
  <c r="R144" i="11"/>
  <c r="Q144" i="11"/>
  <c r="T144" i="11" s="1"/>
  <c r="P144" i="11"/>
  <c r="U144" i="11" s="1"/>
  <c r="L144" i="11"/>
  <c r="K144" i="11"/>
  <c r="J144" i="11"/>
  <c r="H144" i="11"/>
  <c r="F144" i="11"/>
  <c r="E144" i="11"/>
  <c r="M144" i="11" s="1"/>
  <c r="D144" i="11"/>
  <c r="I144" i="11" s="1"/>
  <c r="U143" i="11"/>
  <c r="T143" i="11"/>
  <c r="O143" i="11"/>
  <c r="M143" i="11"/>
  <c r="K143" i="11"/>
  <c r="I143" i="11"/>
  <c r="G143" i="11"/>
  <c r="U142" i="11"/>
  <c r="T142" i="11"/>
  <c r="O142" i="11"/>
  <c r="M142" i="11"/>
  <c r="K142" i="11"/>
  <c r="I142" i="11"/>
  <c r="G142" i="11"/>
  <c r="U141" i="11"/>
  <c r="T141" i="11"/>
  <c r="O141" i="11"/>
  <c r="M141" i="11"/>
  <c r="K141" i="11"/>
  <c r="I141" i="11"/>
  <c r="G141" i="11"/>
  <c r="U140" i="11"/>
  <c r="T140" i="11"/>
  <c r="O140" i="11"/>
  <c r="M140" i="11"/>
  <c r="K140" i="11"/>
  <c r="I140" i="11"/>
  <c r="G140" i="11"/>
  <c r="U139" i="11"/>
  <c r="T139" i="11"/>
  <c r="O139" i="11"/>
  <c r="M139" i="11"/>
  <c r="K139" i="11"/>
  <c r="I139" i="11"/>
  <c r="G139" i="11"/>
  <c r="U138" i="11"/>
  <c r="T138" i="11"/>
  <c r="O138" i="11"/>
  <c r="M138" i="11"/>
  <c r="K138" i="11"/>
  <c r="I138" i="11"/>
  <c r="G138" i="11"/>
  <c r="T137" i="11"/>
  <c r="S137" i="11"/>
  <c r="R137" i="11"/>
  <c r="Q137" i="11"/>
  <c r="P137" i="11"/>
  <c r="U137" i="11" s="1"/>
  <c r="L137" i="11"/>
  <c r="J137" i="11"/>
  <c r="H137" i="11"/>
  <c r="F137" i="11"/>
  <c r="E137" i="11"/>
  <c r="M137" i="11" s="1"/>
  <c r="D137" i="11"/>
  <c r="U136" i="11"/>
  <c r="T136" i="11"/>
  <c r="O136" i="11"/>
  <c r="M136" i="11"/>
  <c r="K136" i="11"/>
  <c r="I136" i="11"/>
  <c r="G136" i="11"/>
  <c r="U135" i="11"/>
  <c r="T135" i="11"/>
  <c r="O135" i="11"/>
  <c r="M135" i="11"/>
  <c r="K135" i="11"/>
  <c r="I135" i="11"/>
  <c r="G135" i="11"/>
  <c r="U134" i="11"/>
  <c r="T134" i="11"/>
  <c r="O134" i="11"/>
  <c r="M134" i="11"/>
  <c r="K134" i="11"/>
  <c r="I134" i="11"/>
  <c r="G134" i="11"/>
  <c r="U133" i="11"/>
  <c r="T133" i="11"/>
  <c r="O133" i="11"/>
  <c r="M133" i="11"/>
  <c r="K133" i="11"/>
  <c r="I133" i="11"/>
  <c r="G133" i="11"/>
  <c r="U132" i="11"/>
  <c r="T132" i="11"/>
  <c r="S132" i="11"/>
  <c r="R132" i="11"/>
  <c r="Q132" i="11"/>
  <c r="P132" i="11"/>
  <c r="L132" i="11"/>
  <c r="J132" i="11"/>
  <c r="H132" i="11"/>
  <c r="F132" i="11"/>
  <c r="E132" i="11"/>
  <c r="D132" i="11"/>
  <c r="I132" i="11" s="1"/>
  <c r="U131" i="11"/>
  <c r="T131" i="11"/>
  <c r="O131" i="11"/>
  <c r="M131" i="11"/>
  <c r="K131" i="11"/>
  <c r="I131" i="11"/>
  <c r="G131" i="11"/>
  <c r="U130" i="11"/>
  <c r="T130" i="11"/>
  <c r="O130" i="11"/>
  <c r="M130" i="11"/>
  <c r="K130" i="11"/>
  <c r="I130" i="11"/>
  <c r="G130" i="11"/>
  <c r="U129" i="11"/>
  <c r="T129" i="11"/>
  <c r="O129" i="11"/>
  <c r="M129" i="11"/>
  <c r="K129" i="11"/>
  <c r="I129" i="11"/>
  <c r="G129" i="11"/>
  <c r="U128" i="11"/>
  <c r="T128" i="11"/>
  <c r="O128" i="11"/>
  <c r="M128" i="11"/>
  <c r="K128" i="11"/>
  <c r="I128" i="11"/>
  <c r="G128" i="11"/>
  <c r="U127" i="11"/>
  <c r="T127" i="11"/>
  <c r="O127" i="11"/>
  <c r="M127" i="11"/>
  <c r="K127" i="11"/>
  <c r="I127" i="11"/>
  <c r="G127" i="11"/>
  <c r="S126" i="11"/>
  <c r="R126" i="11"/>
  <c r="Q126" i="11"/>
  <c r="T126" i="11" s="1"/>
  <c r="P126" i="11"/>
  <c r="U126" i="11" s="1"/>
  <c r="L126" i="11"/>
  <c r="J126" i="11"/>
  <c r="H126" i="11"/>
  <c r="F126" i="11"/>
  <c r="E126" i="11"/>
  <c r="M126" i="11" s="1"/>
  <c r="D126" i="11"/>
  <c r="U125" i="11"/>
  <c r="T125" i="11"/>
  <c r="O125" i="11"/>
  <c r="M125" i="11"/>
  <c r="K125" i="11"/>
  <c r="I125" i="11"/>
  <c r="G125" i="11"/>
  <c r="U124" i="11"/>
  <c r="T124" i="11"/>
  <c r="O124" i="11"/>
  <c r="M124" i="11"/>
  <c r="K124" i="11"/>
  <c r="I124" i="11"/>
  <c r="G124" i="11"/>
  <c r="U123" i="11"/>
  <c r="T123" i="11"/>
  <c r="O123" i="11"/>
  <c r="M123" i="11"/>
  <c r="K123" i="11"/>
  <c r="I123" i="11"/>
  <c r="G123" i="11"/>
  <c r="U122" i="11"/>
  <c r="T122" i="11"/>
  <c r="O122" i="11"/>
  <c r="M122" i="11"/>
  <c r="K122" i="11"/>
  <c r="I122" i="11"/>
  <c r="G122" i="11"/>
  <c r="U121" i="11"/>
  <c r="S121" i="11"/>
  <c r="R121" i="11"/>
  <c r="Q121" i="11"/>
  <c r="T121" i="11" s="1"/>
  <c r="P121" i="11"/>
  <c r="L121" i="11"/>
  <c r="J121" i="11"/>
  <c r="H121" i="11"/>
  <c r="F121" i="11"/>
  <c r="E121" i="11"/>
  <c r="D121" i="11"/>
  <c r="U120" i="11"/>
  <c r="T120" i="11"/>
  <c r="O120" i="11"/>
  <c r="M120" i="11"/>
  <c r="K120" i="11"/>
  <c r="I120" i="11"/>
  <c r="G120" i="11"/>
  <c r="U119" i="11"/>
  <c r="T119" i="11"/>
  <c r="O119" i="11"/>
  <c r="M119" i="11"/>
  <c r="K119" i="11"/>
  <c r="I119" i="11"/>
  <c r="G119" i="11"/>
  <c r="U118" i="11"/>
  <c r="T118" i="11"/>
  <c r="O118" i="11"/>
  <c r="M118" i="11"/>
  <c r="K118" i="11"/>
  <c r="I118" i="11"/>
  <c r="G118" i="11"/>
  <c r="U117" i="11"/>
  <c r="T117" i="11"/>
  <c r="O117" i="11"/>
  <c r="M117" i="11"/>
  <c r="K117" i="11"/>
  <c r="I117" i="11"/>
  <c r="G117" i="11"/>
  <c r="U116" i="11"/>
  <c r="T116" i="11"/>
  <c r="O116" i="11"/>
  <c r="M116" i="11"/>
  <c r="K116" i="11"/>
  <c r="I116" i="11"/>
  <c r="G116" i="11"/>
  <c r="U115" i="11"/>
  <c r="T115" i="11"/>
  <c r="O115" i="11"/>
  <c r="M115" i="11"/>
  <c r="K115" i="11"/>
  <c r="I115" i="11"/>
  <c r="G115" i="11"/>
  <c r="U114" i="11"/>
  <c r="T114" i="11"/>
  <c r="O114" i="11"/>
  <c r="M114" i="11"/>
  <c r="K114" i="11"/>
  <c r="I114" i="11"/>
  <c r="G114" i="11"/>
  <c r="U113" i="11"/>
  <c r="T113" i="11"/>
  <c r="O113" i="11"/>
  <c r="M113" i="11"/>
  <c r="K113" i="11"/>
  <c r="I113" i="11"/>
  <c r="G113" i="11"/>
  <c r="S112" i="11"/>
  <c r="R112" i="11"/>
  <c r="Q112" i="11"/>
  <c r="T112" i="11" s="1"/>
  <c r="P112" i="11"/>
  <c r="O112" i="11"/>
  <c r="L112" i="11"/>
  <c r="J112" i="11"/>
  <c r="H112" i="11"/>
  <c r="F112" i="11"/>
  <c r="G112" i="11" s="1"/>
  <c r="E112" i="11"/>
  <c r="K112" i="11" s="1"/>
  <c r="D112" i="11"/>
  <c r="I112" i="11" s="1"/>
  <c r="U111" i="11"/>
  <c r="T111" i="11"/>
  <c r="O111" i="11"/>
  <c r="M111" i="11"/>
  <c r="K111" i="11"/>
  <c r="I111" i="11"/>
  <c r="G111" i="11"/>
  <c r="U110" i="11"/>
  <c r="T110" i="11"/>
  <c r="O110" i="11"/>
  <c r="M110" i="11"/>
  <c r="K110" i="11"/>
  <c r="I110" i="11"/>
  <c r="G110" i="11"/>
  <c r="U109" i="11"/>
  <c r="T109" i="11"/>
  <c r="O109" i="11"/>
  <c r="M109" i="11"/>
  <c r="K109" i="11"/>
  <c r="I109" i="11"/>
  <c r="G109" i="11"/>
  <c r="U108" i="11"/>
  <c r="T108" i="11"/>
  <c r="O108" i="11"/>
  <c r="M108" i="11"/>
  <c r="K108" i="11"/>
  <c r="I108" i="11"/>
  <c r="G108" i="11"/>
  <c r="U107" i="11"/>
  <c r="T107" i="11"/>
  <c r="O107" i="11"/>
  <c r="M107" i="11"/>
  <c r="K107" i="11"/>
  <c r="I107" i="11"/>
  <c r="G107" i="11"/>
  <c r="S106" i="11"/>
  <c r="R106" i="11"/>
  <c r="Q106" i="11"/>
  <c r="P106" i="11"/>
  <c r="L106" i="11"/>
  <c r="J106" i="11"/>
  <c r="I106" i="11"/>
  <c r="H106" i="11"/>
  <c r="F106" i="11"/>
  <c r="E106" i="11"/>
  <c r="M106" i="11" s="1"/>
  <c r="D106" i="11"/>
  <c r="U105" i="11"/>
  <c r="T105" i="11"/>
  <c r="O105" i="11"/>
  <c r="M105" i="11"/>
  <c r="K105" i="11"/>
  <c r="I105" i="11"/>
  <c r="G105" i="11"/>
  <c r="S102" i="11"/>
  <c r="T102" i="11" s="1"/>
  <c r="R102" i="11"/>
  <c r="Q102" i="11"/>
  <c r="P102" i="11"/>
  <c r="O102" i="11"/>
  <c r="L102" i="11"/>
  <c r="J102" i="11"/>
  <c r="H102" i="11"/>
  <c r="F102" i="11"/>
  <c r="U102" i="11" s="1"/>
  <c r="E102" i="11"/>
  <c r="M102" i="11" s="1"/>
  <c r="D102" i="11"/>
  <c r="S101" i="11"/>
  <c r="R101" i="11"/>
  <c r="Q101" i="11"/>
  <c r="T101" i="11" s="1"/>
  <c r="P101" i="11"/>
  <c r="L101" i="11"/>
  <c r="K101" i="11"/>
  <c r="J101" i="11"/>
  <c r="H101" i="11"/>
  <c r="F101" i="11"/>
  <c r="E101" i="11"/>
  <c r="D101" i="11"/>
  <c r="I101" i="11" s="1"/>
  <c r="U100" i="11"/>
  <c r="T100" i="11"/>
  <c r="O100" i="11"/>
  <c r="M100" i="11"/>
  <c r="K100" i="11"/>
  <c r="I100" i="11"/>
  <c r="G100" i="11"/>
  <c r="U99" i="11"/>
  <c r="T99" i="11"/>
  <c r="O99" i="11"/>
  <c r="M99" i="11"/>
  <c r="K99" i="11"/>
  <c r="I99" i="11"/>
  <c r="G99" i="11"/>
  <c r="U98" i="11"/>
  <c r="T98" i="11"/>
  <c r="O98" i="11"/>
  <c r="M98" i="11"/>
  <c r="K98" i="11"/>
  <c r="I98" i="11"/>
  <c r="G98" i="11"/>
  <c r="U97" i="11"/>
  <c r="T97" i="11"/>
  <c r="O97" i="11"/>
  <c r="M97" i="11"/>
  <c r="K97" i="11"/>
  <c r="I97" i="11"/>
  <c r="G97" i="11"/>
  <c r="S96" i="11"/>
  <c r="R96" i="11"/>
  <c r="Q96" i="11"/>
  <c r="P96" i="11"/>
  <c r="L96" i="11"/>
  <c r="K96" i="11"/>
  <c r="J96" i="11"/>
  <c r="H96" i="11"/>
  <c r="F96" i="11"/>
  <c r="E96" i="11"/>
  <c r="M96" i="11" s="1"/>
  <c r="D96" i="11"/>
  <c r="I96" i="11" s="1"/>
  <c r="U95" i="11"/>
  <c r="T95" i="11"/>
  <c r="O95" i="11"/>
  <c r="M95" i="11"/>
  <c r="K95" i="11"/>
  <c r="I95" i="11"/>
  <c r="G95" i="11"/>
  <c r="U94" i="11"/>
  <c r="T94" i="11"/>
  <c r="O94" i="11"/>
  <c r="M94" i="11"/>
  <c r="K94" i="11"/>
  <c r="I94" i="11"/>
  <c r="G94" i="11"/>
  <c r="U93" i="11"/>
  <c r="T93" i="11"/>
  <c r="O93" i="11"/>
  <c r="M93" i="11"/>
  <c r="K93" i="11"/>
  <c r="I93" i="11"/>
  <c r="G93" i="11"/>
  <c r="U92" i="11"/>
  <c r="T92" i="11"/>
  <c r="O92" i="11"/>
  <c r="M92" i="11"/>
  <c r="K92" i="11"/>
  <c r="I92" i="11"/>
  <c r="G92" i="11"/>
  <c r="S91" i="11"/>
  <c r="R91" i="11"/>
  <c r="Q91" i="11"/>
  <c r="P91" i="11"/>
  <c r="U91" i="11" s="1"/>
  <c r="L91" i="11"/>
  <c r="J91" i="11"/>
  <c r="H91" i="11"/>
  <c r="F91" i="11"/>
  <c r="E91" i="11"/>
  <c r="D91" i="11"/>
  <c r="I91" i="11" s="1"/>
  <c r="U90" i="11"/>
  <c r="T90" i="11"/>
  <c r="O90" i="11"/>
  <c r="M90" i="11"/>
  <c r="K90" i="11"/>
  <c r="I90" i="11"/>
  <c r="G90" i="11"/>
  <c r="U89" i="11"/>
  <c r="T89" i="11"/>
  <c r="O89" i="11"/>
  <c r="M89" i="11"/>
  <c r="K89" i="11"/>
  <c r="I89" i="11"/>
  <c r="G89" i="11"/>
  <c r="U88" i="11"/>
  <c r="T88" i="11"/>
  <c r="O88" i="11"/>
  <c r="M88" i="11"/>
  <c r="K88" i="11"/>
  <c r="I88" i="11"/>
  <c r="G88" i="11"/>
  <c r="S85" i="11"/>
  <c r="T85" i="11" s="1"/>
  <c r="R85" i="11"/>
  <c r="Q85" i="11"/>
  <c r="P85" i="11"/>
  <c r="U85" i="11" s="1"/>
  <c r="O85" i="11"/>
  <c r="L85" i="11"/>
  <c r="J85" i="11"/>
  <c r="H85" i="11"/>
  <c r="F85" i="11"/>
  <c r="G85" i="11" s="1"/>
  <c r="E85" i="11"/>
  <c r="M85" i="11" s="1"/>
  <c r="D85" i="11"/>
  <c r="U84" i="11"/>
  <c r="S84" i="11"/>
  <c r="T84" i="11" s="1"/>
  <c r="R84" i="11"/>
  <c r="Q84" i="11"/>
  <c r="P84" i="11"/>
  <c r="L84" i="11"/>
  <c r="J84" i="11"/>
  <c r="H84" i="11"/>
  <c r="F84" i="11"/>
  <c r="E84" i="11"/>
  <c r="D84" i="11"/>
  <c r="I84" i="11" s="1"/>
  <c r="U83" i="11"/>
  <c r="T83" i="11"/>
  <c r="O83" i="11"/>
  <c r="M83" i="11"/>
  <c r="K83" i="11"/>
  <c r="I83" i="11"/>
  <c r="G83" i="11"/>
  <c r="U82" i="11"/>
  <c r="T82" i="11"/>
  <c r="O82" i="11"/>
  <c r="M82" i="11"/>
  <c r="K82" i="11"/>
  <c r="I82" i="11"/>
  <c r="G82" i="11"/>
  <c r="U81" i="11"/>
  <c r="T81" i="11"/>
  <c r="O81" i="11"/>
  <c r="M81" i="11"/>
  <c r="K81" i="11"/>
  <c r="I81" i="11"/>
  <c r="G81" i="11"/>
  <c r="U80" i="11"/>
  <c r="T80" i="11"/>
  <c r="O80" i="11"/>
  <c r="M80" i="11"/>
  <c r="K80" i="11"/>
  <c r="I80" i="11"/>
  <c r="G80" i="11"/>
  <c r="U79" i="11"/>
  <c r="T79" i="11"/>
  <c r="O79" i="11"/>
  <c r="M79" i="11"/>
  <c r="K79" i="11"/>
  <c r="I79" i="11"/>
  <c r="G79" i="11"/>
  <c r="S78" i="11"/>
  <c r="R78" i="11"/>
  <c r="Q78" i="11"/>
  <c r="T78" i="11" s="1"/>
  <c r="P78" i="11"/>
  <c r="L78" i="11"/>
  <c r="J78" i="11"/>
  <c r="H78" i="11"/>
  <c r="F78" i="11"/>
  <c r="G78" i="11" s="1"/>
  <c r="E78" i="11"/>
  <c r="M78" i="11" s="1"/>
  <c r="D78" i="11"/>
  <c r="U77" i="11"/>
  <c r="T77" i="11"/>
  <c r="O77" i="11"/>
  <c r="M77" i="11"/>
  <c r="K77" i="11"/>
  <c r="I77" i="11"/>
  <c r="G77" i="11"/>
  <c r="U76" i="11"/>
  <c r="T76" i="11"/>
  <c r="O76" i="11"/>
  <c r="M76" i="11"/>
  <c r="K76" i="11"/>
  <c r="I76" i="11"/>
  <c r="G76" i="11"/>
  <c r="U75" i="11"/>
  <c r="T75" i="11"/>
  <c r="O75" i="11"/>
  <c r="M75" i="11"/>
  <c r="K75" i="11"/>
  <c r="I75" i="11"/>
  <c r="G75" i="11"/>
  <c r="U74" i="11"/>
  <c r="T74" i="11"/>
  <c r="O74" i="11"/>
  <c r="M74" i="11"/>
  <c r="K74" i="11"/>
  <c r="I74" i="11"/>
  <c r="G74" i="11"/>
  <c r="U73" i="11"/>
  <c r="T73" i="11"/>
  <c r="O73" i="11"/>
  <c r="M73" i="11"/>
  <c r="K73" i="11"/>
  <c r="I73" i="11"/>
  <c r="G73" i="11"/>
  <c r="U72" i="11"/>
  <c r="T72" i="11"/>
  <c r="O72" i="11"/>
  <c r="M72" i="11"/>
  <c r="K72" i="11"/>
  <c r="I72" i="11"/>
  <c r="G72" i="11"/>
  <c r="U71" i="11"/>
  <c r="T71" i="11"/>
  <c r="O71" i="11"/>
  <c r="M71" i="11"/>
  <c r="K71" i="11"/>
  <c r="I71" i="11"/>
  <c r="G71" i="11"/>
  <c r="U70" i="11"/>
  <c r="T70" i="11"/>
  <c r="S70" i="11"/>
  <c r="R70" i="11"/>
  <c r="Q70" i="11"/>
  <c r="P70" i="11"/>
  <c r="O70" i="11"/>
  <c r="L70" i="11"/>
  <c r="J70" i="11"/>
  <c r="H70" i="11"/>
  <c r="F70" i="11"/>
  <c r="E70" i="11"/>
  <c r="M70" i="11" s="1"/>
  <c r="D70" i="11"/>
  <c r="U69" i="11"/>
  <c r="T69" i="11"/>
  <c r="O69" i="11"/>
  <c r="M69" i="11"/>
  <c r="K69" i="11"/>
  <c r="I69" i="11"/>
  <c r="G69" i="11"/>
  <c r="U68" i="11"/>
  <c r="T68" i="11"/>
  <c r="O68" i="11"/>
  <c r="M68" i="11"/>
  <c r="K68" i="11"/>
  <c r="I68" i="11"/>
  <c r="G68" i="11"/>
  <c r="U67" i="11"/>
  <c r="T67" i="11"/>
  <c r="O67" i="11"/>
  <c r="M67" i="11"/>
  <c r="K67" i="11"/>
  <c r="I67" i="11"/>
  <c r="G67" i="11"/>
  <c r="U66" i="11"/>
  <c r="T66" i="11"/>
  <c r="O66" i="11"/>
  <c r="M66" i="11"/>
  <c r="K66" i="11"/>
  <c r="I66" i="11"/>
  <c r="G66" i="11"/>
  <c r="U65" i="11"/>
  <c r="T65" i="11"/>
  <c r="O65" i="11"/>
  <c r="M65" i="11"/>
  <c r="K65" i="11"/>
  <c r="I65" i="11"/>
  <c r="G65" i="11"/>
  <c r="U64" i="11"/>
  <c r="T64" i="11"/>
  <c r="O64" i="11"/>
  <c r="M64" i="11"/>
  <c r="K64" i="11"/>
  <c r="I64" i="11"/>
  <c r="G64" i="11"/>
  <c r="S63" i="11"/>
  <c r="R63" i="11"/>
  <c r="Q63" i="11"/>
  <c r="T63" i="11" s="1"/>
  <c r="P63" i="11"/>
  <c r="U63" i="11" s="1"/>
  <c r="L63" i="11"/>
  <c r="J63" i="11"/>
  <c r="H63" i="11"/>
  <c r="F63" i="11"/>
  <c r="E63" i="11"/>
  <c r="M63" i="11" s="1"/>
  <c r="D63" i="11"/>
  <c r="I63" i="11" s="1"/>
  <c r="U62" i="11"/>
  <c r="T62" i="11"/>
  <c r="O62" i="11"/>
  <c r="M62" i="11"/>
  <c r="K62" i="11"/>
  <c r="I62" i="11"/>
  <c r="G62" i="11"/>
  <c r="U61" i="11"/>
  <c r="T61" i="11"/>
  <c r="O61" i="11"/>
  <c r="M61" i="11"/>
  <c r="K61" i="11"/>
  <c r="I61" i="11"/>
  <c r="G61" i="11"/>
  <c r="U60" i="11"/>
  <c r="T60" i="11"/>
  <c r="O60" i="11"/>
  <c r="M60" i="11"/>
  <c r="K60" i="11"/>
  <c r="I60" i="11"/>
  <c r="G60" i="11"/>
  <c r="U59" i="11"/>
  <c r="T59" i="11"/>
  <c r="O59" i="11"/>
  <c r="M59" i="11"/>
  <c r="K59" i="11"/>
  <c r="I59" i="11"/>
  <c r="G59" i="11"/>
  <c r="S58" i="11"/>
  <c r="R58" i="11"/>
  <c r="Q58" i="11"/>
  <c r="P58" i="11"/>
  <c r="O58" i="11"/>
  <c r="L58" i="11"/>
  <c r="J58" i="11"/>
  <c r="H58" i="11"/>
  <c r="I58" i="11" s="1"/>
  <c r="F58" i="11"/>
  <c r="E58" i="11"/>
  <c r="D58" i="11"/>
  <c r="U57" i="11"/>
  <c r="T57" i="11"/>
  <c r="O57" i="11"/>
  <c r="M57" i="11"/>
  <c r="K57" i="11"/>
  <c r="I57" i="11"/>
  <c r="G57" i="11"/>
  <c r="S54" i="11"/>
  <c r="R54" i="11"/>
  <c r="Q54" i="11"/>
  <c r="P54" i="11"/>
  <c r="L54" i="11"/>
  <c r="J54" i="11"/>
  <c r="I54" i="11"/>
  <c r="H54" i="11"/>
  <c r="F54" i="11"/>
  <c r="U54" i="11" s="1"/>
  <c r="E54" i="11"/>
  <c r="M54" i="11" s="1"/>
  <c r="D54" i="11"/>
  <c r="T53" i="11"/>
  <c r="S53" i="11"/>
  <c r="R53" i="11"/>
  <c r="Q53" i="11"/>
  <c r="P53" i="11"/>
  <c r="U53" i="11" s="1"/>
  <c r="L53" i="11"/>
  <c r="J53" i="11"/>
  <c r="H53" i="11"/>
  <c r="G53" i="11"/>
  <c r="F53" i="11"/>
  <c r="E53" i="11"/>
  <c r="D53" i="11"/>
  <c r="I53" i="11" s="1"/>
  <c r="U52" i="11"/>
  <c r="T52" i="11"/>
  <c r="O52" i="11"/>
  <c r="M52" i="11"/>
  <c r="K52" i="11"/>
  <c r="I52" i="11"/>
  <c r="G52" i="11"/>
  <c r="U51" i="11"/>
  <c r="T51" i="11"/>
  <c r="O51" i="11"/>
  <c r="M51" i="11"/>
  <c r="K51" i="11"/>
  <c r="I51" i="11"/>
  <c r="G51" i="11"/>
  <c r="U50" i="11"/>
  <c r="T50" i="11"/>
  <c r="O50" i="11"/>
  <c r="M50" i="11"/>
  <c r="K50" i="11"/>
  <c r="I50" i="11"/>
  <c r="G50" i="11"/>
  <c r="U49" i="11"/>
  <c r="T49" i="11"/>
  <c r="O49" i="11"/>
  <c r="M49" i="11"/>
  <c r="K49" i="11"/>
  <c r="I49" i="11"/>
  <c r="G49" i="11"/>
  <c r="U48" i="11"/>
  <c r="T48" i="11"/>
  <c r="O48" i="11"/>
  <c r="M48" i="11"/>
  <c r="K48" i="11"/>
  <c r="I48" i="11"/>
  <c r="G48" i="11"/>
  <c r="S47" i="11"/>
  <c r="R47" i="11"/>
  <c r="Q47" i="11"/>
  <c r="P47" i="11"/>
  <c r="U47" i="11" s="1"/>
  <c r="L47" i="11"/>
  <c r="J47" i="11"/>
  <c r="K47" i="11" s="1"/>
  <c r="H47" i="11"/>
  <c r="F47" i="11"/>
  <c r="E47" i="11"/>
  <c r="M47" i="11" s="1"/>
  <c r="D47" i="11"/>
  <c r="O47" i="11" s="1"/>
  <c r="U46" i="11"/>
  <c r="T46" i="11"/>
  <c r="O46" i="11"/>
  <c r="M46" i="11"/>
  <c r="K46" i="11"/>
  <c r="I46" i="11"/>
  <c r="G46" i="11"/>
  <c r="U45" i="11"/>
  <c r="T45" i="11"/>
  <c r="O45" i="11"/>
  <c r="M45" i="11"/>
  <c r="K45" i="11"/>
  <c r="I45" i="11"/>
  <c r="G45" i="11"/>
  <c r="U44" i="11"/>
  <c r="T44" i="11"/>
  <c r="O44" i="11"/>
  <c r="M44" i="11"/>
  <c r="K44" i="11"/>
  <c r="I44" i="11"/>
  <c r="G44" i="11"/>
  <c r="U43" i="11"/>
  <c r="T43" i="11"/>
  <c r="O43" i="11"/>
  <c r="M43" i="11"/>
  <c r="K43" i="11"/>
  <c r="I43" i="11"/>
  <c r="G43" i="11"/>
  <c r="U42" i="11"/>
  <c r="T42" i="11"/>
  <c r="O42" i="11"/>
  <c r="M42" i="11"/>
  <c r="K42" i="11"/>
  <c r="I42" i="11"/>
  <c r="G42" i="11"/>
  <c r="U41" i="11"/>
  <c r="T41" i="11"/>
  <c r="O41" i="11"/>
  <c r="M41" i="11"/>
  <c r="K41" i="11"/>
  <c r="I41" i="11"/>
  <c r="G41" i="11"/>
  <c r="S40" i="11"/>
  <c r="R40" i="11"/>
  <c r="Q40" i="11"/>
  <c r="P40" i="11"/>
  <c r="U40" i="11" s="1"/>
  <c r="O40" i="11"/>
  <c r="L40" i="11"/>
  <c r="J40" i="11"/>
  <c r="H40" i="11"/>
  <c r="I40" i="11" s="1"/>
  <c r="F40" i="11"/>
  <c r="E40" i="11"/>
  <c r="D40" i="11"/>
  <c r="U39" i="11"/>
  <c r="T39" i="11"/>
  <c r="O39" i="11"/>
  <c r="M39" i="11"/>
  <c r="K39" i="11"/>
  <c r="I39" i="11"/>
  <c r="G39" i="11"/>
  <c r="U38" i="11"/>
  <c r="T38" i="11"/>
  <c r="O38" i="11"/>
  <c r="M38" i="11"/>
  <c r="K38" i="11"/>
  <c r="I38" i="11"/>
  <c r="G38" i="11"/>
  <c r="U37" i="11"/>
  <c r="T37" i="11"/>
  <c r="O37" i="11"/>
  <c r="M37" i="11"/>
  <c r="K37" i="11"/>
  <c r="I37" i="11"/>
  <c r="G37" i="11"/>
  <c r="U36" i="11"/>
  <c r="T36" i="11"/>
  <c r="O36" i="11"/>
  <c r="M36" i="11"/>
  <c r="K36" i="11"/>
  <c r="I36" i="11"/>
  <c r="G36" i="11"/>
  <c r="S35" i="11"/>
  <c r="T35" i="11" s="1"/>
  <c r="R35" i="11"/>
  <c r="Q35" i="11"/>
  <c r="P35" i="11"/>
  <c r="O35" i="11"/>
  <c r="L35" i="11"/>
  <c r="J35" i="11"/>
  <c r="K35" i="11" s="1"/>
  <c r="I35" i="11"/>
  <c r="H35" i="11"/>
  <c r="F35" i="11"/>
  <c r="G35" i="11" s="1"/>
  <c r="E35" i="11"/>
  <c r="D35" i="11"/>
  <c r="U34" i="11"/>
  <c r="T34" i="11"/>
  <c r="O34" i="11"/>
  <c r="M34" i="11"/>
  <c r="K34" i="11"/>
  <c r="I34" i="11"/>
  <c r="G34" i="11"/>
  <c r="U33" i="11"/>
  <c r="T33" i="11"/>
  <c r="O33" i="11"/>
  <c r="M33" i="11"/>
  <c r="K33" i="11"/>
  <c r="I33" i="11"/>
  <c r="G33" i="11"/>
  <c r="U32" i="11"/>
  <c r="T32" i="11"/>
  <c r="O32" i="11"/>
  <c r="M32" i="11"/>
  <c r="K32" i="11"/>
  <c r="I32" i="11"/>
  <c r="G32" i="11"/>
  <c r="U31" i="11"/>
  <c r="T31" i="11"/>
  <c r="O31" i="11"/>
  <c r="M31" i="11"/>
  <c r="K31" i="11"/>
  <c r="I31" i="11"/>
  <c r="G31" i="11"/>
  <c r="U30" i="11"/>
  <c r="T30" i="11"/>
  <c r="O30" i="11"/>
  <c r="M30" i="11"/>
  <c r="K30" i="11"/>
  <c r="I30" i="11"/>
  <c r="G30" i="11"/>
  <c r="U29" i="11"/>
  <c r="T29" i="11"/>
  <c r="O29" i="11"/>
  <c r="M29" i="11"/>
  <c r="K29" i="11"/>
  <c r="I29" i="11"/>
  <c r="G29" i="11"/>
  <c r="U28" i="11"/>
  <c r="T28" i="11"/>
  <c r="O28" i="11"/>
  <c r="M28" i="11"/>
  <c r="K28" i="11"/>
  <c r="I28" i="11"/>
  <c r="G28" i="11"/>
  <c r="S27" i="11"/>
  <c r="R27" i="11"/>
  <c r="Q27" i="11"/>
  <c r="P27" i="11"/>
  <c r="U27" i="11" s="1"/>
  <c r="L27" i="11"/>
  <c r="J27" i="11"/>
  <c r="H27" i="11"/>
  <c r="F27" i="11"/>
  <c r="E27" i="11"/>
  <c r="M27" i="11" s="1"/>
  <c r="D27" i="11"/>
  <c r="O27" i="11" s="1"/>
  <c r="U26" i="11"/>
  <c r="T26" i="11"/>
  <c r="O26" i="11"/>
  <c r="M26" i="11"/>
  <c r="K26" i="11"/>
  <c r="I26" i="11"/>
  <c r="G26" i="11"/>
  <c r="U25" i="11"/>
  <c r="T25" i="11"/>
  <c r="O25" i="11"/>
  <c r="M25" i="11"/>
  <c r="K25" i="11"/>
  <c r="I25" i="11"/>
  <c r="G25" i="11"/>
  <c r="U24" i="11"/>
  <c r="T24" i="11"/>
  <c r="O24" i="11"/>
  <c r="M24" i="11"/>
  <c r="K24" i="11"/>
  <c r="I24" i="11"/>
  <c r="G24" i="11"/>
  <c r="U23" i="11"/>
  <c r="T23" i="11"/>
  <c r="O23" i="11"/>
  <c r="M23" i="11"/>
  <c r="K23" i="11"/>
  <c r="I23" i="11"/>
  <c r="G23" i="11"/>
  <c r="U22" i="11"/>
  <c r="T22" i="11"/>
  <c r="O22" i="11"/>
  <c r="M22" i="11"/>
  <c r="K22" i="11"/>
  <c r="I22" i="11"/>
  <c r="G22" i="11"/>
  <c r="U21" i="11"/>
  <c r="T21" i="11"/>
  <c r="O21" i="11"/>
  <c r="M21" i="11"/>
  <c r="K21" i="11"/>
  <c r="I21" i="11"/>
  <c r="G21" i="11"/>
  <c r="U20" i="11"/>
  <c r="T20" i="11"/>
  <c r="O20" i="11"/>
  <c r="M20" i="11"/>
  <c r="K20" i="11"/>
  <c r="I20" i="11"/>
  <c r="G20" i="11"/>
  <c r="S19" i="11"/>
  <c r="T19" i="11" s="1"/>
  <c r="R19" i="11"/>
  <c r="Q19" i="11"/>
  <c r="P19" i="11"/>
  <c r="U19" i="11" s="1"/>
  <c r="L19" i="11"/>
  <c r="J19" i="11"/>
  <c r="K19" i="11" s="1"/>
  <c r="H19" i="11"/>
  <c r="F19" i="11"/>
  <c r="E19" i="11"/>
  <c r="D19" i="11"/>
  <c r="U18" i="11"/>
  <c r="T18" i="11"/>
  <c r="O18" i="11"/>
  <c r="M18" i="11"/>
  <c r="K18" i="11"/>
  <c r="I18" i="11"/>
  <c r="G18" i="11"/>
  <c r="U17" i="11"/>
  <c r="T17" i="11"/>
  <c r="O17" i="11"/>
  <c r="M17" i="11"/>
  <c r="K17" i="11"/>
  <c r="I17" i="11"/>
  <c r="G17" i="11"/>
  <c r="U16" i="11"/>
  <c r="T16" i="11"/>
  <c r="O16" i="11"/>
  <c r="M16" i="11"/>
  <c r="K16" i="11"/>
  <c r="I16" i="11"/>
  <c r="G16" i="11"/>
  <c r="U15" i="11"/>
  <c r="T15" i="11"/>
  <c r="O15" i="11"/>
  <c r="M15" i="11"/>
  <c r="K15" i="11"/>
  <c r="I15" i="11"/>
  <c r="G15" i="11"/>
  <c r="U14" i="11"/>
  <c r="T14" i="11"/>
  <c r="O14" i="11"/>
  <c r="M14" i="11"/>
  <c r="K14" i="11"/>
  <c r="I14" i="11"/>
  <c r="G14" i="11"/>
  <c r="U13" i="11"/>
  <c r="T13" i="11"/>
  <c r="O13" i="11"/>
  <c r="M13" i="11"/>
  <c r="K13" i="11"/>
  <c r="I13" i="11"/>
  <c r="G13" i="11"/>
  <c r="U12" i="11"/>
  <c r="T12" i="11"/>
  <c r="O12" i="11"/>
  <c r="M12" i="11"/>
  <c r="K12" i="11"/>
  <c r="I12" i="11"/>
  <c r="G12" i="11"/>
  <c r="U11" i="11"/>
  <c r="T11" i="11"/>
  <c r="O11" i="11"/>
  <c r="M11" i="11"/>
  <c r="K11" i="11"/>
  <c r="I11" i="11"/>
  <c r="G11" i="11"/>
  <c r="T10" i="11"/>
  <c r="S10" i="11"/>
  <c r="R10" i="11"/>
  <c r="Q10" i="11"/>
  <c r="P10" i="11"/>
  <c r="U10" i="11" s="1"/>
  <c r="L10" i="11"/>
  <c r="K10" i="11"/>
  <c r="J10" i="11"/>
  <c r="H10" i="11"/>
  <c r="F10" i="11"/>
  <c r="G10" i="11" s="1"/>
  <c r="E10" i="11"/>
  <c r="D10" i="11"/>
  <c r="I10" i="11" s="1"/>
  <c r="U9" i="11"/>
  <c r="T9" i="11"/>
  <c r="O9" i="11"/>
  <c r="M9" i="11"/>
  <c r="K9" i="11"/>
  <c r="I9" i="11"/>
  <c r="G9" i="11"/>
  <c r="U8" i="11"/>
  <c r="T8" i="11"/>
  <c r="O8" i="11"/>
  <c r="M8" i="11"/>
  <c r="K8" i="11"/>
  <c r="I8" i="11"/>
  <c r="G8" i="11"/>
  <c r="S339" i="10"/>
  <c r="R339" i="10"/>
  <c r="Q339" i="10"/>
  <c r="P339" i="10"/>
  <c r="L339" i="10"/>
  <c r="J339" i="10"/>
  <c r="H339" i="10"/>
  <c r="F339" i="10"/>
  <c r="E339" i="10"/>
  <c r="D339" i="10"/>
  <c r="G339" i="10" s="1"/>
  <c r="S338" i="10"/>
  <c r="R338" i="10"/>
  <c r="Q338" i="10"/>
  <c r="P338" i="10"/>
  <c r="U338" i="10" s="1"/>
  <c r="O338" i="10"/>
  <c r="L338" i="10"/>
  <c r="J338" i="10"/>
  <c r="H338" i="10"/>
  <c r="I338" i="10" s="1"/>
  <c r="F338" i="10"/>
  <c r="E338" i="10"/>
  <c r="D338" i="10"/>
  <c r="S337" i="10"/>
  <c r="R337" i="10"/>
  <c r="Q337" i="10"/>
  <c r="P337" i="10"/>
  <c r="L337" i="10"/>
  <c r="J337" i="10"/>
  <c r="H337" i="10"/>
  <c r="F337" i="10"/>
  <c r="E337" i="10"/>
  <c r="D337" i="10"/>
  <c r="I337" i="10" s="1"/>
  <c r="U336" i="10"/>
  <c r="T336" i="10"/>
  <c r="O336" i="10"/>
  <c r="M336" i="10"/>
  <c r="K336" i="10"/>
  <c r="I336" i="10"/>
  <c r="G336" i="10"/>
  <c r="U335" i="10"/>
  <c r="T335" i="10"/>
  <c r="O335" i="10"/>
  <c r="M335" i="10"/>
  <c r="K335" i="10"/>
  <c r="I335" i="10"/>
  <c r="G335" i="10"/>
  <c r="U334" i="10"/>
  <c r="T334" i="10"/>
  <c r="O334" i="10"/>
  <c r="M334" i="10"/>
  <c r="K334" i="10"/>
  <c r="I334" i="10"/>
  <c r="G334" i="10"/>
  <c r="U333" i="10"/>
  <c r="T333" i="10"/>
  <c r="O333" i="10"/>
  <c r="M333" i="10"/>
  <c r="K333" i="10"/>
  <c r="I333" i="10"/>
  <c r="G333" i="10"/>
  <c r="T332" i="10"/>
  <c r="S332" i="10"/>
  <c r="R332" i="10"/>
  <c r="Q332" i="10"/>
  <c r="P332" i="10"/>
  <c r="U332" i="10" s="1"/>
  <c r="L332" i="10"/>
  <c r="J332" i="10"/>
  <c r="I332" i="10"/>
  <c r="H332" i="10"/>
  <c r="F332" i="10"/>
  <c r="E332" i="10"/>
  <c r="D332" i="10"/>
  <c r="U331" i="10"/>
  <c r="T331" i="10"/>
  <c r="O331" i="10"/>
  <c r="M331" i="10"/>
  <c r="K331" i="10"/>
  <c r="I331" i="10"/>
  <c r="G331" i="10"/>
  <c r="U330" i="10"/>
  <c r="T330" i="10"/>
  <c r="O330" i="10"/>
  <c r="M330" i="10"/>
  <c r="K330" i="10"/>
  <c r="I330" i="10"/>
  <c r="G330" i="10"/>
  <c r="U329" i="10"/>
  <c r="T329" i="10"/>
  <c r="O329" i="10"/>
  <c r="M329" i="10"/>
  <c r="K329" i="10"/>
  <c r="I329" i="10"/>
  <c r="G329" i="10"/>
  <c r="U328" i="10"/>
  <c r="T328" i="10"/>
  <c r="O328" i="10"/>
  <c r="M328" i="10"/>
  <c r="K328" i="10"/>
  <c r="I328" i="10"/>
  <c r="G328" i="10"/>
  <c r="U327" i="10"/>
  <c r="T327" i="10"/>
  <c r="O327" i="10"/>
  <c r="M327" i="10"/>
  <c r="K327" i="10"/>
  <c r="I327" i="10"/>
  <c r="G327" i="10"/>
  <c r="U326" i="10"/>
  <c r="T326" i="10"/>
  <c r="O326" i="10"/>
  <c r="M326" i="10"/>
  <c r="K326" i="10"/>
  <c r="I326" i="10"/>
  <c r="G326" i="10"/>
  <c r="U325" i="10"/>
  <c r="T325" i="10"/>
  <c r="O325" i="10"/>
  <c r="M325" i="10"/>
  <c r="K325" i="10"/>
  <c r="I325" i="10"/>
  <c r="G325" i="10"/>
  <c r="U324" i="10"/>
  <c r="T324" i="10"/>
  <c r="O324" i="10"/>
  <c r="M324" i="10"/>
  <c r="K324" i="10"/>
  <c r="I324" i="10"/>
  <c r="G324" i="10"/>
  <c r="S323" i="10"/>
  <c r="R323" i="10"/>
  <c r="Q323" i="10"/>
  <c r="P323" i="10"/>
  <c r="U323" i="10" s="1"/>
  <c r="L323" i="10"/>
  <c r="J323" i="10"/>
  <c r="H323" i="10"/>
  <c r="F323" i="10"/>
  <c r="E323" i="10"/>
  <c r="M323" i="10" s="1"/>
  <c r="D323" i="10"/>
  <c r="G323" i="10" s="1"/>
  <c r="U322" i="10"/>
  <c r="T322" i="10"/>
  <c r="O322" i="10"/>
  <c r="M322" i="10"/>
  <c r="K322" i="10"/>
  <c r="I322" i="10"/>
  <c r="G322" i="10"/>
  <c r="U321" i="10"/>
  <c r="T321" i="10"/>
  <c r="O321" i="10"/>
  <c r="M321" i="10"/>
  <c r="K321" i="10"/>
  <c r="I321" i="10"/>
  <c r="G321" i="10"/>
  <c r="U320" i="10"/>
  <c r="T320" i="10"/>
  <c r="O320" i="10"/>
  <c r="M320" i="10"/>
  <c r="K320" i="10"/>
  <c r="I320" i="10"/>
  <c r="G320" i="10"/>
  <c r="U319" i="10"/>
  <c r="T319" i="10"/>
  <c r="O319" i="10"/>
  <c r="M319" i="10"/>
  <c r="K319" i="10"/>
  <c r="I319" i="10"/>
  <c r="G319" i="10"/>
  <c r="U318" i="10"/>
  <c r="T318" i="10"/>
  <c r="O318" i="10"/>
  <c r="M318" i="10"/>
  <c r="K318" i="10"/>
  <c r="I318" i="10"/>
  <c r="G318" i="10"/>
  <c r="S317" i="10"/>
  <c r="R317" i="10"/>
  <c r="Q317" i="10"/>
  <c r="T317" i="10" s="1"/>
  <c r="P317" i="10"/>
  <c r="L317" i="10"/>
  <c r="J317" i="10"/>
  <c r="H317" i="10"/>
  <c r="F317" i="10"/>
  <c r="U317" i="10" s="1"/>
  <c r="E317" i="10"/>
  <c r="D317" i="10"/>
  <c r="I317" i="10" s="1"/>
  <c r="U316" i="10"/>
  <c r="T316" i="10"/>
  <c r="O316" i="10"/>
  <c r="M316" i="10"/>
  <c r="K316" i="10"/>
  <c r="I316" i="10"/>
  <c r="G316" i="10"/>
  <c r="U315" i="10"/>
  <c r="T315" i="10"/>
  <c r="O315" i="10"/>
  <c r="M315" i="10"/>
  <c r="K315" i="10"/>
  <c r="I315" i="10"/>
  <c r="G315" i="10"/>
  <c r="U314" i="10"/>
  <c r="T314" i="10"/>
  <c r="O314" i="10"/>
  <c r="M314" i="10"/>
  <c r="K314" i="10"/>
  <c r="I314" i="10"/>
  <c r="G314" i="10"/>
  <c r="U313" i="10"/>
  <c r="T313" i="10"/>
  <c r="O313" i="10"/>
  <c r="M313" i="10"/>
  <c r="K313" i="10"/>
  <c r="I313" i="10"/>
  <c r="G313" i="10"/>
  <c r="U312" i="10"/>
  <c r="T312" i="10"/>
  <c r="O312" i="10"/>
  <c r="M312" i="10"/>
  <c r="K312" i="10"/>
  <c r="I312" i="10"/>
  <c r="G312" i="10"/>
  <c r="U311" i="10"/>
  <c r="T311" i="10"/>
  <c r="O311" i="10"/>
  <c r="M311" i="10"/>
  <c r="K311" i="10"/>
  <c r="I311" i="10"/>
  <c r="G311" i="10"/>
  <c r="S310" i="10"/>
  <c r="R310" i="10"/>
  <c r="Q310" i="10"/>
  <c r="T310" i="10" s="1"/>
  <c r="P310" i="10"/>
  <c r="U310" i="10" s="1"/>
  <c r="L310" i="10"/>
  <c r="J310" i="10"/>
  <c r="I310" i="10"/>
  <c r="H310" i="10"/>
  <c r="G310" i="10"/>
  <c r="F310" i="10"/>
  <c r="E310" i="10"/>
  <c r="M310" i="10" s="1"/>
  <c r="D310" i="10"/>
  <c r="O310" i="10" s="1"/>
  <c r="U309" i="10"/>
  <c r="T309" i="10"/>
  <c r="O309" i="10"/>
  <c r="M309" i="10"/>
  <c r="K309" i="10"/>
  <c r="I309" i="10"/>
  <c r="G309" i="10"/>
  <c r="U308" i="10"/>
  <c r="T308" i="10"/>
  <c r="O308" i="10"/>
  <c r="M308" i="10"/>
  <c r="K308" i="10"/>
  <c r="I308" i="10"/>
  <c r="G308" i="10"/>
  <c r="U307" i="10"/>
  <c r="T307" i="10"/>
  <c r="O307" i="10"/>
  <c r="M307" i="10"/>
  <c r="K307" i="10"/>
  <c r="I307" i="10"/>
  <c r="G307" i="10"/>
  <c r="U306" i="10"/>
  <c r="T306" i="10"/>
  <c r="O306" i="10"/>
  <c r="M306" i="10"/>
  <c r="K306" i="10"/>
  <c r="I306" i="10"/>
  <c r="G306" i="10"/>
  <c r="U305" i="10"/>
  <c r="T305" i="10"/>
  <c r="O305" i="10"/>
  <c r="M305" i="10"/>
  <c r="K305" i="10"/>
  <c r="I305" i="10"/>
  <c r="G305" i="10"/>
  <c r="U304" i="10"/>
  <c r="T304" i="10"/>
  <c r="O304" i="10"/>
  <c r="M304" i="10"/>
  <c r="K304" i="10"/>
  <c r="I304" i="10"/>
  <c r="G304" i="10"/>
  <c r="U303" i="10"/>
  <c r="S303" i="10"/>
  <c r="R303" i="10"/>
  <c r="Q303" i="10"/>
  <c r="T303" i="10" s="1"/>
  <c r="P303" i="10"/>
  <c r="L303" i="10"/>
  <c r="J303" i="10"/>
  <c r="H303" i="10"/>
  <c r="F303" i="10"/>
  <c r="E303" i="10"/>
  <c r="M303" i="10" s="1"/>
  <c r="D303" i="10"/>
  <c r="I303" i="10" s="1"/>
  <c r="U302" i="10"/>
  <c r="T302" i="10"/>
  <c r="O302" i="10"/>
  <c r="M302" i="10"/>
  <c r="K302" i="10"/>
  <c r="I302" i="10"/>
  <c r="G302" i="10"/>
  <c r="S299" i="10"/>
  <c r="R299" i="10"/>
  <c r="Q299" i="10"/>
  <c r="T299" i="10" s="1"/>
  <c r="P299" i="10"/>
  <c r="U299" i="10" s="1"/>
  <c r="L299" i="10"/>
  <c r="J299" i="10"/>
  <c r="K299" i="10" s="1"/>
  <c r="H299" i="10"/>
  <c r="F299" i="10"/>
  <c r="E299" i="10"/>
  <c r="D299" i="10"/>
  <c r="S298" i="10"/>
  <c r="R298" i="10"/>
  <c r="Q298" i="10"/>
  <c r="T298" i="10" s="1"/>
  <c r="P298" i="10"/>
  <c r="L298" i="10"/>
  <c r="J298" i="10"/>
  <c r="H298" i="10"/>
  <c r="I298" i="10" s="1"/>
  <c r="F298" i="10"/>
  <c r="G298" i="10" s="1"/>
  <c r="E298" i="10"/>
  <c r="D298" i="10"/>
  <c r="O298" i="10" s="1"/>
  <c r="U297" i="10"/>
  <c r="T297" i="10"/>
  <c r="O297" i="10"/>
  <c r="M297" i="10"/>
  <c r="K297" i="10"/>
  <c r="I297" i="10"/>
  <c r="G297" i="10"/>
  <c r="U296" i="10"/>
  <c r="T296" i="10"/>
  <c r="O296" i="10"/>
  <c r="M296" i="10"/>
  <c r="K296" i="10"/>
  <c r="I296" i="10"/>
  <c r="G296" i="10"/>
  <c r="U295" i="10"/>
  <c r="T295" i="10"/>
  <c r="O295" i="10"/>
  <c r="M295" i="10"/>
  <c r="K295" i="10"/>
  <c r="I295" i="10"/>
  <c r="G295" i="10"/>
  <c r="U294" i="10"/>
  <c r="T294" i="10"/>
  <c r="O294" i="10"/>
  <c r="M294" i="10"/>
  <c r="K294" i="10"/>
  <c r="I294" i="10"/>
  <c r="G294" i="10"/>
  <c r="U293" i="10"/>
  <c r="T293" i="10"/>
  <c r="O293" i="10"/>
  <c r="M293" i="10"/>
  <c r="K293" i="10"/>
  <c r="I293" i="10"/>
  <c r="G293" i="10"/>
  <c r="S292" i="10"/>
  <c r="R292" i="10"/>
  <c r="Q292" i="10"/>
  <c r="T292" i="10" s="1"/>
  <c r="P292" i="10"/>
  <c r="L292" i="10"/>
  <c r="K292" i="10"/>
  <c r="J292" i="10"/>
  <c r="H292" i="10"/>
  <c r="F292" i="10"/>
  <c r="G292" i="10" s="1"/>
  <c r="E292" i="10"/>
  <c r="D292" i="10"/>
  <c r="O292" i="10" s="1"/>
  <c r="U291" i="10"/>
  <c r="T291" i="10"/>
  <c r="O291" i="10"/>
  <c r="M291" i="10"/>
  <c r="K291" i="10"/>
  <c r="I291" i="10"/>
  <c r="G291" i="10"/>
  <c r="U290" i="10"/>
  <c r="T290" i="10"/>
  <c r="O290" i="10"/>
  <c r="M290" i="10"/>
  <c r="K290" i="10"/>
  <c r="I290" i="10"/>
  <c r="G290" i="10"/>
  <c r="U289" i="10"/>
  <c r="T289" i="10"/>
  <c r="O289" i="10"/>
  <c r="M289" i="10"/>
  <c r="K289" i="10"/>
  <c r="I289" i="10"/>
  <c r="G289" i="10"/>
  <c r="U288" i="10"/>
  <c r="T288" i="10"/>
  <c r="O288" i="10"/>
  <c r="M288" i="10"/>
  <c r="K288" i="10"/>
  <c r="I288" i="10"/>
  <c r="G288" i="10"/>
  <c r="U287" i="10"/>
  <c r="T287" i="10"/>
  <c r="O287" i="10"/>
  <c r="M287" i="10"/>
  <c r="K287" i="10"/>
  <c r="I287" i="10"/>
  <c r="G287" i="10"/>
  <c r="U286" i="10"/>
  <c r="T286" i="10"/>
  <c r="O286" i="10"/>
  <c r="M286" i="10"/>
  <c r="K286" i="10"/>
  <c r="I286" i="10"/>
  <c r="G286" i="10"/>
  <c r="S285" i="10"/>
  <c r="R285" i="10"/>
  <c r="Q285" i="10"/>
  <c r="T285" i="10" s="1"/>
  <c r="P285" i="10"/>
  <c r="L285" i="10"/>
  <c r="J285" i="10"/>
  <c r="H285" i="10"/>
  <c r="F285" i="10"/>
  <c r="U285" i="10" s="1"/>
  <c r="E285" i="10"/>
  <c r="M285" i="10" s="1"/>
  <c r="D285" i="10"/>
  <c r="U284" i="10"/>
  <c r="T284" i="10"/>
  <c r="O284" i="10"/>
  <c r="M284" i="10"/>
  <c r="K284" i="10"/>
  <c r="I284" i="10"/>
  <c r="G284" i="10"/>
  <c r="U283" i="10"/>
  <c r="T283" i="10"/>
  <c r="O283" i="10"/>
  <c r="M283" i="10"/>
  <c r="K283" i="10"/>
  <c r="I283" i="10"/>
  <c r="G283" i="10"/>
  <c r="U282" i="10"/>
  <c r="T282" i="10"/>
  <c r="O282" i="10"/>
  <c r="M282" i="10"/>
  <c r="K282" i="10"/>
  <c r="I282" i="10"/>
  <c r="G282" i="10"/>
  <c r="U281" i="10"/>
  <c r="T281" i="10"/>
  <c r="O281" i="10"/>
  <c r="M281" i="10"/>
  <c r="K281" i="10"/>
  <c r="I281" i="10"/>
  <c r="G281" i="10"/>
  <c r="U280" i="10"/>
  <c r="T280" i="10"/>
  <c r="O280" i="10"/>
  <c r="M280" i="10"/>
  <c r="K280" i="10"/>
  <c r="I280" i="10"/>
  <c r="G280" i="10"/>
  <c r="U279" i="10"/>
  <c r="T279" i="10"/>
  <c r="O279" i="10"/>
  <c r="M279" i="10"/>
  <c r="K279" i="10"/>
  <c r="I279" i="10"/>
  <c r="G279" i="10"/>
  <c r="U278" i="10"/>
  <c r="T278" i="10"/>
  <c r="O278" i="10"/>
  <c r="M278" i="10"/>
  <c r="K278" i="10"/>
  <c r="I278" i="10"/>
  <c r="G278" i="10"/>
  <c r="U277" i="10"/>
  <c r="T277" i="10"/>
  <c r="O277" i="10"/>
  <c r="M277" i="10"/>
  <c r="K277" i="10"/>
  <c r="I277" i="10"/>
  <c r="G277" i="10"/>
  <c r="U276" i="10"/>
  <c r="T276" i="10"/>
  <c r="O276" i="10"/>
  <c r="M276" i="10"/>
  <c r="K276" i="10"/>
  <c r="I276" i="10"/>
  <c r="G276" i="10"/>
  <c r="S275" i="10"/>
  <c r="R275" i="10"/>
  <c r="Q275" i="10"/>
  <c r="P275" i="10"/>
  <c r="U275" i="10" s="1"/>
  <c r="L275" i="10"/>
  <c r="J275" i="10"/>
  <c r="H275" i="10"/>
  <c r="F275" i="10"/>
  <c r="E275" i="10"/>
  <c r="M275" i="10" s="1"/>
  <c r="D275" i="10"/>
  <c r="U274" i="10"/>
  <c r="T274" i="10"/>
  <c r="O274" i="10"/>
  <c r="M274" i="10"/>
  <c r="K274" i="10"/>
  <c r="I274" i="10"/>
  <c r="G274" i="10"/>
  <c r="U273" i="10"/>
  <c r="T273" i="10"/>
  <c r="O273" i="10"/>
  <c r="M273" i="10"/>
  <c r="K273" i="10"/>
  <c r="I273" i="10"/>
  <c r="G273" i="10"/>
  <c r="U272" i="10"/>
  <c r="T272" i="10"/>
  <c r="O272" i="10"/>
  <c r="M272" i="10"/>
  <c r="K272" i="10"/>
  <c r="I272" i="10"/>
  <c r="G272" i="10"/>
  <c r="U271" i="10"/>
  <c r="T271" i="10"/>
  <c r="O271" i="10"/>
  <c r="M271" i="10"/>
  <c r="K271" i="10"/>
  <c r="I271" i="10"/>
  <c r="G271" i="10"/>
  <c r="U270" i="10"/>
  <c r="T270" i="10"/>
  <c r="O270" i="10"/>
  <c r="M270" i="10"/>
  <c r="K270" i="10"/>
  <c r="I270" i="10"/>
  <c r="G270" i="10"/>
  <c r="U269" i="10"/>
  <c r="T269" i="10"/>
  <c r="O269" i="10"/>
  <c r="M269" i="10"/>
  <c r="K269" i="10"/>
  <c r="I269" i="10"/>
  <c r="G269" i="10"/>
  <c r="U268" i="10"/>
  <c r="T268" i="10"/>
  <c r="O268" i="10"/>
  <c r="M268" i="10"/>
  <c r="K268" i="10"/>
  <c r="I268" i="10"/>
  <c r="G268" i="10"/>
  <c r="S267" i="10"/>
  <c r="R267" i="10"/>
  <c r="Q267" i="10"/>
  <c r="P267" i="10"/>
  <c r="L267" i="10"/>
  <c r="J267" i="10"/>
  <c r="K267" i="10" s="1"/>
  <c r="H267" i="10"/>
  <c r="F267" i="10"/>
  <c r="U267" i="10" s="1"/>
  <c r="E267" i="10"/>
  <c r="D267" i="10"/>
  <c r="U266" i="10"/>
  <c r="T266" i="10"/>
  <c r="O266" i="10"/>
  <c r="M266" i="10"/>
  <c r="K266" i="10"/>
  <c r="I266" i="10"/>
  <c r="G266" i="10"/>
  <c r="U265" i="10"/>
  <c r="T265" i="10"/>
  <c r="O265" i="10"/>
  <c r="M265" i="10"/>
  <c r="K265" i="10"/>
  <c r="I265" i="10"/>
  <c r="G265" i="10"/>
  <c r="U264" i="10"/>
  <c r="T264" i="10"/>
  <c r="O264" i="10"/>
  <c r="M264" i="10"/>
  <c r="K264" i="10"/>
  <c r="I264" i="10"/>
  <c r="G264" i="10"/>
  <c r="U263" i="10"/>
  <c r="T263" i="10"/>
  <c r="O263" i="10"/>
  <c r="M263" i="10"/>
  <c r="K263" i="10"/>
  <c r="I263" i="10"/>
  <c r="G263" i="10"/>
  <c r="T260" i="10"/>
  <c r="S260" i="10"/>
  <c r="R260" i="10"/>
  <c r="Q260" i="10"/>
  <c r="P260" i="10"/>
  <c r="O260" i="10"/>
  <c r="L260" i="10"/>
  <c r="J260" i="10"/>
  <c r="H260" i="10"/>
  <c r="F260" i="10"/>
  <c r="E260" i="10"/>
  <c r="D260" i="10"/>
  <c r="I260" i="10" s="1"/>
  <c r="U259" i="10"/>
  <c r="S259" i="10"/>
  <c r="R259" i="10"/>
  <c r="Q259" i="10"/>
  <c r="T259" i="10" s="1"/>
  <c r="P259" i="10"/>
  <c r="L259" i="10"/>
  <c r="J259" i="10"/>
  <c r="H259" i="10"/>
  <c r="F259" i="10"/>
  <c r="E259" i="10"/>
  <c r="M259" i="10" s="1"/>
  <c r="D259" i="10"/>
  <c r="U258" i="10"/>
  <c r="T258" i="10"/>
  <c r="O258" i="10"/>
  <c r="M258" i="10"/>
  <c r="K258" i="10"/>
  <c r="I258" i="10"/>
  <c r="G258" i="10"/>
  <c r="U257" i="10"/>
  <c r="T257" i="10"/>
  <c r="O257" i="10"/>
  <c r="M257" i="10"/>
  <c r="K257" i="10"/>
  <c r="I257" i="10"/>
  <c r="G257" i="10"/>
  <c r="U256" i="10"/>
  <c r="T256" i="10"/>
  <c r="O256" i="10"/>
  <c r="M256" i="10"/>
  <c r="K256" i="10"/>
  <c r="I256" i="10"/>
  <c r="G256" i="10"/>
  <c r="U255" i="10"/>
  <c r="T255" i="10"/>
  <c r="O255" i="10"/>
  <c r="M255" i="10"/>
  <c r="K255" i="10"/>
  <c r="I255" i="10"/>
  <c r="G255" i="10"/>
  <c r="T254" i="10"/>
  <c r="S254" i="10"/>
  <c r="R254" i="10"/>
  <c r="Q254" i="10"/>
  <c r="P254" i="10"/>
  <c r="U254" i="10" s="1"/>
  <c r="L254" i="10"/>
  <c r="J254" i="10"/>
  <c r="H254" i="10"/>
  <c r="F254" i="10"/>
  <c r="E254" i="10"/>
  <c r="D254" i="10"/>
  <c r="O254" i="10" s="1"/>
  <c r="U253" i="10"/>
  <c r="T253" i="10"/>
  <c r="O253" i="10"/>
  <c r="M253" i="10"/>
  <c r="K253" i="10"/>
  <c r="I253" i="10"/>
  <c r="G253" i="10"/>
  <c r="U252" i="10"/>
  <c r="T252" i="10"/>
  <c r="O252" i="10"/>
  <c r="M252" i="10"/>
  <c r="K252" i="10"/>
  <c r="I252" i="10"/>
  <c r="G252" i="10"/>
  <c r="U251" i="10"/>
  <c r="T251" i="10"/>
  <c r="O251" i="10"/>
  <c r="M251" i="10"/>
  <c r="K251" i="10"/>
  <c r="I251" i="10"/>
  <c r="G251" i="10"/>
  <c r="U250" i="10"/>
  <c r="T250" i="10"/>
  <c r="O250" i="10"/>
  <c r="M250" i="10"/>
  <c r="K250" i="10"/>
  <c r="I250" i="10"/>
  <c r="G250" i="10"/>
  <c r="U249" i="10"/>
  <c r="T249" i="10"/>
  <c r="O249" i="10"/>
  <c r="M249" i="10"/>
  <c r="K249" i="10"/>
  <c r="I249" i="10"/>
  <c r="G249" i="10"/>
  <c r="U248" i="10"/>
  <c r="T248" i="10"/>
  <c r="O248" i="10"/>
  <c r="M248" i="10"/>
  <c r="K248" i="10"/>
  <c r="I248" i="10"/>
  <c r="G248" i="10"/>
  <c r="S247" i="10"/>
  <c r="R247" i="10"/>
  <c r="Q247" i="10"/>
  <c r="P247" i="10"/>
  <c r="U247" i="10" s="1"/>
  <c r="L247" i="10"/>
  <c r="J247" i="10"/>
  <c r="K247" i="10" s="1"/>
  <c r="H247" i="10"/>
  <c r="F247" i="10"/>
  <c r="E247" i="10"/>
  <c r="M247" i="10" s="1"/>
  <c r="D247" i="10"/>
  <c r="U246" i="10"/>
  <c r="T246" i="10"/>
  <c r="O246" i="10"/>
  <c r="M246" i="10"/>
  <c r="K246" i="10"/>
  <c r="I246" i="10"/>
  <c r="G246" i="10"/>
  <c r="U245" i="10"/>
  <c r="T245" i="10"/>
  <c r="O245" i="10"/>
  <c r="M245" i="10"/>
  <c r="K245" i="10"/>
  <c r="I245" i="10"/>
  <c r="G245" i="10"/>
  <c r="U244" i="10"/>
  <c r="T244" i="10"/>
  <c r="O244" i="10"/>
  <c r="M244" i="10"/>
  <c r="K244" i="10"/>
  <c r="I244" i="10"/>
  <c r="G244" i="10"/>
  <c r="U243" i="10"/>
  <c r="T243" i="10"/>
  <c r="O243" i="10"/>
  <c r="M243" i="10"/>
  <c r="K243" i="10"/>
  <c r="I243" i="10"/>
  <c r="G243" i="10"/>
  <c r="U242" i="10"/>
  <c r="T242" i="10"/>
  <c r="O242" i="10"/>
  <c r="M242" i="10"/>
  <c r="K242" i="10"/>
  <c r="I242" i="10"/>
  <c r="G242" i="10"/>
  <c r="U241" i="10"/>
  <c r="T241" i="10"/>
  <c r="O241" i="10"/>
  <c r="M241" i="10"/>
  <c r="K241" i="10"/>
  <c r="I241" i="10"/>
  <c r="G241" i="10"/>
  <c r="S240" i="10"/>
  <c r="R240" i="10"/>
  <c r="Q240" i="10"/>
  <c r="T240" i="10" s="1"/>
  <c r="P240" i="10"/>
  <c r="U240" i="10" s="1"/>
  <c r="L240" i="10"/>
  <c r="J240" i="10"/>
  <c r="H240" i="10"/>
  <c r="F240" i="10"/>
  <c r="E240" i="10"/>
  <c r="M240" i="10" s="1"/>
  <c r="D240" i="10"/>
  <c r="U239" i="10"/>
  <c r="T239" i="10"/>
  <c r="O239" i="10"/>
  <c r="M239" i="10"/>
  <c r="K239" i="10"/>
  <c r="I239" i="10"/>
  <c r="G239" i="10"/>
  <c r="U238" i="10"/>
  <c r="T238" i="10"/>
  <c r="O238" i="10"/>
  <c r="M238" i="10"/>
  <c r="K238" i="10"/>
  <c r="I238" i="10"/>
  <c r="G238" i="10"/>
  <c r="U237" i="10"/>
  <c r="T237" i="10"/>
  <c r="O237" i="10"/>
  <c r="M237" i="10"/>
  <c r="K237" i="10"/>
  <c r="I237" i="10"/>
  <c r="G237" i="10"/>
  <c r="U236" i="10"/>
  <c r="T236" i="10"/>
  <c r="O236" i="10"/>
  <c r="M236" i="10"/>
  <c r="K236" i="10"/>
  <c r="I236" i="10"/>
  <c r="G236" i="10"/>
  <c r="U235" i="10"/>
  <c r="T235" i="10"/>
  <c r="O235" i="10"/>
  <c r="M235" i="10"/>
  <c r="K235" i="10"/>
  <c r="I235" i="10"/>
  <c r="G235" i="10"/>
  <c r="U234" i="10"/>
  <c r="T234" i="10"/>
  <c r="O234" i="10"/>
  <c r="M234" i="10"/>
  <c r="K234" i="10"/>
  <c r="I234" i="10"/>
  <c r="G234" i="10"/>
  <c r="S231" i="10"/>
  <c r="R231" i="10"/>
  <c r="Q231" i="10"/>
  <c r="P231" i="10"/>
  <c r="O231" i="10"/>
  <c r="L231" i="10"/>
  <c r="J231" i="10"/>
  <c r="H231" i="10"/>
  <c r="F231" i="10"/>
  <c r="E231" i="10"/>
  <c r="D231" i="10"/>
  <c r="S230" i="10"/>
  <c r="R230" i="10"/>
  <c r="Q230" i="10"/>
  <c r="T230" i="10" s="1"/>
  <c r="P230" i="10"/>
  <c r="U230" i="10" s="1"/>
  <c r="O230" i="10"/>
  <c r="L230" i="10"/>
  <c r="K230" i="10"/>
  <c r="J230" i="10"/>
  <c r="I230" i="10"/>
  <c r="H230" i="10"/>
  <c r="F230" i="10"/>
  <c r="E230" i="10"/>
  <c r="D230" i="10"/>
  <c r="G230" i="10" s="1"/>
  <c r="U229" i="10"/>
  <c r="T229" i="10"/>
  <c r="O229" i="10"/>
  <c r="M229" i="10"/>
  <c r="K229" i="10"/>
  <c r="I229" i="10"/>
  <c r="G229" i="10"/>
  <c r="U228" i="10"/>
  <c r="T228" i="10"/>
  <c r="O228" i="10"/>
  <c r="M228" i="10"/>
  <c r="K228" i="10"/>
  <c r="I228" i="10"/>
  <c r="G228" i="10"/>
  <c r="U227" i="10"/>
  <c r="T227" i="10"/>
  <c r="O227" i="10"/>
  <c r="M227" i="10"/>
  <c r="K227" i="10"/>
  <c r="I227" i="10"/>
  <c r="G227" i="10"/>
  <c r="U226" i="10"/>
  <c r="T226" i="10"/>
  <c r="O226" i="10"/>
  <c r="M226" i="10"/>
  <c r="K226" i="10"/>
  <c r="I226" i="10"/>
  <c r="G226" i="10"/>
  <c r="U225" i="10"/>
  <c r="T225" i="10"/>
  <c r="O225" i="10"/>
  <c r="M225" i="10"/>
  <c r="K225" i="10"/>
  <c r="I225" i="10"/>
  <c r="G225" i="10"/>
  <c r="S224" i="10"/>
  <c r="R224" i="10"/>
  <c r="Q224" i="10"/>
  <c r="T224" i="10" s="1"/>
  <c r="P224" i="10"/>
  <c r="U224" i="10" s="1"/>
  <c r="L224" i="10"/>
  <c r="J224" i="10"/>
  <c r="H224" i="10"/>
  <c r="G224" i="10"/>
  <c r="F224" i="10"/>
  <c r="E224" i="10"/>
  <c r="M224" i="10" s="1"/>
  <c r="D224" i="10"/>
  <c r="I224" i="10" s="1"/>
  <c r="U223" i="10"/>
  <c r="T223" i="10"/>
  <c r="O223" i="10"/>
  <c r="M223" i="10"/>
  <c r="K223" i="10"/>
  <c r="I223" i="10"/>
  <c r="G223" i="10"/>
  <c r="U222" i="10"/>
  <c r="T222" i="10"/>
  <c r="O222" i="10"/>
  <c r="M222" i="10"/>
  <c r="K222" i="10"/>
  <c r="I222" i="10"/>
  <c r="G222" i="10"/>
  <c r="U221" i="10"/>
  <c r="T221" i="10"/>
  <c r="O221" i="10"/>
  <c r="M221" i="10"/>
  <c r="K221" i="10"/>
  <c r="I221" i="10"/>
  <c r="G221" i="10"/>
  <c r="U220" i="10"/>
  <c r="T220" i="10"/>
  <c r="O220" i="10"/>
  <c r="M220" i="10"/>
  <c r="K220" i="10"/>
  <c r="I220" i="10"/>
  <c r="G220" i="10"/>
  <c r="U219" i="10"/>
  <c r="T219" i="10"/>
  <c r="O219" i="10"/>
  <c r="M219" i="10"/>
  <c r="K219" i="10"/>
  <c r="I219" i="10"/>
  <c r="G219" i="10"/>
  <c r="U218" i="10"/>
  <c r="T218" i="10"/>
  <c r="O218" i="10"/>
  <c r="M218" i="10"/>
  <c r="K218" i="10"/>
  <c r="I218" i="10"/>
  <c r="G218" i="10"/>
  <c r="U217" i="10"/>
  <c r="T217" i="10"/>
  <c r="O217" i="10"/>
  <c r="M217" i="10"/>
  <c r="K217" i="10"/>
  <c r="I217" i="10"/>
  <c r="G217" i="10"/>
  <c r="S216" i="10"/>
  <c r="R216" i="10"/>
  <c r="Q216" i="10"/>
  <c r="T216" i="10" s="1"/>
  <c r="P216" i="10"/>
  <c r="U216" i="10" s="1"/>
  <c r="L216" i="10"/>
  <c r="J216" i="10"/>
  <c r="I216" i="10"/>
  <c r="H216" i="10"/>
  <c r="G216" i="10"/>
  <c r="F216" i="10"/>
  <c r="E216" i="10"/>
  <c r="D216" i="10"/>
  <c r="O216" i="10" s="1"/>
  <c r="U215" i="10"/>
  <c r="T215" i="10"/>
  <c r="O215" i="10"/>
  <c r="M215" i="10"/>
  <c r="K215" i="10"/>
  <c r="I215" i="10"/>
  <c r="G215" i="10"/>
  <c r="U214" i="10"/>
  <c r="T214" i="10"/>
  <c r="O214" i="10"/>
  <c r="M214" i="10"/>
  <c r="K214" i="10"/>
  <c r="I214" i="10"/>
  <c r="G214" i="10"/>
  <c r="U213" i="10"/>
  <c r="T213" i="10"/>
  <c r="O213" i="10"/>
  <c r="M213" i="10"/>
  <c r="K213" i="10"/>
  <c r="I213" i="10"/>
  <c r="G213" i="10"/>
  <c r="U212" i="10"/>
  <c r="T212" i="10"/>
  <c r="O212" i="10"/>
  <c r="M212" i="10"/>
  <c r="K212" i="10"/>
  <c r="I212" i="10"/>
  <c r="G212" i="10"/>
  <c r="U211" i="10"/>
  <c r="T211" i="10"/>
  <c r="O211" i="10"/>
  <c r="M211" i="10"/>
  <c r="K211" i="10"/>
  <c r="I211" i="10"/>
  <c r="G211" i="10"/>
  <c r="U210" i="10"/>
  <c r="T210" i="10"/>
  <c r="O210" i="10"/>
  <c r="M210" i="10"/>
  <c r="K210" i="10"/>
  <c r="I210" i="10"/>
  <c r="G210" i="10"/>
  <c r="U209" i="10"/>
  <c r="T209" i="10"/>
  <c r="O209" i="10"/>
  <c r="M209" i="10"/>
  <c r="K209" i="10"/>
  <c r="I209" i="10"/>
  <c r="G209" i="10"/>
  <c r="U208" i="10"/>
  <c r="T208" i="10"/>
  <c r="O208" i="10"/>
  <c r="M208" i="10"/>
  <c r="K208" i="10"/>
  <c r="I208" i="10"/>
  <c r="G208" i="10"/>
  <c r="S205" i="10"/>
  <c r="R205" i="10"/>
  <c r="Q205" i="10"/>
  <c r="P205" i="10"/>
  <c r="L205" i="10"/>
  <c r="J205" i="10"/>
  <c r="H205" i="10"/>
  <c r="F205" i="10"/>
  <c r="E205" i="10"/>
  <c r="D205" i="10"/>
  <c r="T204" i="10"/>
  <c r="S204" i="10"/>
  <c r="R204" i="10"/>
  <c r="Q204" i="10"/>
  <c r="P204" i="10"/>
  <c r="L204" i="10"/>
  <c r="J204" i="10"/>
  <c r="H204" i="10"/>
  <c r="F204" i="10"/>
  <c r="E204" i="10"/>
  <c r="D204" i="10"/>
  <c r="U203" i="10"/>
  <c r="T203" i="10"/>
  <c r="O203" i="10"/>
  <c r="M203" i="10"/>
  <c r="K203" i="10"/>
  <c r="I203" i="10"/>
  <c r="G203" i="10"/>
  <c r="U202" i="10"/>
  <c r="T202" i="10"/>
  <c r="O202" i="10"/>
  <c r="M202" i="10"/>
  <c r="K202" i="10"/>
  <c r="I202" i="10"/>
  <c r="G202" i="10"/>
  <c r="U201" i="10"/>
  <c r="T201" i="10"/>
  <c r="O201" i="10"/>
  <c r="M201" i="10"/>
  <c r="K201" i="10"/>
  <c r="I201" i="10"/>
  <c r="G201" i="10"/>
  <c r="U200" i="10"/>
  <c r="T200" i="10"/>
  <c r="O200" i="10"/>
  <c r="M200" i="10"/>
  <c r="K200" i="10"/>
  <c r="I200" i="10"/>
  <c r="G200" i="10"/>
  <c r="U199" i="10"/>
  <c r="T199" i="10"/>
  <c r="O199" i="10"/>
  <c r="M199" i="10"/>
  <c r="K199" i="10"/>
  <c r="I199" i="10"/>
  <c r="G199" i="10"/>
  <c r="S198" i="10"/>
  <c r="T198" i="10" s="1"/>
  <c r="R198" i="10"/>
  <c r="Q198" i="10"/>
  <c r="P198" i="10"/>
  <c r="L198" i="10"/>
  <c r="J198" i="10"/>
  <c r="H198" i="10"/>
  <c r="I198" i="10" s="1"/>
  <c r="F198" i="10"/>
  <c r="G198" i="10" s="1"/>
  <c r="E198" i="10"/>
  <c r="M198" i="10" s="1"/>
  <c r="D198" i="10"/>
  <c r="O198" i="10" s="1"/>
  <c r="U197" i="10"/>
  <c r="T197" i="10"/>
  <c r="O197" i="10"/>
  <c r="M197" i="10"/>
  <c r="K197" i="10"/>
  <c r="I197" i="10"/>
  <c r="G197" i="10"/>
  <c r="U196" i="10"/>
  <c r="T196" i="10"/>
  <c r="O196" i="10"/>
  <c r="M196" i="10"/>
  <c r="K196" i="10"/>
  <c r="I196" i="10"/>
  <c r="G196" i="10"/>
  <c r="U195" i="10"/>
  <c r="T195" i="10"/>
  <c r="O195" i="10"/>
  <c r="M195" i="10"/>
  <c r="K195" i="10"/>
  <c r="I195" i="10"/>
  <c r="G195" i="10"/>
  <c r="U194" i="10"/>
  <c r="T194" i="10"/>
  <c r="O194" i="10"/>
  <c r="M194" i="10"/>
  <c r="K194" i="10"/>
  <c r="I194" i="10"/>
  <c r="G194" i="10"/>
  <c r="U193" i="10"/>
  <c r="T193" i="10"/>
  <c r="O193" i="10"/>
  <c r="M193" i="10"/>
  <c r="K193" i="10"/>
  <c r="I193" i="10"/>
  <c r="G193" i="10"/>
  <c r="U192" i="10"/>
  <c r="T192" i="10"/>
  <c r="O192" i="10"/>
  <c r="M192" i="10"/>
  <c r="K192" i="10"/>
  <c r="I192" i="10"/>
  <c r="G192" i="10"/>
  <c r="S191" i="10"/>
  <c r="R191" i="10"/>
  <c r="Q191" i="10"/>
  <c r="P191" i="10"/>
  <c r="U191" i="10" s="1"/>
  <c r="L191" i="10"/>
  <c r="J191" i="10"/>
  <c r="H191" i="10"/>
  <c r="F191" i="10"/>
  <c r="E191" i="10"/>
  <c r="M191" i="10" s="1"/>
  <c r="D191" i="10"/>
  <c r="G191" i="10" s="1"/>
  <c r="U190" i="10"/>
  <c r="T190" i="10"/>
  <c r="O190" i="10"/>
  <c r="M190" i="10"/>
  <c r="K190" i="10"/>
  <c r="I190" i="10"/>
  <c r="G190" i="10"/>
  <c r="U189" i="10"/>
  <c r="T189" i="10"/>
  <c r="O189" i="10"/>
  <c r="M189" i="10"/>
  <c r="K189" i="10"/>
  <c r="I189" i="10"/>
  <c r="G189" i="10"/>
  <c r="U188" i="10"/>
  <c r="T188" i="10"/>
  <c r="O188" i="10"/>
  <c r="M188" i="10"/>
  <c r="K188" i="10"/>
  <c r="I188" i="10"/>
  <c r="G188" i="10"/>
  <c r="U187" i="10"/>
  <c r="T187" i="10"/>
  <c r="O187" i="10"/>
  <c r="M187" i="10"/>
  <c r="K187" i="10"/>
  <c r="I187" i="10"/>
  <c r="G187" i="10"/>
  <c r="U186" i="10"/>
  <c r="T186" i="10"/>
  <c r="O186" i="10"/>
  <c r="M186" i="10"/>
  <c r="K186" i="10"/>
  <c r="I186" i="10"/>
  <c r="G186" i="10"/>
  <c r="S185" i="10"/>
  <c r="R185" i="10"/>
  <c r="Q185" i="10"/>
  <c r="T185" i="10" s="1"/>
  <c r="P185" i="10"/>
  <c r="L185" i="10"/>
  <c r="K185" i="10"/>
  <c r="J185" i="10"/>
  <c r="H185" i="10"/>
  <c r="F185" i="10"/>
  <c r="E185" i="10"/>
  <c r="M185" i="10" s="1"/>
  <c r="D185" i="10"/>
  <c r="U184" i="10"/>
  <c r="T184" i="10"/>
  <c r="O184" i="10"/>
  <c r="M184" i="10"/>
  <c r="K184" i="10"/>
  <c r="I184" i="10"/>
  <c r="G184" i="10"/>
  <c r="U183" i="10"/>
  <c r="T183" i="10"/>
  <c r="O183" i="10"/>
  <c r="M183" i="10"/>
  <c r="K183" i="10"/>
  <c r="I183" i="10"/>
  <c r="G183" i="10"/>
  <c r="U182" i="10"/>
  <c r="T182" i="10"/>
  <c r="O182" i="10"/>
  <c r="M182" i="10"/>
  <c r="K182" i="10"/>
  <c r="I182" i="10"/>
  <c r="G182" i="10"/>
  <c r="U181" i="10"/>
  <c r="T181" i="10"/>
  <c r="O181" i="10"/>
  <c r="M181" i="10"/>
  <c r="K181" i="10"/>
  <c r="I181" i="10"/>
  <c r="G181" i="10"/>
  <c r="U180" i="10"/>
  <c r="T180" i="10"/>
  <c r="O180" i="10"/>
  <c r="M180" i="10"/>
  <c r="K180" i="10"/>
  <c r="I180" i="10"/>
  <c r="G180" i="10"/>
  <c r="S179" i="10"/>
  <c r="R179" i="10"/>
  <c r="Q179" i="10"/>
  <c r="P179" i="10"/>
  <c r="U179" i="10" s="1"/>
  <c r="L179" i="10"/>
  <c r="J179" i="10"/>
  <c r="H179" i="10"/>
  <c r="F179" i="10"/>
  <c r="E179" i="10"/>
  <c r="M179" i="10" s="1"/>
  <c r="D179" i="10"/>
  <c r="G179" i="10" s="1"/>
  <c r="U178" i="10"/>
  <c r="T178" i="10"/>
  <c r="O178" i="10"/>
  <c r="M178" i="10"/>
  <c r="K178" i="10"/>
  <c r="I178" i="10"/>
  <c r="G178" i="10"/>
  <c r="U177" i="10"/>
  <c r="T177" i="10"/>
  <c r="O177" i="10"/>
  <c r="M177" i="10"/>
  <c r="K177" i="10"/>
  <c r="I177" i="10"/>
  <c r="G177" i="10"/>
  <c r="U176" i="10"/>
  <c r="T176" i="10"/>
  <c r="O176" i="10"/>
  <c r="M176" i="10"/>
  <c r="K176" i="10"/>
  <c r="I176" i="10"/>
  <c r="G176" i="10"/>
  <c r="U175" i="10"/>
  <c r="T175" i="10"/>
  <c r="O175" i="10"/>
  <c r="M175" i="10"/>
  <c r="K175" i="10"/>
  <c r="I175" i="10"/>
  <c r="G175" i="10"/>
  <c r="U174" i="10"/>
  <c r="T174" i="10"/>
  <c r="O174" i="10"/>
  <c r="M174" i="10"/>
  <c r="K174" i="10"/>
  <c r="I174" i="10"/>
  <c r="G174" i="10"/>
  <c r="U173" i="10"/>
  <c r="T173" i="10"/>
  <c r="O173" i="10"/>
  <c r="M173" i="10"/>
  <c r="K173" i="10"/>
  <c r="I173" i="10"/>
  <c r="G173" i="10"/>
  <c r="T170" i="10"/>
  <c r="S170" i="10"/>
  <c r="R170" i="10"/>
  <c r="Q170" i="10"/>
  <c r="P170" i="10"/>
  <c r="L170" i="10"/>
  <c r="J170" i="10"/>
  <c r="H170" i="10"/>
  <c r="I170" i="10" s="1"/>
  <c r="G170" i="10"/>
  <c r="F170" i="10"/>
  <c r="E170" i="10"/>
  <c r="K170" i="10" s="1"/>
  <c r="D170" i="10"/>
  <c r="O170" i="10" s="1"/>
  <c r="S169" i="10"/>
  <c r="R169" i="10"/>
  <c r="Q169" i="10"/>
  <c r="T169" i="10" s="1"/>
  <c r="P169" i="10"/>
  <c r="O169" i="10"/>
  <c r="L169" i="10"/>
  <c r="K169" i="10"/>
  <c r="J169" i="10"/>
  <c r="H169" i="10"/>
  <c r="F169" i="10"/>
  <c r="U169" i="10" s="1"/>
  <c r="E169" i="10"/>
  <c r="M169" i="10" s="1"/>
  <c r="D169" i="10"/>
  <c r="U168" i="10"/>
  <c r="T168" i="10"/>
  <c r="O168" i="10"/>
  <c r="M168" i="10"/>
  <c r="K168" i="10"/>
  <c r="I168" i="10"/>
  <c r="G168" i="10"/>
  <c r="U167" i="10"/>
  <c r="T167" i="10"/>
  <c r="O167" i="10"/>
  <c r="M167" i="10"/>
  <c r="K167" i="10"/>
  <c r="I167" i="10"/>
  <c r="G167" i="10"/>
  <c r="U166" i="10"/>
  <c r="T166" i="10"/>
  <c r="O166" i="10"/>
  <c r="M166" i="10"/>
  <c r="K166" i="10"/>
  <c r="I166" i="10"/>
  <c r="G166" i="10"/>
  <c r="U165" i="10"/>
  <c r="T165" i="10"/>
  <c r="O165" i="10"/>
  <c r="M165" i="10"/>
  <c r="K165" i="10"/>
  <c r="I165" i="10"/>
  <c r="G165" i="10"/>
  <c r="U164" i="10"/>
  <c r="T164" i="10"/>
  <c r="O164" i="10"/>
  <c r="M164" i="10"/>
  <c r="K164" i="10"/>
  <c r="I164" i="10"/>
  <c r="G164" i="10"/>
  <c r="S163" i="10"/>
  <c r="R163" i="10"/>
  <c r="Q163" i="10"/>
  <c r="T163" i="10" s="1"/>
  <c r="P163" i="10"/>
  <c r="U163" i="10" s="1"/>
  <c r="L163" i="10"/>
  <c r="J163" i="10"/>
  <c r="H163" i="10"/>
  <c r="F163" i="10"/>
  <c r="E163" i="10"/>
  <c r="M163" i="10" s="1"/>
  <c r="D163" i="10"/>
  <c r="U162" i="10"/>
  <c r="T162" i="10"/>
  <c r="O162" i="10"/>
  <c r="M162" i="10"/>
  <c r="K162" i="10"/>
  <c r="I162" i="10"/>
  <c r="G162" i="10"/>
  <c r="U161" i="10"/>
  <c r="T161" i="10"/>
  <c r="O161" i="10"/>
  <c r="M161" i="10"/>
  <c r="K161" i="10"/>
  <c r="I161" i="10"/>
  <c r="G161" i="10"/>
  <c r="U160" i="10"/>
  <c r="T160" i="10"/>
  <c r="O160" i="10"/>
  <c r="M160" i="10"/>
  <c r="K160" i="10"/>
  <c r="I160" i="10"/>
  <c r="G160" i="10"/>
  <c r="U159" i="10"/>
  <c r="T159" i="10"/>
  <c r="O159" i="10"/>
  <c r="M159" i="10"/>
  <c r="K159" i="10"/>
  <c r="I159" i="10"/>
  <c r="G159" i="10"/>
  <c r="U158" i="10"/>
  <c r="T158" i="10"/>
  <c r="O158" i="10"/>
  <c r="M158" i="10"/>
  <c r="K158" i="10"/>
  <c r="I158" i="10"/>
  <c r="G158" i="10"/>
  <c r="S157" i="10"/>
  <c r="R157" i="10"/>
  <c r="Q157" i="10"/>
  <c r="T157" i="10" s="1"/>
  <c r="P157" i="10"/>
  <c r="L157" i="10"/>
  <c r="J157" i="10"/>
  <c r="H157" i="10"/>
  <c r="F157" i="10"/>
  <c r="U157" i="10" s="1"/>
  <c r="E157" i="10"/>
  <c r="D157" i="10"/>
  <c r="U156" i="10"/>
  <c r="T156" i="10"/>
  <c r="O156" i="10"/>
  <c r="M156" i="10"/>
  <c r="K156" i="10"/>
  <c r="I156" i="10"/>
  <c r="G156" i="10"/>
  <c r="U155" i="10"/>
  <c r="T155" i="10"/>
  <c r="O155" i="10"/>
  <c r="M155" i="10"/>
  <c r="K155" i="10"/>
  <c r="I155" i="10"/>
  <c r="G155" i="10"/>
  <c r="U154" i="10"/>
  <c r="T154" i="10"/>
  <c r="O154" i="10"/>
  <c r="M154" i="10"/>
  <c r="K154" i="10"/>
  <c r="I154" i="10"/>
  <c r="G154" i="10"/>
  <c r="U153" i="10"/>
  <c r="T153" i="10"/>
  <c r="O153" i="10"/>
  <c r="M153" i="10"/>
  <c r="K153" i="10"/>
  <c r="I153" i="10"/>
  <c r="G153" i="10"/>
  <c r="U152" i="10"/>
  <c r="T152" i="10"/>
  <c r="O152" i="10"/>
  <c r="M152" i="10"/>
  <c r="K152" i="10"/>
  <c r="I152" i="10"/>
  <c r="G152" i="10"/>
  <c r="U151" i="10"/>
  <c r="T151" i="10"/>
  <c r="O151" i="10"/>
  <c r="M151" i="10"/>
  <c r="K151" i="10"/>
  <c r="I151" i="10"/>
  <c r="G151" i="10"/>
  <c r="T150" i="10"/>
  <c r="S150" i="10"/>
  <c r="R150" i="10"/>
  <c r="Q150" i="10"/>
  <c r="P150" i="10"/>
  <c r="U150" i="10" s="1"/>
  <c r="O150" i="10"/>
  <c r="L150" i="10"/>
  <c r="J150" i="10"/>
  <c r="H150" i="10"/>
  <c r="F150" i="10"/>
  <c r="E150" i="10"/>
  <c r="D150" i="10"/>
  <c r="I150" i="10" s="1"/>
  <c r="U149" i="10"/>
  <c r="T149" i="10"/>
  <c r="O149" i="10"/>
  <c r="M149" i="10"/>
  <c r="K149" i="10"/>
  <c r="I149" i="10"/>
  <c r="G149" i="10"/>
  <c r="U148" i="10"/>
  <c r="T148" i="10"/>
  <c r="O148" i="10"/>
  <c r="M148" i="10"/>
  <c r="K148" i="10"/>
  <c r="I148" i="10"/>
  <c r="G148" i="10"/>
  <c r="U147" i="10"/>
  <c r="T147" i="10"/>
  <c r="O147" i="10"/>
  <c r="M147" i="10"/>
  <c r="K147" i="10"/>
  <c r="I147" i="10"/>
  <c r="G147" i="10"/>
  <c r="U146" i="10"/>
  <c r="T146" i="10"/>
  <c r="O146" i="10"/>
  <c r="M146" i="10"/>
  <c r="K146" i="10"/>
  <c r="I146" i="10"/>
  <c r="G146" i="10"/>
  <c r="U145" i="10"/>
  <c r="T145" i="10"/>
  <c r="O145" i="10"/>
  <c r="M145" i="10"/>
  <c r="K145" i="10"/>
  <c r="I145" i="10"/>
  <c r="G145" i="10"/>
  <c r="T144" i="10"/>
  <c r="S144" i="10"/>
  <c r="R144" i="10"/>
  <c r="Q144" i="10"/>
  <c r="P144" i="10"/>
  <c r="U144" i="10" s="1"/>
  <c r="L144" i="10"/>
  <c r="J144" i="10"/>
  <c r="H144" i="10"/>
  <c r="F144" i="10"/>
  <c r="E144" i="10"/>
  <c r="K144" i="10" s="1"/>
  <c r="D144" i="10"/>
  <c r="U143" i="10"/>
  <c r="T143" i="10"/>
  <c r="O143" i="10"/>
  <c r="M143" i="10"/>
  <c r="K143" i="10"/>
  <c r="I143" i="10"/>
  <c r="G143" i="10"/>
  <c r="U142" i="10"/>
  <c r="T142" i="10"/>
  <c r="O142" i="10"/>
  <c r="M142" i="10"/>
  <c r="K142" i="10"/>
  <c r="I142" i="10"/>
  <c r="G142" i="10"/>
  <c r="U141" i="10"/>
  <c r="T141" i="10"/>
  <c r="O141" i="10"/>
  <c r="M141" i="10"/>
  <c r="K141" i="10"/>
  <c r="I141" i="10"/>
  <c r="G141" i="10"/>
  <c r="U140" i="10"/>
  <c r="T140" i="10"/>
  <c r="O140" i="10"/>
  <c r="M140" i="10"/>
  <c r="K140" i="10"/>
  <c r="I140" i="10"/>
  <c r="G140" i="10"/>
  <c r="U139" i="10"/>
  <c r="T139" i="10"/>
  <c r="O139" i="10"/>
  <c r="M139" i="10"/>
  <c r="K139" i="10"/>
  <c r="I139" i="10"/>
  <c r="G139" i="10"/>
  <c r="U138" i="10"/>
  <c r="T138" i="10"/>
  <c r="O138" i="10"/>
  <c r="M138" i="10"/>
  <c r="K138" i="10"/>
  <c r="I138" i="10"/>
  <c r="G138" i="10"/>
  <c r="S137" i="10"/>
  <c r="R137" i="10"/>
  <c r="Q137" i="10"/>
  <c r="T137" i="10" s="1"/>
  <c r="P137" i="10"/>
  <c r="L137" i="10"/>
  <c r="J137" i="10"/>
  <c r="H137" i="10"/>
  <c r="F137" i="10"/>
  <c r="U137" i="10" s="1"/>
  <c r="E137" i="10"/>
  <c r="D137" i="10"/>
  <c r="I137" i="10" s="1"/>
  <c r="U136" i="10"/>
  <c r="T136" i="10"/>
  <c r="O136" i="10"/>
  <c r="M136" i="10"/>
  <c r="K136" i="10"/>
  <c r="I136" i="10"/>
  <c r="G136" i="10"/>
  <c r="U135" i="10"/>
  <c r="T135" i="10"/>
  <c r="O135" i="10"/>
  <c r="M135" i="10"/>
  <c r="K135" i="10"/>
  <c r="I135" i="10"/>
  <c r="G135" i="10"/>
  <c r="U134" i="10"/>
  <c r="T134" i="10"/>
  <c r="O134" i="10"/>
  <c r="M134" i="10"/>
  <c r="K134" i="10"/>
  <c r="I134" i="10"/>
  <c r="G134" i="10"/>
  <c r="U133" i="10"/>
  <c r="T133" i="10"/>
  <c r="O133" i="10"/>
  <c r="M133" i="10"/>
  <c r="K133" i="10"/>
  <c r="I133" i="10"/>
  <c r="G133" i="10"/>
  <c r="S132" i="10"/>
  <c r="R132" i="10"/>
  <c r="Q132" i="10"/>
  <c r="T132" i="10" s="1"/>
  <c r="P132" i="10"/>
  <c r="U132" i="10" s="1"/>
  <c r="L132" i="10"/>
  <c r="J132" i="10"/>
  <c r="H132" i="10"/>
  <c r="I132" i="10" s="1"/>
  <c r="F132" i="10"/>
  <c r="E132" i="10"/>
  <c r="K132" i="10" s="1"/>
  <c r="D132" i="10"/>
  <c r="O132" i="10" s="1"/>
  <c r="U131" i="10"/>
  <c r="T131" i="10"/>
  <c r="O131" i="10"/>
  <c r="M131" i="10"/>
  <c r="K131" i="10"/>
  <c r="I131" i="10"/>
  <c r="G131" i="10"/>
  <c r="U130" i="10"/>
  <c r="T130" i="10"/>
  <c r="O130" i="10"/>
  <c r="M130" i="10"/>
  <c r="K130" i="10"/>
  <c r="I130" i="10"/>
  <c r="G130" i="10"/>
  <c r="U129" i="10"/>
  <c r="T129" i="10"/>
  <c r="O129" i="10"/>
  <c r="M129" i="10"/>
  <c r="K129" i="10"/>
  <c r="I129" i="10"/>
  <c r="G129" i="10"/>
  <c r="U128" i="10"/>
  <c r="T128" i="10"/>
  <c r="O128" i="10"/>
  <c r="M128" i="10"/>
  <c r="K128" i="10"/>
  <c r="I128" i="10"/>
  <c r="G128" i="10"/>
  <c r="U127" i="10"/>
  <c r="T127" i="10"/>
  <c r="O127" i="10"/>
  <c r="M127" i="10"/>
  <c r="K127" i="10"/>
  <c r="I127" i="10"/>
  <c r="G127" i="10"/>
  <c r="T126" i="10"/>
  <c r="S126" i="10"/>
  <c r="R126" i="10"/>
  <c r="Q126" i="10"/>
  <c r="P126" i="10"/>
  <c r="U126" i="10" s="1"/>
  <c r="L126" i="10"/>
  <c r="J126" i="10"/>
  <c r="I126" i="10"/>
  <c r="H126" i="10"/>
  <c r="F126" i="10"/>
  <c r="G126" i="10" s="1"/>
  <c r="E126" i="10"/>
  <c r="M126" i="10" s="1"/>
  <c r="D126" i="10"/>
  <c r="O126" i="10" s="1"/>
  <c r="U125" i="10"/>
  <c r="T125" i="10"/>
  <c r="O125" i="10"/>
  <c r="M125" i="10"/>
  <c r="K125" i="10"/>
  <c r="I125" i="10"/>
  <c r="G125" i="10"/>
  <c r="U124" i="10"/>
  <c r="T124" i="10"/>
  <c r="O124" i="10"/>
  <c r="M124" i="10"/>
  <c r="K124" i="10"/>
  <c r="I124" i="10"/>
  <c r="G124" i="10"/>
  <c r="U123" i="10"/>
  <c r="T123" i="10"/>
  <c r="O123" i="10"/>
  <c r="M123" i="10"/>
  <c r="K123" i="10"/>
  <c r="I123" i="10"/>
  <c r="G123" i="10"/>
  <c r="U122" i="10"/>
  <c r="T122" i="10"/>
  <c r="O122" i="10"/>
  <c r="M122" i="10"/>
  <c r="K122" i="10"/>
  <c r="I122" i="10"/>
  <c r="G122" i="10"/>
  <c r="S121" i="10"/>
  <c r="R121" i="10"/>
  <c r="Q121" i="10"/>
  <c r="T121" i="10" s="1"/>
  <c r="P121" i="10"/>
  <c r="L121" i="10"/>
  <c r="J121" i="10"/>
  <c r="H121" i="10"/>
  <c r="F121" i="10"/>
  <c r="E121" i="10"/>
  <c r="M121" i="10" s="1"/>
  <c r="D121" i="10"/>
  <c r="U120" i="10"/>
  <c r="T120" i="10"/>
  <c r="O120" i="10"/>
  <c r="M120" i="10"/>
  <c r="K120" i="10"/>
  <c r="I120" i="10"/>
  <c r="G120" i="10"/>
  <c r="U119" i="10"/>
  <c r="T119" i="10"/>
  <c r="O119" i="10"/>
  <c r="M119" i="10"/>
  <c r="K119" i="10"/>
  <c r="I119" i="10"/>
  <c r="G119" i="10"/>
  <c r="U118" i="10"/>
  <c r="T118" i="10"/>
  <c r="O118" i="10"/>
  <c r="M118" i="10"/>
  <c r="K118" i="10"/>
  <c r="I118" i="10"/>
  <c r="G118" i="10"/>
  <c r="U117" i="10"/>
  <c r="T117" i="10"/>
  <c r="O117" i="10"/>
  <c r="M117" i="10"/>
  <c r="K117" i="10"/>
  <c r="I117" i="10"/>
  <c r="G117" i="10"/>
  <c r="U116" i="10"/>
  <c r="T116" i="10"/>
  <c r="O116" i="10"/>
  <c r="M116" i="10"/>
  <c r="K116" i="10"/>
  <c r="I116" i="10"/>
  <c r="G116" i="10"/>
  <c r="U115" i="10"/>
  <c r="T115" i="10"/>
  <c r="O115" i="10"/>
  <c r="M115" i="10"/>
  <c r="K115" i="10"/>
  <c r="I115" i="10"/>
  <c r="G115" i="10"/>
  <c r="U114" i="10"/>
  <c r="T114" i="10"/>
  <c r="O114" i="10"/>
  <c r="M114" i="10"/>
  <c r="K114" i="10"/>
  <c r="I114" i="10"/>
  <c r="G114" i="10"/>
  <c r="U113" i="10"/>
  <c r="T113" i="10"/>
  <c r="O113" i="10"/>
  <c r="M113" i="10"/>
  <c r="K113" i="10"/>
  <c r="I113" i="10"/>
  <c r="G113" i="10"/>
  <c r="S112" i="10"/>
  <c r="T112" i="10" s="1"/>
  <c r="R112" i="10"/>
  <c r="Q112" i="10"/>
  <c r="P112" i="10"/>
  <c r="L112" i="10"/>
  <c r="J112" i="10"/>
  <c r="H112" i="10"/>
  <c r="F112" i="10"/>
  <c r="E112" i="10"/>
  <c r="D112" i="10"/>
  <c r="I112" i="10" s="1"/>
  <c r="U111" i="10"/>
  <c r="T111" i="10"/>
  <c r="O111" i="10"/>
  <c r="M111" i="10"/>
  <c r="K111" i="10"/>
  <c r="I111" i="10"/>
  <c r="G111" i="10"/>
  <c r="U110" i="10"/>
  <c r="T110" i="10"/>
  <c r="O110" i="10"/>
  <c r="M110" i="10"/>
  <c r="K110" i="10"/>
  <c r="I110" i="10"/>
  <c r="G110" i="10"/>
  <c r="U109" i="10"/>
  <c r="T109" i="10"/>
  <c r="O109" i="10"/>
  <c r="M109" i="10"/>
  <c r="K109" i="10"/>
  <c r="I109" i="10"/>
  <c r="G109" i="10"/>
  <c r="U108" i="10"/>
  <c r="T108" i="10"/>
  <c r="O108" i="10"/>
  <c r="M108" i="10"/>
  <c r="K108" i="10"/>
  <c r="I108" i="10"/>
  <c r="G108" i="10"/>
  <c r="U107" i="10"/>
  <c r="T107" i="10"/>
  <c r="O107" i="10"/>
  <c r="M107" i="10"/>
  <c r="K107" i="10"/>
  <c r="I107" i="10"/>
  <c r="G107" i="10"/>
  <c r="S106" i="10"/>
  <c r="R106" i="10"/>
  <c r="Q106" i="10"/>
  <c r="T106" i="10" s="1"/>
  <c r="P106" i="10"/>
  <c r="L106" i="10"/>
  <c r="J106" i="10"/>
  <c r="I106" i="10"/>
  <c r="H106" i="10"/>
  <c r="F106" i="10"/>
  <c r="E106" i="10"/>
  <c r="D106" i="10"/>
  <c r="O106" i="10" s="1"/>
  <c r="U105" i="10"/>
  <c r="T105" i="10"/>
  <c r="O105" i="10"/>
  <c r="M105" i="10"/>
  <c r="K105" i="10"/>
  <c r="I105" i="10"/>
  <c r="G105" i="10"/>
  <c r="S102" i="10"/>
  <c r="R102" i="10"/>
  <c r="Q102" i="10"/>
  <c r="T102" i="10" s="1"/>
  <c r="P102" i="10"/>
  <c r="U102" i="10" s="1"/>
  <c r="L102" i="10"/>
  <c r="J102" i="10"/>
  <c r="H102" i="10"/>
  <c r="F102" i="10"/>
  <c r="E102" i="10"/>
  <c r="M102" i="10" s="1"/>
  <c r="D102" i="10"/>
  <c r="S101" i="10"/>
  <c r="R101" i="10"/>
  <c r="Q101" i="10"/>
  <c r="P101" i="10"/>
  <c r="L101" i="10"/>
  <c r="J101" i="10"/>
  <c r="K101" i="10" s="1"/>
  <c r="H101" i="10"/>
  <c r="G101" i="10"/>
  <c r="F101" i="10"/>
  <c r="E101" i="10"/>
  <c r="D101" i="10"/>
  <c r="U100" i="10"/>
  <c r="T100" i="10"/>
  <c r="O100" i="10"/>
  <c r="M100" i="10"/>
  <c r="K100" i="10"/>
  <c r="I100" i="10"/>
  <c r="G100" i="10"/>
  <c r="U99" i="10"/>
  <c r="T99" i="10"/>
  <c r="O99" i="10"/>
  <c r="M99" i="10"/>
  <c r="K99" i="10"/>
  <c r="I99" i="10"/>
  <c r="G99" i="10"/>
  <c r="U98" i="10"/>
  <c r="T98" i="10"/>
  <c r="O98" i="10"/>
  <c r="M98" i="10"/>
  <c r="K98" i="10"/>
  <c r="I98" i="10"/>
  <c r="G98" i="10"/>
  <c r="U97" i="10"/>
  <c r="T97" i="10"/>
  <c r="O97" i="10"/>
  <c r="M97" i="10"/>
  <c r="K97" i="10"/>
  <c r="I97" i="10"/>
  <c r="G97" i="10"/>
  <c r="S96" i="10"/>
  <c r="R96" i="10"/>
  <c r="Q96" i="10"/>
  <c r="T96" i="10" s="1"/>
  <c r="P96" i="10"/>
  <c r="L96" i="10"/>
  <c r="K96" i="10"/>
  <c r="J96" i="10"/>
  <c r="H96" i="10"/>
  <c r="F96" i="10"/>
  <c r="E96" i="10"/>
  <c r="D96" i="10"/>
  <c r="G96" i="10" s="1"/>
  <c r="U95" i="10"/>
  <c r="T95" i="10"/>
  <c r="O95" i="10"/>
  <c r="M95" i="10"/>
  <c r="K95" i="10"/>
  <c r="I95" i="10"/>
  <c r="G95" i="10"/>
  <c r="U94" i="10"/>
  <c r="T94" i="10"/>
  <c r="O94" i="10"/>
  <c r="M94" i="10"/>
  <c r="K94" i="10"/>
  <c r="I94" i="10"/>
  <c r="G94" i="10"/>
  <c r="U93" i="10"/>
  <c r="T93" i="10"/>
  <c r="O93" i="10"/>
  <c r="M93" i="10"/>
  <c r="K93" i="10"/>
  <c r="I93" i="10"/>
  <c r="G93" i="10"/>
  <c r="U92" i="10"/>
  <c r="T92" i="10"/>
  <c r="O92" i="10"/>
  <c r="M92" i="10"/>
  <c r="K92" i="10"/>
  <c r="I92" i="10"/>
  <c r="G92" i="10"/>
  <c r="S91" i="10"/>
  <c r="R91" i="10"/>
  <c r="Q91" i="10"/>
  <c r="T91" i="10" s="1"/>
  <c r="P91" i="10"/>
  <c r="L91" i="10"/>
  <c r="J91" i="10"/>
  <c r="H91" i="10"/>
  <c r="I91" i="10" s="1"/>
  <c r="F91" i="10"/>
  <c r="U91" i="10" s="1"/>
  <c r="E91" i="10"/>
  <c r="D91" i="10"/>
  <c r="U90" i="10"/>
  <c r="T90" i="10"/>
  <c r="O90" i="10"/>
  <c r="M90" i="10"/>
  <c r="K90" i="10"/>
  <c r="I90" i="10"/>
  <c r="G90" i="10"/>
  <c r="U89" i="10"/>
  <c r="T89" i="10"/>
  <c r="O89" i="10"/>
  <c r="M89" i="10"/>
  <c r="K89" i="10"/>
  <c r="I89" i="10"/>
  <c r="G89" i="10"/>
  <c r="U88" i="10"/>
  <c r="T88" i="10"/>
  <c r="O88" i="10"/>
  <c r="M88" i="10"/>
  <c r="K88" i="10"/>
  <c r="I88" i="10"/>
  <c r="G88" i="10"/>
  <c r="S85" i="10"/>
  <c r="R85" i="10"/>
  <c r="Q85" i="10"/>
  <c r="T85" i="10" s="1"/>
  <c r="P85" i="10"/>
  <c r="U85" i="10" s="1"/>
  <c r="L85" i="10"/>
  <c r="J85" i="10"/>
  <c r="H85" i="10"/>
  <c r="F85" i="10"/>
  <c r="E85" i="10"/>
  <c r="M85" i="10" s="1"/>
  <c r="D85" i="10"/>
  <c r="I85" i="10" s="1"/>
  <c r="S84" i="10"/>
  <c r="R84" i="10"/>
  <c r="Q84" i="10"/>
  <c r="T84" i="10" s="1"/>
  <c r="P84" i="10"/>
  <c r="L84" i="10"/>
  <c r="J84" i="10"/>
  <c r="H84" i="10"/>
  <c r="F84" i="10"/>
  <c r="E84" i="10"/>
  <c r="D84" i="10"/>
  <c r="U83" i="10"/>
  <c r="T83" i="10"/>
  <c r="O83" i="10"/>
  <c r="M83" i="10"/>
  <c r="K83" i="10"/>
  <c r="I83" i="10"/>
  <c r="G83" i="10"/>
  <c r="U82" i="10"/>
  <c r="T82" i="10"/>
  <c r="O82" i="10"/>
  <c r="M82" i="10"/>
  <c r="K82" i="10"/>
  <c r="I82" i="10"/>
  <c r="G82" i="10"/>
  <c r="U81" i="10"/>
  <c r="T81" i="10"/>
  <c r="O81" i="10"/>
  <c r="M81" i="10"/>
  <c r="K81" i="10"/>
  <c r="I81" i="10"/>
  <c r="G81" i="10"/>
  <c r="U80" i="10"/>
  <c r="T80" i="10"/>
  <c r="O80" i="10"/>
  <c r="M80" i="10"/>
  <c r="K80" i="10"/>
  <c r="I80" i="10"/>
  <c r="G80" i="10"/>
  <c r="U79" i="10"/>
  <c r="T79" i="10"/>
  <c r="O79" i="10"/>
  <c r="M79" i="10"/>
  <c r="K79" i="10"/>
  <c r="I79" i="10"/>
  <c r="G79" i="10"/>
  <c r="S78" i="10"/>
  <c r="R78" i="10"/>
  <c r="Q78" i="10"/>
  <c r="T78" i="10" s="1"/>
  <c r="P78" i="10"/>
  <c r="L78" i="10"/>
  <c r="J78" i="10"/>
  <c r="H78" i="10"/>
  <c r="F78" i="10"/>
  <c r="E78" i="10"/>
  <c r="M78" i="10" s="1"/>
  <c r="D78" i="10"/>
  <c r="U77" i="10"/>
  <c r="T77" i="10"/>
  <c r="O77" i="10"/>
  <c r="M77" i="10"/>
  <c r="K77" i="10"/>
  <c r="I77" i="10"/>
  <c r="G77" i="10"/>
  <c r="U76" i="10"/>
  <c r="T76" i="10"/>
  <c r="O76" i="10"/>
  <c r="M76" i="10"/>
  <c r="K76" i="10"/>
  <c r="I76" i="10"/>
  <c r="G76" i="10"/>
  <c r="U75" i="10"/>
  <c r="T75" i="10"/>
  <c r="O75" i="10"/>
  <c r="M75" i="10"/>
  <c r="K75" i="10"/>
  <c r="I75" i="10"/>
  <c r="G75" i="10"/>
  <c r="U74" i="10"/>
  <c r="T74" i="10"/>
  <c r="O74" i="10"/>
  <c r="M74" i="10"/>
  <c r="K74" i="10"/>
  <c r="I74" i="10"/>
  <c r="G74" i="10"/>
  <c r="U73" i="10"/>
  <c r="T73" i="10"/>
  <c r="O73" i="10"/>
  <c r="M73" i="10"/>
  <c r="K73" i="10"/>
  <c r="I73" i="10"/>
  <c r="G73" i="10"/>
  <c r="U72" i="10"/>
  <c r="T72" i="10"/>
  <c r="O72" i="10"/>
  <c r="M72" i="10"/>
  <c r="K72" i="10"/>
  <c r="I72" i="10"/>
  <c r="G72" i="10"/>
  <c r="U71" i="10"/>
  <c r="T71" i="10"/>
  <c r="O71" i="10"/>
  <c r="M71" i="10"/>
  <c r="K71" i="10"/>
  <c r="I71" i="10"/>
  <c r="G71" i="10"/>
  <c r="S70" i="10"/>
  <c r="R70" i="10"/>
  <c r="Q70" i="10"/>
  <c r="T70" i="10" s="1"/>
  <c r="P70" i="10"/>
  <c r="L70" i="10"/>
  <c r="J70" i="10"/>
  <c r="I70" i="10"/>
  <c r="H70" i="10"/>
  <c r="F70" i="10"/>
  <c r="E70" i="10"/>
  <c r="D70" i="10"/>
  <c r="O70" i="10" s="1"/>
  <c r="U69" i="10"/>
  <c r="T69" i="10"/>
  <c r="O69" i="10"/>
  <c r="M69" i="10"/>
  <c r="K69" i="10"/>
  <c r="I69" i="10"/>
  <c r="G69" i="10"/>
  <c r="U68" i="10"/>
  <c r="T68" i="10"/>
  <c r="O68" i="10"/>
  <c r="M68" i="10"/>
  <c r="K68" i="10"/>
  <c r="I68" i="10"/>
  <c r="G68" i="10"/>
  <c r="U67" i="10"/>
  <c r="T67" i="10"/>
  <c r="O67" i="10"/>
  <c r="M67" i="10"/>
  <c r="K67" i="10"/>
  <c r="I67" i="10"/>
  <c r="G67" i="10"/>
  <c r="U66" i="10"/>
  <c r="T66" i="10"/>
  <c r="O66" i="10"/>
  <c r="M66" i="10"/>
  <c r="K66" i="10"/>
  <c r="I66" i="10"/>
  <c r="G66" i="10"/>
  <c r="U65" i="10"/>
  <c r="T65" i="10"/>
  <c r="O65" i="10"/>
  <c r="M65" i="10"/>
  <c r="K65" i="10"/>
  <c r="I65" i="10"/>
  <c r="G65" i="10"/>
  <c r="U64" i="10"/>
  <c r="T64" i="10"/>
  <c r="O64" i="10"/>
  <c r="M64" i="10"/>
  <c r="K64" i="10"/>
  <c r="I64" i="10"/>
  <c r="G64" i="10"/>
  <c r="U63" i="10"/>
  <c r="T63" i="10"/>
  <c r="S63" i="10"/>
  <c r="R63" i="10"/>
  <c r="Q63" i="10"/>
  <c r="P63" i="10"/>
  <c r="L63" i="10"/>
  <c r="K63" i="10"/>
  <c r="J63" i="10"/>
  <c r="H63" i="10"/>
  <c r="F63" i="10"/>
  <c r="E63" i="10"/>
  <c r="M63" i="10" s="1"/>
  <c r="D63" i="10"/>
  <c r="I63" i="10" s="1"/>
  <c r="U62" i="10"/>
  <c r="T62" i="10"/>
  <c r="O62" i="10"/>
  <c r="M62" i="10"/>
  <c r="K62" i="10"/>
  <c r="I62" i="10"/>
  <c r="G62" i="10"/>
  <c r="U61" i="10"/>
  <c r="T61" i="10"/>
  <c r="O61" i="10"/>
  <c r="M61" i="10"/>
  <c r="K61" i="10"/>
  <c r="I61" i="10"/>
  <c r="G61" i="10"/>
  <c r="U60" i="10"/>
  <c r="T60" i="10"/>
  <c r="O60" i="10"/>
  <c r="M60" i="10"/>
  <c r="K60" i="10"/>
  <c r="I60" i="10"/>
  <c r="G60" i="10"/>
  <c r="U59" i="10"/>
  <c r="T59" i="10"/>
  <c r="O59" i="10"/>
  <c r="M59" i="10"/>
  <c r="K59" i="10"/>
  <c r="I59" i="10"/>
  <c r="G59" i="10"/>
  <c r="S58" i="10"/>
  <c r="R58" i="10"/>
  <c r="Q58" i="10"/>
  <c r="T58" i="10" s="1"/>
  <c r="P58" i="10"/>
  <c r="O58" i="10"/>
  <c r="L58" i="10"/>
  <c r="J58" i="10"/>
  <c r="I58" i="10"/>
  <c r="H58" i="10"/>
  <c r="F58" i="10"/>
  <c r="G58" i="10" s="1"/>
  <c r="E58" i="10"/>
  <c r="D58" i="10"/>
  <c r="U57" i="10"/>
  <c r="T57" i="10"/>
  <c r="O57" i="10"/>
  <c r="M57" i="10"/>
  <c r="K57" i="10"/>
  <c r="I57" i="10"/>
  <c r="G57" i="10"/>
  <c r="S54" i="10"/>
  <c r="R54" i="10"/>
  <c r="Q54" i="10"/>
  <c r="P54" i="10"/>
  <c r="U54" i="10" s="1"/>
  <c r="O54" i="10"/>
  <c r="L54" i="10"/>
  <c r="J54" i="10"/>
  <c r="K54" i="10" s="1"/>
  <c r="H54" i="10"/>
  <c r="I54" i="10" s="1"/>
  <c r="F54" i="10"/>
  <c r="E54" i="10"/>
  <c r="D54" i="10"/>
  <c r="S53" i="10"/>
  <c r="R53" i="10"/>
  <c r="Q53" i="10"/>
  <c r="P53" i="10"/>
  <c r="L53" i="10"/>
  <c r="J53" i="10"/>
  <c r="H53" i="10"/>
  <c r="F53" i="10"/>
  <c r="E53" i="10"/>
  <c r="D53" i="10"/>
  <c r="U52" i="10"/>
  <c r="T52" i="10"/>
  <c r="O52" i="10"/>
  <c r="M52" i="10"/>
  <c r="K52" i="10"/>
  <c r="I52" i="10"/>
  <c r="G52" i="10"/>
  <c r="U51" i="10"/>
  <c r="T51" i="10"/>
  <c r="O51" i="10"/>
  <c r="M51" i="10"/>
  <c r="K51" i="10"/>
  <c r="I51" i="10"/>
  <c r="G51" i="10"/>
  <c r="U50" i="10"/>
  <c r="T50" i="10"/>
  <c r="O50" i="10"/>
  <c r="M50" i="10"/>
  <c r="K50" i="10"/>
  <c r="I50" i="10"/>
  <c r="G50" i="10"/>
  <c r="U49" i="10"/>
  <c r="T49" i="10"/>
  <c r="O49" i="10"/>
  <c r="M49" i="10"/>
  <c r="K49" i="10"/>
  <c r="I49" i="10"/>
  <c r="G49" i="10"/>
  <c r="U48" i="10"/>
  <c r="T48" i="10"/>
  <c r="O48" i="10"/>
  <c r="M48" i="10"/>
  <c r="K48" i="10"/>
  <c r="I48" i="10"/>
  <c r="G48" i="10"/>
  <c r="S47" i="10"/>
  <c r="R47" i="10"/>
  <c r="Q47" i="10"/>
  <c r="T47" i="10" s="1"/>
  <c r="P47" i="10"/>
  <c r="L47" i="10"/>
  <c r="J47" i="10"/>
  <c r="H47" i="10"/>
  <c r="F47" i="10"/>
  <c r="E47" i="10"/>
  <c r="M47" i="10" s="1"/>
  <c r="D47" i="10"/>
  <c r="U46" i="10"/>
  <c r="T46" i="10"/>
  <c r="O46" i="10"/>
  <c r="M46" i="10"/>
  <c r="K46" i="10"/>
  <c r="I46" i="10"/>
  <c r="G46" i="10"/>
  <c r="U45" i="10"/>
  <c r="T45" i="10"/>
  <c r="O45" i="10"/>
  <c r="M45" i="10"/>
  <c r="K45" i="10"/>
  <c r="I45" i="10"/>
  <c r="G45" i="10"/>
  <c r="U44" i="10"/>
  <c r="T44" i="10"/>
  <c r="O44" i="10"/>
  <c r="M44" i="10"/>
  <c r="K44" i="10"/>
  <c r="I44" i="10"/>
  <c r="G44" i="10"/>
  <c r="U43" i="10"/>
  <c r="T43" i="10"/>
  <c r="O43" i="10"/>
  <c r="M43" i="10"/>
  <c r="K43" i="10"/>
  <c r="I43" i="10"/>
  <c r="G43" i="10"/>
  <c r="U42" i="10"/>
  <c r="T42" i="10"/>
  <c r="O42" i="10"/>
  <c r="M42" i="10"/>
  <c r="K42" i="10"/>
  <c r="I42" i="10"/>
  <c r="G42" i="10"/>
  <c r="U41" i="10"/>
  <c r="T41" i="10"/>
  <c r="O41" i="10"/>
  <c r="M41" i="10"/>
  <c r="K41" i="10"/>
  <c r="I41" i="10"/>
  <c r="G41" i="10"/>
  <c r="S40" i="10"/>
  <c r="R40" i="10"/>
  <c r="Q40" i="10"/>
  <c r="P40" i="10"/>
  <c r="U40" i="10" s="1"/>
  <c r="O40" i="10"/>
  <c r="L40" i="10"/>
  <c r="K40" i="10"/>
  <c r="J40" i="10"/>
  <c r="H40" i="10"/>
  <c r="I40" i="10" s="1"/>
  <c r="F40" i="10"/>
  <c r="G40" i="10" s="1"/>
  <c r="E40" i="10"/>
  <c r="D40" i="10"/>
  <c r="U39" i="10"/>
  <c r="T39" i="10"/>
  <c r="O39" i="10"/>
  <c r="M39" i="10"/>
  <c r="K39" i="10"/>
  <c r="I39" i="10"/>
  <c r="G39" i="10"/>
  <c r="U38" i="10"/>
  <c r="T38" i="10"/>
  <c r="O38" i="10"/>
  <c r="M38" i="10"/>
  <c r="K38" i="10"/>
  <c r="I38" i="10"/>
  <c r="G38" i="10"/>
  <c r="U37" i="10"/>
  <c r="T37" i="10"/>
  <c r="O37" i="10"/>
  <c r="M37" i="10"/>
  <c r="K37" i="10"/>
  <c r="I37" i="10"/>
  <c r="G37" i="10"/>
  <c r="U36" i="10"/>
  <c r="T36" i="10"/>
  <c r="O36" i="10"/>
  <c r="M36" i="10"/>
  <c r="K36" i="10"/>
  <c r="I36" i="10"/>
  <c r="G36" i="10"/>
  <c r="S35" i="10"/>
  <c r="R35" i="10"/>
  <c r="Q35" i="10"/>
  <c r="P35" i="10"/>
  <c r="O35" i="10"/>
  <c r="L35" i="10"/>
  <c r="J35" i="10"/>
  <c r="H35" i="10"/>
  <c r="F35" i="10"/>
  <c r="E35" i="10"/>
  <c r="D35" i="10"/>
  <c r="U34" i="10"/>
  <c r="T34" i="10"/>
  <c r="O34" i="10"/>
  <c r="M34" i="10"/>
  <c r="K34" i="10"/>
  <c r="I34" i="10"/>
  <c r="G34" i="10"/>
  <c r="U33" i="10"/>
  <c r="T33" i="10"/>
  <c r="O33" i="10"/>
  <c r="M33" i="10"/>
  <c r="K33" i="10"/>
  <c r="I33" i="10"/>
  <c r="G33" i="10"/>
  <c r="U32" i="10"/>
  <c r="T32" i="10"/>
  <c r="O32" i="10"/>
  <c r="M32" i="10"/>
  <c r="K32" i="10"/>
  <c r="I32" i="10"/>
  <c r="G32" i="10"/>
  <c r="U31" i="10"/>
  <c r="T31" i="10"/>
  <c r="O31" i="10"/>
  <c r="M31" i="10"/>
  <c r="K31" i="10"/>
  <c r="I31" i="10"/>
  <c r="G31" i="10"/>
  <c r="U30" i="10"/>
  <c r="T30" i="10"/>
  <c r="O30" i="10"/>
  <c r="M30" i="10"/>
  <c r="K30" i="10"/>
  <c r="I30" i="10"/>
  <c r="G30" i="10"/>
  <c r="U29" i="10"/>
  <c r="T29" i="10"/>
  <c r="O29" i="10"/>
  <c r="M29" i="10"/>
  <c r="K29" i="10"/>
  <c r="I29" i="10"/>
  <c r="G29" i="10"/>
  <c r="U28" i="10"/>
  <c r="T28" i="10"/>
  <c r="O28" i="10"/>
  <c r="M28" i="10"/>
  <c r="K28" i="10"/>
  <c r="I28" i="10"/>
  <c r="G28" i="10"/>
  <c r="S27" i="10"/>
  <c r="R27" i="10"/>
  <c r="Q27" i="10"/>
  <c r="P27" i="10"/>
  <c r="U27" i="10" s="1"/>
  <c r="L27" i="10"/>
  <c r="J27" i="10"/>
  <c r="H27" i="10"/>
  <c r="F27" i="10"/>
  <c r="E27" i="10"/>
  <c r="M27" i="10" s="1"/>
  <c r="D27" i="10"/>
  <c r="U26" i="10"/>
  <c r="T26" i="10"/>
  <c r="O26" i="10"/>
  <c r="M26" i="10"/>
  <c r="K26" i="10"/>
  <c r="I26" i="10"/>
  <c r="G26" i="10"/>
  <c r="U25" i="10"/>
  <c r="T25" i="10"/>
  <c r="O25" i="10"/>
  <c r="M25" i="10"/>
  <c r="K25" i="10"/>
  <c r="I25" i="10"/>
  <c r="G25" i="10"/>
  <c r="U24" i="10"/>
  <c r="T24" i="10"/>
  <c r="O24" i="10"/>
  <c r="M24" i="10"/>
  <c r="K24" i="10"/>
  <c r="I24" i="10"/>
  <c r="G24" i="10"/>
  <c r="U23" i="10"/>
  <c r="T23" i="10"/>
  <c r="O23" i="10"/>
  <c r="M23" i="10"/>
  <c r="K23" i="10"/>
  <c r="I23" i="10"/>
  <c r="G23" i="10"/>
  <c r="U22" i="10"/>
  <c r="T22" i="10"/>
  <c r="O22" i="10"/>
  <c r="M22" i="10"/>
  <c r="K22" i="10"/>
  <c r="I22" i="10"/>
  <c r="G22" i="10"/>
  <c r="U21" i="10"/>
  <c r="T21" i="10"/>
  <c r="O21" i="10"/>
  <c r="M21" i="10"/>
  <c r="K21" i="10"/>
  <c r="I21" i="10"/>
  <c r="G21" i="10"/>
  <c r="U20" i="10"/>
  <c r="T20" i="10"/>
  <c r="O20" i="10"/>
  <c r="M20" i="10"/>
  <c r="K20" i="10"/>
  <c r="I20" i="10"/>
  <c r="G20" i="10"/>
  <c r="S19" i="10"/>
  <c r="R19" i="10"/>
  <c r="Q19" i="10"/>
  <c r="T19" i="10" s="1"/>
  <c r="P19" i="10"/>
  <c r="U19" i="10" s="1"/>
  <c r="L19" i="10"/>
  <c r="J19" i="10"/>
  <c r="H19" i="10"/>
  <c r="F19" i="10"/>
  <c r="E19" i="10"/>
  <c r="M19" i="10" s="1"/>
  <c r="D19" i="10"/>
  <c r="U18" i="10"/>
  <c r="T18" i="10"/>
  <c r="O18" i="10"/>
  <c r="M18" i="10"/>
  <c r="K18" i="10"/>
  <c r="I18" i="10"/>
  <c r="G18" i="10"/>
  <c r="U17" i="10"/>
  <c r="T17" i="10"/>
  <c r="O17" i="10"/>
  <c r="M17" i="10"/>
  <c r="K17" i="10"/>
  <c r="I17" i="10"/>
  <c r="G17" i="10"/>
  <c r="U16" i="10"/>
  <c r="T16" i="10"/>
  <c r="O16" i="10"/>
  <c r="M16" i="10"/>
  <c r="K16" i="10"/>
  <c r="I16" i="10"/>
  <c r="G16" i="10"/>
  <c r="U15" i="10"/>
  <c r="T15" i="10"/>
  <c r="O15" i="10"/>
  <c r="M15" i="10"/>
  <c r="K15" i="10"/>
  <c r="I15" i="10"/>
  <c r="G15" i="10"/>
  <c r="U14" i="10"/>
  <c r="T14" i="10"/>
  <c r="O14" i="10"/>
  <c r="M14" i="10"/>
  <c r="K14" i="10"/>
  <c r="I14" i="10"/>
  <c r="G14" i="10"/>
  <c r="U13" i="10"/>
  <c r="T13" i="10"/>
  <c r="O13" i="10"/>
  <c r="M13" i="10"/>
  <c r="K13" i="10"/>
  <c r="I13" i="10"/>
  <c r="G13" i="10"/>
  <c r="U12" i="10"/>
  <c r="T12" i="10"/>
  <c r="O12" i="10"/>
  <c r="M12" i="10"/>
  <c r="K12" i="10"/>
  <c r="I12" i="10"/>
  <c r="G12" i="10"/>
  <c r="U11" i="10"/>
  <c r="T11" i="10"/>
  <c r="O11" i="10"/>
  <c r="M11" i="10"/>
  <c r="K11" i="10"/>
  <c r="I11" i="10"/>
  <c r="G11" i="10"/>
  <c r="S10" i="10"/>
  <c r="R10" i="10"/>
  <c r="Q10" i="10"/>
  <c r="T10" i="10" s="1"/>
  <c r="P10" i="10"/>
  <c r="U10" i="10" s="1"/>
  <c r="L10" i="10"/>
  <c r="J10" i="10"/>
  <c r="H10" i="10"/>
  <c r="I10" i="10" s="1"/>
  <c r="F10" i="10"/>
  <c r="E10" i="10"/>
  <c r="K10" i="10" s="1"/>
  <c r="D10" i="10"/>
  <c r="O10" i="10" s="1"/>
  <c r="U9" i="10"/>
  <c r="T9" i="10"/>
  <c r="O9" i="10"/>
  <c r="M9" i="10"/>
  <c r="K9" i="10"/>
  <c r="I9" i="10"/>
  <c r="G9" i="10"/>
  <c r="U8" i="10"/>
  <c r="T8" i="10"/>
  <c r="O8" i="10"/>
  <c r="M8" i="10"/>
  <c r="K8" i="10"/>
  <c r="I8" i="10"/>
  <c r="G8" i="10"/>
  <c r="S339" i="9"/>
  <c r="R339" i="9"/>
  <c r="Q339" i="9"/>
  <c r="P339" i="9"/>
  <c r="U339" i="9" s="1"/>
  <c r="L339" i="9"/>
  <c r="J339" i="9"/>
  <c r="H339" i="9"/>
  <c r="F339" i="9"/>
  <c r="E339" i="9"/>
  <c r="M339" i="9" s="1"/>
  <c r="D339" i="9"/>
  <c r="S338" i="9"/>
  <c r="R338" i="9"/>
  <c r="Q338" i="9"/>
  <c r="T338" i="9" s="1"/>
  <c r="P338" i="9"/>
  <c r="U338" i="9" s="1"/>
  <c r="O338" i="9"/>
  <c r="L338" i="9"/>
  <c r="J338" i="9"/>
  <c r="I338" i="9"/>
  <c r="H338" i="9"/>
  <c r="F338" i="9"/>
  <c r="G338" i="9" s="1"/>
  <c r="E338" i="9"/>
  <c r="D338" i="9"/>
  <c r="S337" i="9"/>
  <c r="T337" i="9" s="1"/>
  <c r="R337" i="9"/>
  <c r="Q337" i="9"/>
  <c r="P337" i="9"/>
  <c r="L337" i="9"/>
  <c r="J337" i="9"/>
  <c r="K337" i="9" s="1"/>
  <c r="H337" i="9"/>
  <c r="F337" i="9"/>
  <c r="E337" i="9"/>
  <c r="D337" i="9"/>
  <c r="I337" i="9" s="1"/>
  <c r="U336" i="9"/>
  <c r="T336" i="9"/>
  <c r="O336" i="9"/>
  <c r="M336" i="9"/>
  <c r="K336" i="9"/>
  <c r="I336" i="9"/>
  <c r="G336" i="9"/>
  <c r="U335" i="9"/>
  <c r="T335" i="9"/>
  <c r="O335" i="9"/>
  <c r="M335" i="9"/>
  <c r="K335" i="9"/>
  <c r="I335" i="9"/>
  <c r="G335" i="9"/>
  <c r="U334" i="9"/>
  <c r="T334" i="9"/>
  <c r="O334" i="9"/>
  <c r="M334" i="9"/>
  <c r="K334" i="9"/>
  <c r="I334" i="9"/>
  <c r="G334" i="9"/>
  <c r="U333" i="9"/>
  <c r="T333" i="9"/>
  <c r="O333" i="9"/>
  <c r="M333" i="9"/>
  <c r="K333" i="9"/>
  <c r="I333" i="9"/>
  <c r="G333" i="9"/>
  <c r="S332" i="9"/>
  <c r="R332" i="9"/>
  <c r="Q332" i="9"/>
  <c r="T332" i="9" s="1"/>
  <c r="P332" i="9"/>
  <c r="L332" i="9"/>
  <c r="K332" i="9"/>
  <c r="J332" i="9"/>
  <c r="H332" i="9"/>
  <c r="F332" i="9"/>
  <c r="E332" i="9"/>
  <c r="M332" i="9" s="1"/>
  <c r="D332" i="9"/>
  <c r="U331" i="9"/>
  <c r="T331" i="9"/>
  <c r="O331" i="9"/>
  <c r="M331" i="9"/>
  <c r="K331" i="9"/>
  <c r="I331" i="9"/>
  <c r="G331" i="9"/>
  <c r="U330" i="9"/>
  <c r="T330" i="9"/>
  <c r="O330" i="9"/>
  <c r="M330" i="9"/>
  <c r="K330" i="9"/>
  <c r="I330" i="9"/>
  <c r="G330" i="9"/>
  <c r="U329" i="9"/>
  <c r="T329" i="9"/>
  <c r="O329" i="9"/>
  <c r="M329" i="9"/>
  <c r="K329" i="9"/>
  <c r="I329" i="9"/>
  <c r="G329" i="9"/>
  <c r="U328" i="9"/>
  <c r="T328" i="9"/>
  <c r="O328" i="9"/>
  <c r="M328" i="9"/>
  <c r="K328" i="9"/>
  <c r="I328" i="9"/>
  <c r="G328" i="9"/>
  <c r="U327" i="9"/>
  <c r="T327" i="9"/>
  <c r="O327" i="9"/>
  <c r="M327" i="9"/>
  <c r="K327" i="9"/>
  <c r="I327" i="9"/>
  <c r="G327" i="9"/>
  <c r="U326" i="9"/>
  <c r="T326" i="9"/>
  <c r="O326" i="9"/>
  <c r="M326" i="9"/>
  <c r="K326" i="9"/>
  <c r="I326" i="9"/>
  <c r="G326" i="9"/>
  <c r="U325" i="9"/>
  <c r="T325" i="9"/>
  <c r="O325" i="9"/>
  <c r="M325" i="9"/>
  <c r="K325" i="9"/>
  <c r="I325" i="9"/>
  <c r="G325" i="9"/>
  <c r="U324" i="9"/>
  <c r="T324" i="9"/>
  <c r="O324" i="9"/>
  <c r="M324" i="9"/>
  <c r="K324" i="9"/>
  <c r="I324" i="9"/>
  <c r="G324" i="9"/>
  <c r="S323" i="9"/>
  <c r="R323" i="9"/>
  <c r="Q323" i="9"/>
  <c r="T323" i="9" s="1"/>
  <c r="P323" i="9"/>
  <c r="U323" i="9" s="1"/>
  <c r="L323" i="9"/>
  <c r="J323" i="9"/>
  <c r="H323" i="9"/>
  <c r="F323" i="9"/>
  <c r="E323" i="9"/>
  <c r="M323" i="9" s="1"/>
  <c r="D323" i="9"/>
  <c r="U322" i="9"/>
  <c r="T322" i="9"/>
  <c r="O322" i="9"/>
  <c r="M322" i="9"/>
  <c r="K322" i="9"/>
  <c r="I322" i="9"/>
  <c r="G322" i="9"/>
  <c r="U321" i="9"/>
  <c r="T321" i="9"/>
  <c r="O321" i="9"/>
  <c r="M321" i="9"/>
  <c r="K321" i="9"/>
  <c r="I321" i="9"/>
  <c r="G321" i="9"/>
  <c r="U320" i="9"/>
  <c r="T320" i="9"/>
  <c r="O320" i="9"/>
  <c r="M320" i="9"/>
  <c r="K320" i="9"/>
  <c r="I320" i="9"/>
  <c r="G320" i="9"/>
  <c r="U319" i="9"/>
  <c r="T319" i="9"/>
  <c r="O319" i="9"/>
  <c r="M319" i="9"/>
  <c r="K319" i="9"/>
  <c r="I319" i="9"/>
  <c r="G319" i="9"/>
  <c r="U318" i="9"/>
  <c r="T318" i="9"/>
  <c r="O318" i="9"/>
  <c r="M318" i="9"/>
  <c r="K318" i="9"/>
  <c r="I318" i="9"/>
  <c r="G318" i="9"/>
  <c r="U317" i="9"/>
  <c r="S317" i="9"/>
  <c r="R317" i="9"/>
  <c r="Q317" i="9"/>
  <c r="T317" i="9" s="1"/>
  <c r="P317" i="9"/>
  <c r="L317" i="9"/>
  <c r="J317" i="9"/>
  <c r="H317" i="9"/>
  <c r="F317" i="9"/>
  <c r="E317" i="9"/>
  <c r="D317" i="9"/>
  <c r="O317" i="9" s="1"/>
  <c r="U316" i="9"/>
  <c r="T316" i="9"/>
  <c r="O316" i="9"/>
  <c r="M316" i="9"/>
  <c r="K316" i="9"/>
  <c r="I316" i="9"/>
  <c r="G316" i="9"/>
  <c r="U315" i="9"/>
  <c r="T315" i="9"/>
  <c r="O315" i="9"/>
  <c r="M315" i="9"/>
  <c r="K315" i="9"/>
  <c r="I315" i="9"/>
  <c r="G315" i="9"/>
  <c r="U314" i="9"/>
  <c r="T314" i="9"/>
  <c r="O314" i="9"/>
  <c r="M314" i="9"/>
  <c r="K314" i="9"/>
  <c r="I314" i="9"/>
  <c r="G314" i="9"/>
  <c r="U313" i="9"/>
  <c r="T313" i="9"/>
  <c r="O313" i="9"/>
  <c r="M313" i="9"/>
  <c r="K313" i="9"/>
  <c r="I313" i="9"/>
  <c r="G313" i="9"/>
  <c r="U312" i="9"/>
  <c r="T312" i="9"/>
  <c r="O312" i="9"/>
  <c r="M312" i="9"/>
  <c r="K312" i="9"/>
  <c r="I312" i="9"/>
  <c r="G312" i="9"/>
  <c r="U311" i="9"/>
  <c r="T311" i="9"/>
  <c r="O311" i="9"/>
  <c r="M311" i="9"/>
  <c r="K311" i="9"/>
  <c r="I311" i="9"/>
  <c r="G311" i="9"/>
  <c r="T310" i="9"/>
  <c r="S310" i="9"/>
  <c r="R310" i="9"/>
  <c r="Q310" i="9"/>
  <c r="P310" i="9"/>
  <c r="L310" i="9"/>
  <c r="J310" i="9"/>
  <c r="I310" i="9"/>
  <c r="H310" i="9"/>
  <c r="F310" i="9"/>
  <c r="E310" i="9"/>
  <c r="D310" i="9"/>
  <c r="O310" i="9" s="1"/>
  <c r="U309" i="9"/>
  <c r="T309" i="9"/>
  <c r="O309" i="9"/>
  <c r="M309" i="9"/>
  <c r="K309" i="9"/>
  <c r="I309" i="9"/>
  <c r="G309" i="9"/>
  <c r="U308" i="9"/>
  <c r="T308" i="9"/>
  <c r="O308" i="9"/>
  <c r="M308" i="9"/>
  <c r="K308" i="9"/>
  <c r="I308" i="9"/>
  <c r="G308" i="9"/>
  <c r="U307" i="9"/>
  <c r="T307" i="9"/>
  <c r="O307" i="9"/>
  <c r="M307" i="9"/>
  <c r="K307" i="9"/>
  <c r="I307" i="9"/>
  <c r="G307" i="9"/>
  <c r="U306" i="9"/>
  <c r="T306" i="9"/>
  <c r="O306" i="9"/>
  <c r="M306" i="9"/>
  <c r="K306" i="9"/>
  <c r="I306" i="9"/>
  <c r="G306" i="9"/>
  <c r="U305" i="9"/>
  <c r="T305" i="9"/>
  <c r="O305" i="9"/>
  <c r="M305" i="9"/>
  <c r="K305" i="9"/>
  <c r="I305" i="9"/>
  <c r="G305" i="9"/>
  <c r="U304" i="9"/>
  <c r="T304" i="9"/>
  <c r="O304" i="9"/>
  <c r="M304" i="9"/>
  <c r="K304" i="9"/>
  <c r="I304" i="9"/>
  <c r="G304" i="9"/>
  <c r="S303" i="9"/>
  <c r="R303" i="9"/>
  <c r="Q303" i="9"/>
  <c r="T303" i="9" s="1"/>
  <c r="P303" i="9"/>
  <c r="L303" i="9"/>
  <c r="J303" i="9"/>
  <c r="H303" i="9"/>
  <c r="F303" i="9"/>
  <c r="U303" i="9" s="1"/>
  <c r="E303" i="9"/>
  <c r="M303" i="9" s="1"/>
  <c r="D303" i="9"/>
  <c r="U302" i="9"/>
  <c r="T302" i="9"/>
  <c r="O302" i="9"/>
  <c r="M302" i="9"/>
  <c r="K302" i="9"/>
  <c r="I302" i="9"/>
  <c r="G302" i="9"/>
  <c r="S299" i="9"/>
  <c r="R299" i="9"/>
  <c r="Q299" i="9"/>
  <c r="P299" i="9"/>
  <c r="L299" i="9"/>
  <c r="J299" i="9"/>
  <c r="H299" i="9"/>
  <c r="F299" i="9"/>
  <c r="E299" i="9"/>
  <c r="M299" i="9" s="1"/>
  <c r="D299" i="9"/>
  <c r="S298" i="9"/>
  <c r="R298" i="9"/>
  <c r="Q298" i="9"/>
  <c r="T298" i="9" s="1"/>
  <c r="P298" i="9"/>
  <c r="L298" i="9"/>
  <c r="K298" i="9"/>
  <c r="J298" i="9"/>
  <c r="H298" i="9"/>
  <c r="F298" i="9"/>
  <c r="G298" i="9" s="1"/>
  <c r="E298" i="9"/>
  <c r="D298" i="9"/>
  <c r="O298" i="9" s="1"/>
  <c r="U297" i="9"/>
  <c r="T297" i="9"/>
  <c r="O297" i="9"/>
  <c r="M297" i="9"/>
  <c r="K297" i="9"/>
  <c r="I297" i="9"/>
  <c r="G297" i="9"/>
  <c r="U296" i="9"/>
  <c r="T296" i="9"/>
  <c r="O296" i="9"/>
  <c r="M296" i="9"/>
  <c r="K296" i="9"/>
  <c r="I296" i="9"/>
  <c r="G296" i="9"/>
  <c r="U295" i="9"/>
  <c r="T295" i="9"/>
  <c r="O295" i="9"/>
  <c r="M295" i="9"/>
  <c r="K295" i="9"/>
  <c r="I295" i="9"/>
  <c r="G295" i="9"/>
  <c r="U294" i="9"/>
  <c r="T294" i="9"/>
  <c r="O294" i="9"/>
  <c r="M294" i="9"/>
  <c r="K294" i="9"/>
  <c r="I294" i="9"/>
  <c r="G294" i="9"/>
  <c r="U293" i="9"/>
  <c r="T293" i="9"/>
  <c r="O293" i="9"/>
  <c r="M293" i="9"/>
  <c r="K293" i="9"/>
  <c r="I293" i="9"/>
  <c r="G293" i="9"/>
  <c r="S292" i="9"/>
  <c r="T292" i="9" s="1"/>
  <c r="R292" i="9"/>
  <c r="Q292" i="9"/>
  <c r="P292" i="9"/>
  <c r="U292" i="9" s="1"/>
  <c r="L292" i="9"/>
  <c r="K292" i="9"/>
  <c r="J292" i="9"/>
  <c r="H292" i="9"/>
  <c r="G292" i="9"/>
  <c r="F292" i="9"/>
  <c r="E292" i="9"/>
  <c r="M292" i="9" s="1"/>
  <c r="D292" i="9"/>
  <c r="O292" i="9" s="1"/>
  <c r="U291" i="9"/>
  <c r="T291" i="9"/>
  <c r="O291" i="9"/>
  <c r="M291" i="9"/>
  <c r="K291" i="9"/>
  <c r="I291" i="9"/>
  <c r="G291" i="9"/>
  <c r="U290" i="9"/>
  <c r="T290" i="9"/>
  <c r="O290" i="9"/>
  <c r="M290" i="9"/>
  <c r="K290" i="9"/>
  <c r="I290" i="9"/>
  <c r="G290" i="9"/>
  <c r="U289" i="9"/>
  <c r="T289" i="9"/>
  <c r="O289" i="9"/>
  <c r="M289" i="9"/>
  <c r="K289" i="9"/>
  <c r="I289" i="9"/>
  <c r="G289" i="9"/>
  <c r="U288" i="9"/>
  <c r="T288" i="9"/>
  <c r="O288" i="9"/>
  <c r="M288" i="9"/>
  <c r="K288" i="9"/>
  <c r="I288" i="9"/>
  <c r="G288" i="9"/>
  <c r="U287" i="9"/>
  <c r="T287" i="9"/>
  <c r="O287" i="9"/>
  <c r="M287" i="9"/>
  <c r="K287" i="9"/>
  <c r="I287" i="9"/>
  <c r="G287" i="9"/>
  <c r="U286" i="9"/>
  <c r="T286" i="9"/>
  <c r="O286" i="9"/>
  <c r="M286" i="9"/>
  <c r="K286" i="9"/>
  <c r="I286" i="9"/>
  <c r="G286" i="9"/>
  <c r="S285" i="9"/>
  <c r="R285" i="9"/>
  <c r="Q285" i="9"/>
  <c r="T285" i="9" s="1"/>
  <c r="P285" i="9"/>
  <c r="L285" i="9"/>
  <c r="J285" i="9"/>
  <c r="H285" i="9"/>
  <c r="F285" i="9"/>
  <c r="U285" i="9" s="1"/>
  <c r="E285" i="9"/>
  <c r="D285" i="9"/>
  <c r="U284" i="9"/>
  <c r="T284" i="9"/>
  <c r="O284" i="9"/>
  <c r="M284" i="9"/>
  <c r="K284" i="9"/>
  <c r="I284" i="9"/>
  <c r="G284" i="9"/>
  <c r="U283" i="9"/>
  <c r="T283" i="9"/>
  <c r="O283" i="9"/>
  <c r="M283" i="9"/>
  <c r="K283" i="9"/>
  <c r="I283" i="9"/>
  <c r="G283" i="9"/>
  <c r="U282" i="9"/>
  <c r="T282" i="9"/>
  <c r="O282" i="9"/>
  <c r="M282" i="9"/>
  <c r="K282" i="9"/>
  <c r="I282" i="9"/>
  <c r="G282" i="9"/>
  <c r="U281" i="9"/>
  <c r="T281" i="9"/>
  <c r="O281" i="9"/>
  <c r="M281" i="9"/>
  <c r="K281" i="9"/>
  <c r="I281" i="9"/>
  <c r="G281" i="9"/>
  <c r="U280" i="9"/>
  <c r="T280" i="9"/>
  <c r="O280" i="9"/>
  <c r="M280" i="9"/>
  <c r="K280" i="9"/>
  <c r="I280" i="9"/>
  <c r="G280" i="9"/>
  <c r="U279" i="9"/>
  <c r="T279" i="9"/>
  <c r="O279" i="9"/>
  <c r="M279" i="9"/>
  <c r="K279" i="9"/>
  <c r="I279" i="9"/>
  <c r="G279" i="9"/>
  <c r="U278" i="9"/>
  <c r="T278" i="9"/>
  <c r="O278" i="9"/>
  <c r="M278" i="9"/>
  <c r="K278" i="9"/>
  <c r="I278" i="9"/>
  <c r="G278" i="9"/>
  <c r="U277" i="9"/>
  <c r="T277" i="9"/>
  <c r="O277" i="9"/>
  <c r="M277" i="9"/>
  <c r="K277" i="9"/>
  <c r="I277" i="9"/>
  <c r="G277" i="9"/>
  <c r="U276" i="9"/>
  <c r="T276" i="9"/>
  <c r="O276" i="9"/>
  <c r="M276" i="9"/>
  <c r="K276" i="9"/>
  <c r="I276" i="9"/>
  <c r="G276" i="9"/>
  <c r="S275" i="9"/>
  <c r="R275" i="9"/>
  <c r="Q275" i="9"/>
  <c r="T275" i="9" s="1"/>
  <c r="P275" i="9"/>
  <c r="O275" i="9"/>
  <c r="L275" i="9"/>
  <c r="J275" i="9"/>
  <c r="H275" i="9"/>
  <c r="F275" i="9"/>
  <c r="U275" i="9" s="1"/>
  <c r="E275" i="9"/>
  <c r="M275" i="9" s="1"/>
  <c r="D275" i="9"/>
  <c r="U274" i="9"/>
  <c r="T274" i="9"/>
  <c r="O274" i="9"/>
  <c r="M274" i="9"/>
  <c r="K274" i="9"/>
  <c r="I274" i="9"/>
  <c r="G274" i="9"/>
  <c r="U273" i="9"/>
  <c r="T273" i="9"/>
  <c r="O273" i="9"/>
  <c r="M273" i="9"/>
  <c r="K273" i="9"/>
  <c r="I273" i="9"/>
  <c r="G273" i="9"/>
  <c r="U272" i="9"/>
  <c r="T272" i="9"/>
  <c r="O272" i="9"/>
  <c r="M272" i="9"/>
  <c r="K272" i="9"/>
  <c r="I272" i="9"/>
  <c r="G272" i="9"/>
  <c r="U271" i="9"/>
  <c r="T271" i="9"/>
  <c r="O271" i="9"/>
  <c r="M271" i="9"/>
  <c r="K271" i="9"/>
  <c r="I271" i="9"/>
  <c r="G271" i="9"/>
  <c r="U270" i="9"/>
  <c r="T270" i="9"/>
  <c r="O270" i="9"/>
  <c r="M270" i="9"/>
  <c r="K270" i="9"/>
  <c r="I270" i="9"/>
  <c r="G270" i="9"/>
  <c r="U269" i="9"/>
  <c r="T269" i="9"/>
  <c r="O269" i="9"/>
  <c r="M269" i="9"/>
  <c r="K269" i="9"/>
  <c r="I269" i="9"/>
  <c r="G269" i="9"/>
  <c r="U268" i="9"/>
  <c r="T268" i="9"/>
  <c r="O268" i="9"/>
  <c r="M268" i="9"/>
  <c r="K268" i="9"/>
  <c r="I268" i="9"/>
  <c r="G268" i="9"/>
  <c r="S267" i="9"/>
  <c r="R267" i="9"/>
  <c r="Q267" i="9"/>
  <c r="T267" i="9" s="1"/>
  <c r="P267" i="9"/>
  <c r="L267" i="9"/>
  <c r="J267" i="9"/>
  <c r="H267" i="9"/>
  <c r="F267" i="9"/>
  <c r="E267" i="9"/>
  <c r="D267" i="9"/>
  <c r="O267" i="9" s="1"/>
  <c r="U266" i="9"/>
  <c r="T266" i="9"/>
  <c r="O266" i="9"/>
  <c r="M266" i="9"/>
  <c r="K266" i="9"/>
  <c r="I266" i="9"/>
  <c r="G266" i="9"/>
  <c r="U265" i="9"/>
  <c r="T265" i="9"/>
  <c r="O265" i="9"/>
  <c r="M265" i="9"/>
  <c r="K265" i="9"/>
  <c r="I265" i="9"/>
  <c r="G265" i="9"/>
  <c r="U264" i="9"/>
  <c r="T264" i="9"/>
  <c r="O264" i="9"/>
  <c r="M264" i="9"/>
  <c r="K264" i="9"/>
  <c r="I264" i="9"/>
  <c r="G264" i="9"/>
  <c r="U263" i="9"/>
  <c r="T263" i="9"/>
  <c r="O263" i="9"/>
  <c r="M263" i="9"/>
  <c r="K263" i="9"/>
  <c r="I263" i="9"/>
  <c r="G263" i="9"/>
  <c r="S260" i="9"/>
  <c r="R260" i="9"/>
  <c r="Q260" i="9"/>
  <c r="T260" i="9" s="1"/>
  <c r="P260" i="9"/>
  <c r="L260" i="9"/>
  <c r="J260" i="9"/>
  <c r="H260" i="9"/>
  <c r="F260" i="9"/>
  <c r="G260" i="9" s="1"/>
  <c r="E260" i="9"/>
  <c r="D260" i="9"/>
  <c r="O260" i="9" s="1"/>
  <c r="S259" i="9"/>
  <c r="R259" i="9"/>
  <c r="Q259" i="9"/>
  <c r="P259" i="9"/>
  <c r="U259" i="9" s="1"/>
  <c r="O259" i="9"/>
  <c r="L259" i="9"/>
  <c r="J259" i="9"/>
  <c r="K259" i="9" s="1"/>
  <c r="H259" i="9"/>
  <c r="I259" i="9" s="1"/>
  <c r="F259" i="9"/>
  <c r="E259" i="9"/>
  <c r="M259" i="9" s="1"/>
  <c r="D259" i="9"/>
  <c r="U258" i="9"/>
  <c r="T258" i="9"/>
  <c r="O258" i="9"/>
  <c r="M258" i="9"/>
  <c r="K258" i="9"/>
  <c r="I258" i="9"/>
  <c r="G258" i="9"/>
  <c r="U257" i="9"/>
  <c r="T257" i="9"/>
  <c r="O257" i="9"/>
  <c r="M257" i="9"/>
  <c r="K257" i="9"/>
  <c r="I257" i="9"/>
  <c r="G257" i="9"/>
  <c r="U256" i="9"/>
  <c r="T256" i="9"/>
  <c r="O256" i="9"/>
  <c r="M256" i="9"/>
  <c r="K256" i="9"/>
  <c r="I256" i="9"/>
  <c r="G256" i="9"/>
  <c r="U255" i="9"/>
  <c r="T255" i="9"/>
  <c r="O255" i="9"/>
  <c r="M255" i="9"/>
  <c r="K255" i="9"/>
  <c r="I255" i="9"/>
  <c r="G255" i="9"/>
  <c r="S254" i="9"/>
  <c r="R254" i="9"/>
  <c r="Q254" i="9"/>
  <c r="P254" i="9"/>
  <c r="U254" i="9" s="1"/>
  <c r="L254" i="9"/>
  <c r="J254" i="9"/>
  <c r="K254" i="9" s="1"/>
  <c r="H254" i="9"/>
  <c r="F254" i="9"/>
  <c r="E254" i="9"/>
  <c r="D254" i="9"/>
  <c r="U253" i="9"/>
  <c r="T253" i="9"/>
  <c r="O253" i="9"/>
  <c r="M253" i="9"/>
  <c r="K253" i="9"/>
  <c r="I253" i="9"/>
  <c r="G253" i="9"/>
  <c r="U252" i="9"/>
  <c r="T252" i="9"/>
  <c r="O252" i="9"/>
  <c r="M252" i="9"/>
  <c r="K252" i="9"/>
  <c r="I252" i="9"/>
  <c r="G252" i="9"/>
  <c r="U251" i="9"/>
  <c r="T251" i="9"/>
  <c r="O251" i="9"/>
  <c r="M251" i="9"/>
  <c r="K251" i="9"/>
  <c r="I251" i="9"/>
  <c r="G251" i="9"/>
  <c r="U250" i="9"/>
  <c r="T250" i="9"/>
  <c r="O250" i="9"/>
  <c r="M250" i="9"/>
  <c r="K250" i="9"/>
  <c r="I250" i="9"/>
  <c r="G250" i="9"/>
  <c r="U249" i="9"/>
  <c r="T249" i="9"/>
  <c r="O249" i="9"/>
  <c r="M249" i="9"/>
  <c r="K249" i="9"/>
  <c r="I249" i="9"/>
  <c r="G249" i="9"/>
  <c r="U248" i="9"/>
  <c r="T248" i="9"/>
  <c r="O248" i="9"/>
  <c r="M248" i="9"/>
  <c r="K248" i="9"/>
  <c r="I248" i="9"/>
  <c r="G248" i="9"/>
  <c r="S247" i="9"/>
  <c r="R247" i="9"/>
  <c r="Q247" i="9"/>
  <c r="T247" i="9" s="1"/>
  <c r="P247" i="9"/>
  <c r="L247" i="9"/>
  <c r="J247" i="9"/>
  <c r="H247" i="9"/>
  <c r="F247" i="9"/>
  <c r="G247" i="9" s="1"/>
  <c r="E247" i="9"/>
  <c r="D247" i="9"/>
  <c r="O247" i="9" s="1"/>
  <c r="U246" i="9"/>
  <c r="T246" i="9"/>
  <c r="O246" i="9"/>
  <c r="M246" i="9"/>
  <c r="K246" i="9"/>
  <c r="I246" i="9"/>
  <c r="G246" i="9"/>
  <c r="U245" i="9"/>
  <c r="T245" i="9"/>
  <c r="O245" i="9"/>
  <c r="M245" i="9"/>
  <c r="K245" i="9"/>
  <c r="I245" i="9"/>
  <c r="G245" i="9"/>
  <c r="U244" i="9"/>
  <c r="T244" i="9"/>
  <c r="O244" i="9"/>
  <c r="M244" i="9"/>
  <c r="K244" i="9"/>
  <c r="I244" i="9"/>
  <c r="G244" i="9"/>
  <c r="U243" i="9"/>
  <c r="T243" i="9"/>
  <c r="O243" i="9"/>
  <c r="M243" i="9"/>
  <c r="K243" i="9"/>
  <c r="I243" i="9"/>
  <c r="G243" i="9"/>
  <c r="U242" i="9"/>
  <c r="T242" i="9"/>
  <c r="O242" i="9"/>
  <c r="M242" i="9"/>
  <c r="K242" i="9"/>
  <c r="I242" i="9"/>
  <c r="G242" i="9"/>
  <c r="U241" i="9"/>
  <c r="T241" i="9"/>
  <c r="O241" i="9"/>
  <c r="M241" i="9"/>
  <c r="K241" i="9"/>
  <c r="I241" i="9"/>
  <c r="G241" i="9"/>
  <c r="S240" i="9"/>
  <c r="R240" i="9"/>
  <c r="Q240" i="9"/>
  <c r="P240" i="9"/>
  <c r="L240" i="9"/>
  <c r="J240" i="9"/>
  <c r="I240" i="9"/>
  <c r="H240" i="9"/>
  <c r="F240" i="9"/>
  <c r="U240" i="9" s="1"/>
  <c r="E240" i="9"/>
  <c r="D240" i="9"/>
  <c r="U239" i="9"/>
  <c r="T239" i="9"/>
  <c r="O239" i="9"/>
  <c r="M239" i="9"/>
  <c r="K239" i="9"/>
  <c r="I239" i="9"/>
  <c r="G239" i="9"/>
  <c r="U238" i="9"/>
  <c r="T238" i="9"/>
  <c r="O238" i="9"/>
  <c r="M238" i="9"/>
  <c r="K238" i="9"/>
  <c r="I238" i="9"/>
  <c r="G238" i="9"/>
  <c r="U237" i="9"/>
  <c r="T237" i="9"/>
  <c r="O237" i="9"/>
  <c r="M237" i="9"/>
  <c r="K237" i="9"/>
  <c r="I237" i="9"/>
  <c r="G237" i="9"/>
  <c r="U236" i="9"/>
  <c r="T236" i="9"/>
  <c r="O236" i="9"/>
  <c r="M236" i="9"/>
  <c r="K236" i="9"/>
  <c r="I236" i="9"/>
  <c r="G236" i="9"/>
  <c r="U235" i="9"/>
  <c r="T235" i="9"/>
  <c r="O235" i="9"/>
  <c r="M235" i="9"/>
  <c r="K235" i="9"/>
  <c r="I235" i="9"/>
  <c r="G235" i="9"/>
  <c r="U234" i="9"/>
  <c r="T234" i="9"/>
  <c r="O234" i="9"/>
  <c r="M234" i="9"/>
  <c r="K234" i="9"/>
  <c r="I234" i="9"/>
  <c r="G234" i="9"/>
  <c r="S231" i="9"/>
  <c r="R231" i="9"/>
  <c r="Q231" i="9"/>
  <c r="T231" i="9" s="1"/>
  <c r="P231" i="9"/>
  <c r="U231" i="9" s="1"/>
  <c r="L231" i="9"/>
  <c r="J231" i="9"/>
  <c r="H231" i="9"/>
  <c r="F231" i="9"/>
  <c r="E231" i="9"/>
  <c r="M231" i="9" s="1"/>
  <c r="D231" i="9"/>
  <c r="I231" i="9" s="1"/>
  <c r="S230" i="9"/>
  <c r="R230" i="9"/>
  <c r="Q230" i="9"/>
  <c r="T230" i="9" s="1"/>
  <c r="P230" i="9"/>
  <c r="L230" i="9"/>
  <c r="J230" i="9"/>
  <c r="H230" i="9"/>
  <c r="F230" i="9"/>
  <c r="E230" i="9"/>
  <c r="K230" i="9" s="1"/>
  <c r="D230" i="9"/>
  <c r="U229" i="9"/>
  <c r="T229" i="9"/>
  <c r="O229" i="9"/>
  <c r="M229" i="9"/>
  <c r="K229" i="9"/>
  <c r="I229" i="9"/>
  <c r="G229" i="9"/>
  <c r="U228" i="9"/>
  <c r="T228" i="9"/>
  <c r="O228" i="9"/>
  <c r="M228" i="9"/>
  <c r="K228" i="9"/>
  <c r="I228" i="9"/>
  <c r="G228" i="9"/>
  <c r="U227" i="9"/>
  <c r="T227" i="9"/>
  <c r="O227" i="9"/>
  <c r="M227" i="9"/>
  <c r="K227" i="9"/>
  <c r="I227" i="9"/>
  <c r="G227" i="9"/>
  <c r="U226" i="9"/>
  <c r="T226" i="9"/>
  <c r="O226" i="9"/>
  <c r="M226" i="9"/>
  <c r="K226" i="9"/>
  <c r="I226" i="9"/>
  <c r="G226" i="9"/>
  <c r="U225" i="9"/>
  <c r="T225" i="9"/>
  <c r="O225" i="9"/>
  <c r="M225" i="9"/>
  <c r="K225" i="9"/>
  <c r="I225" i="9"/>
  <c r="G225" i="9"/>
  <c r="S224" i="9"/>
  <c r="T224" i="9" s="1"/>
  <c r="R224" i="9"/>
  <c r="Q224" i="9"/>
  <c r="P224" i="9"/>
  <c r="L224" i="9"/>
  <c r="J224" i="9"/>
  <c r="H224" i="9"/>
  <c r="F224" i="9"/>
  <c r="E224" i="9"/>
  <c r="D224" i="9"/>
  <c r="U223" i="9"/>
  <c r="T223" i="9"/>
  <c r="O223" i="9"/>
  <c r="M223" i="9"/>
  <c r="K223" i="9"/>
  <c r="I223" i="9"/>
  <c r="G223" i="9"/>
  <c r="U222" i="9"/>
  <c r="T222" i="9"/>
  <c r="O222" i="9"/>
  <c r="M222" i="9"/>
  <c r="K222" i="9"/>
  <c r="I222" i="9"/>
  <c r="G222" i="9"/>
  <c r="U221" i="9"/>
  <c r="T221" i="9"/>
  <c r="O221" i="9"/>
  <c r="M221" i="9"/>
  <c r="K221" i="9"/>
  <c r="I221" i="9"/>
  <c r="G221" i="9"/>
  <c r="U220" i="9"/>
  <c r="T220" i="9"/>
  <c r="O220" i="9"/>
  <c r="M220" i="9"/>
  <c r="K220" i="9"/>
  <c r="I220" i="9"/>
  <c r="G220" i="9"/>
  <c r="U219" i="9"/>
  <c r="T219" i="9"/>
  <c r="O219" i="9"/>
  <c r="M219" i="9"/>
  <c r="K219" i="9"/>
  <c r="I219" i="9"/>
  <c r="G219" i="9"/>
  <c r="U218" i="9"/>
  <c r="T218" i="9"/>
  <c r="O218" i="9"/>
  <c r="M218" i="9"/>
  <c r="K218" i="9"/>
  <c r="I218" i="9"/>
  <c r="G218" i="9"/>
  <c r="U217" i="9"/>
  <c r="T217" i="9"/>
  <c r="O217" i="9"/>
  <c r="M217" i="9"/>
  <c r="K217" i="9"/>
  <c r="I217" i="9"/>
  <c r="G217" i="9"/>
  <c r="S216" i="9"/>
  <c r="R216" i="9"/>
  <c r="Q216" i="9"/>
  <c r="T216" i="9" s="1"/>
  <c r="P216" i="9"/>
  <c r="L216" i="9"/>
  <c r="J216" i="9"/>
  <c r="H216" i="9"/>
  <c r="F216" i="9"/>
  <c r="U216" i="9" s="1"/>
  <c r="E216" i="9"/>
  <c r="D216" i="9"/>
  <c r="U215" i="9"/>
  <c r="T215" i="9"/>
  <c r="O215" i="9"/>
  <c r="M215" i="9"/>
  <c r="K215" i="9"/>
  <c r="I215" i="9"/>
  <c r="G215" i="9"/>
  <c r="U214" i="9"/>
  <c r="T214" i="9"/>
  <c r="O214" i="9"/>
  <c r="M214" i="9"/>
  <c r="K214" i="9"/>
  <c r="I214" i="9"/>
  <c r="G214" i="9"/>
  <c r="U213" i="9"/>
  <c r="T213" i="9"/>
  <c r="O213" i="9"/>
  <c r="M213" i="9"/>
  <c r="K213" i="9"/>
  <c r="I213" i="9"/>
  <c r="G213" i="9"/>
  <c r="U212" i="9"/>
  <c r="T212" i="9"/>
  <c r="O212" i="9"/>
  <c r="M212" i="9"/>
  <c r="K212" i="9"/>
  <c r="I212" i="9"/>
  <c r="G212" i="9"/>
  <c r="U211" i="9"/>
  <c r="T211" i="9"/>
  <c r="O211" i="9"/>
  <c r="M211" i="9"/>
  <c r="K211" i="9"/>
  <c r="I211" i="9"/>
  <c r="G211" i="9"/>
  <c r="U210" i="9"/>
  <c r="T210" i="9"/>
  <c r="O210" i="9"/>
  <c r="M210" i="9"/>
  <c r="K210" i="9"/>
  <c r="I210" i="9"/>
  <c r="G210" i="9"/>
  <c r="U209" i="9"/>
  <c r="T209" i="9"/>
  <c r="O209" i="9"/>
  <c r="M209" i="9"/>
  <c r="K209" i="9"/>
  <c r="I209" i="9"/>
  <c r="G209" i="9"/>
  <c r="U208" i="9"/>
  <c r="T208" i="9"/>
  <c r="O208" i="9"/>
  <c r="M208" i="9"/>
  <c r="K208" i="9"/>
  <c r="I208" i="9"/>
  <c r="G208" i="9"/>
  <c r="S205" i="9"/>
  <c r="R205" i="9"/>
  <c r="Q205" i="9"/>
  <c r="T205" i="9" s="1"/>
  <c r="P205" i="9"/>
  <c r="L205" i="9"/>
  <c r="J205" i="9"/>
  <c r="H205" i="9"/>
  <c r="F205" i="9"/>
  <c r="E205" i="9"/>
  <c r="M205" i="9" s="1"/>
  <c r="D205" i="9"/>
  <c r="I205" i="9" s="1"/>
  <c r="S204" i="9"/>
  <c r="R204" i="9"/>
  <c r="Q204" i="9"/>
  <c r="P204" i="9"/>
  <c r="L204" i="9"/>
  <c r="J204" i="9"/>
  <c r="H204" i="9"/>
  <c r="F204" i="9"/>
  <c r="E204" i="9"/>
  <c r="D204" i="9"/>
  <c r="O204" i="9" s="1"/>
  <c r="U203" i="9"/>
  <c r="T203" i="9"/>
  <c r="O203" i="9"/>
  <c r="M203" i="9"/>
  <c r="K203" i="9"/>
  <c r="I203" i="9"/>
  <c r="G203" i="9"/>
  <c r="U202" i="9"/>
  <c r="T202" i="9"/>
  <c r="O202" i="9"/>
  <c r="M202" i="9"/>
  <c r="K202" i="9"/>
  <c r="I202" i="9"/>
  <c r="G202" i="9"/>
  <c r="U201" i="9"/>
  <c r="T201" i="9"/>
  <c r="O201" i="9"/>
  <c r="M201" i="9"/>
  <c r="K201" i="9"/>
  <c r="I201" i="9"/>
  <c r="G201" i="9"/>
  <c r="U200" i="9"/>
  <c r="T200" i="9"/>
  <c r="O200" i="9"/>
  <c r="M200" i="9"/>
  <c r="K200" i="9"/>
  <c r="I200" i="9"/>
  <c r="G200" i="9"/>
  <c r="U199" i="9"/>
  <c r="T199" i="9"/>
  <c r="O199" i="9"/>
  <c r="M199" i="9"/>
  <c r="K199" i="9"/>
  <c r="I199" i="9"/>
  <c r="G199" i="9"/>
  <c r="S198" i="9"/>
  <c r="R198" i="9"/>
  <c r="Q198" i="9"/>
  <c r="P198" i="9"/>
  <c r="U198" i="9" s="1"/>
  <c r="L198" i="9"/>
  <c r="J198" i="9"/>
  <c r="H198" i="9"/>
  <c r="F198" i="9"/>
  <c r="E198" i="9"/>
  <c r="D198" i="9"/>
  <c r="G198" i="9" s="1"/>
  <c r="U197" i="9"/>
  <c r="T197" i="9"/>
  <c r="O197" i="9"/>
  <c r="M197" i="9"/>
  <c r="K197" i="9"/>
  <c r="I197" i="9"/>
  <c r="G197" i="9"/>
  <c r="U196" i="9"/>
  <c r="T196" i="9"/>
  <c r="O196" i="9"/>
  <c r="M196" i="9"/>
  <c r="K196" i="9"/>
  <c r="I196" i="9"/>
  <c r="G196" i="9"/>
  <c r="U195" i="9"/>
  <c r="T195" i="9"/>
  <c r="O195" i="9"/>
  <c r="M195" i="9"/>
  <c r="K195" i="9"/>
  <c r="I195" i="9"/>
  <c r="G195" i="9"/>
  <c r="U194" i="9"/>
  <c r="T194" i="9"/>
  <c r="O194" i="9"/>
  <c r="M194" i="9"/>
  <c r="K194" i="9"/>
  <c r="I194" i="9"/>
  <c r="G194" i="9"/>
  <c r="U193" i="9"/>
  <c r="T193" i="9"/>
  <c r="O193" i="9"/>
  <c r="M193" i="9"/>
  <c r="K193" i="9"/>
  <c r="I193" i="9"/>
  <c r="G193" i="9"/>
  <c r="U192" i="9"/>
  <c r="T192" i="9"/>
  <c r="O192" i="9"/>
  <c r="M192" i="9"/>
  <c r="K192" i="9"/>
  <c r="I192" i="9"/>
  <c r="G192" i="9"/>
  <c r="S191" i="9"/>
  <c r="R191" i="9"/>
  <c r="Q191" i="9"/>
  <c r="P191" i="9"/>
  <c r="L191" i="9"/>
  <c r="J191" i="9"/>
  <c r="H191" i="9"/>
  <c r="F191" i="9"/>
  <c r="E191" i="9"/>
  <c r="D191" i="9"/>
  <c r="I191" i="9" s="1"/>
  <c r="U190" i="9"/>
  <c r="T190" i="9"/>
  <c r="O190" i="9"/>
  <c r="M190" i="9"/>
  <c r="K190" i="9"/>
  <c r="I190" i="9"/>
  <c r="G190" i="9"/>
  <c r="U189" i="9"/>
  <c r="T189" i="9"/>
  <c r="O189" i="9"/>
  <c r="M189" i="9"/>
  <c r="K189" i="9"/>
  <c r="I189" i="9"/>
  <c r="G189" i="9"/>
  <c r="U188" i="9"/>
  <c r="T188" i="9"/>
  <c r="O188" i="9"/>
  <c r="M188" i="9"/>
  <c r="K188" i="9"/>
  <c r="I188" i="9"/>
  <c r="G188" i="9"/>
  <c r="U187" i="9"/>
  <c r="T187" i="9"/>
  <c r="O187" i="9"/>
  <c r="M187" i="9"/>
  <c r="K187" i="9"/>
  <c r="I187" i="9"/>
  <c r="G187" i="9"/>
  <c r="U186" i="9"/>
  <c r="T186" i="9"/>
  <c r="O186" i="9"/>
  <c r="M186" i="9"/>
  <c r="K186" i="9"/>
  <c r="I186" i="9"/>
  <c r="G186" i="9"/>
  <c r="S185" i="9"/>
  <c r="R185" i="9"/>
  <c r="Q185" i="9"/>
  <c r="T185" i="9" s="1"/>
  <c r="P185" i="9"/>
  <c r="L185" i="9"/>
  <c r="J185" i="9"/>
  <c r="K185" i="9" s="1"/>
  <c r="H185" i="9"/>
  <c r="F185" i="9"/>
  <c r="U185" i="9" s="1"/>
  <c r="E185" i="9"/>
  <c r="D185" i="9"/>
  <c r="O185" i="9" s="1"/>
  <c r="U184" i="9"/>
  <c r="T184" i="9"/>
  <c r="O184" i="9"/>
  <c r="M184" i="9"/>
  <c r="K184" i="9"/>
  <c r="I184" i="9"/>
  <c r="G184" i="9"/>
  <c r="U183" i="9"/>
  <c r="T183" i="9"/>
  <c r="O183" i="9"/>
  <c r="M183" i="9"/>
  <c r="K183" i="9"/>
  <c r="I183" i="9"/>
  <c r="G183" i="9"/>
  <c r="U182" i="9"/>
  <c r="T182" i="9"/>
  <c r="O182" i="9"/>
  <c r="M182" i="9"/>
  <c r="K182" i="9"/>
  <c r="I182" i="9"/>
  <c r="G182" i="9"/>
  <c r="U181" i="9"/>
  <c r="T181" i="9"/>
  <c r="O181" i="9"/>
  <c r="M181" i="9"/>
  <c r="K181" i="9"/>
  <c r="I181" i="9"/>
  <c r="G181" i="9"/>
  <c r="U180" i="9"/>
  <c r="T180" i="9"/>
  <c r="O180" i="9"/>
  <c r="M180" i="9"/>
  <c r="K180" i="9"/>
  <c r="I180" i="9"/>
  <c r="G180" i="9"/>
  <c r="S179" i="9"/>
  <c r="R179" i="9"/>
  <c r="Q179" i="9"/>
  <c r="T179" i="9" s="1"/>
  <c r="P179" i="9"/>
  <c r="U179" i="9" s="1"/>
  <c r="L179" i="9"/>
  <c r="J179" i="9"/>
  <c r="H179" i="9"/>
  <c r="F179" i="9"/>
  <c r="E179" i="9"/>
  <c r="D179" i="9"/>
  <c r="U178" i="9"/>
  <c r="T178" i="9"/>
  <c r="O178" i="9"/>
  <c r="M178" i="9"/>
  <c r="K178" i="9"/>
  <c r="I178" i="9"/>
  <c r="G178" i="9"/>
  <c r="U177" i="9"/>
  <c r="T177" i="9"/>
  <c r="O177" i="9"/>
  <c r="M177" i="9"/>
  <c r="K177" i="9"/>
  <c r="I177" i="9"/>
  <c r="G177" i="9"/>
  <c r="U176" i="9"/>
  <c r="T176" i="9"/>
  <c r="O176" i="9"/>
  <c r="M176" i="9"/>
  <c r="K176" i="9"/>
  <c r="I176" i="9"/>
  <c r="G176" i="9"/>
  <c r="U175" i="9"/>
  <c r="T175" i="9"/>
  <c r="O175" i="9"/>
  <c r="M175" i="9"/>
  <c r="K175" i="9"/>
  <c r="I175" i="9"/>
  <c r="G175" i="9"/>
  <c r="U174" i="9"/>
  <c r="T174" i="9"/>
  <c r="O174" i="9"/>
  <c r="M174" i="9"/>
  <c r="K174" i="9"/>
  <c r="I174" i="9"/>
  <c r="G174" i="9"/>
  <c r="U173" i="9"/>
  <c r="T173" i="9"/>
  <c r="O173" i="9"/>
  <c r="M173" i="9"/>
  <c r="K173" i="9"/>
  <c r="I173" i="9"/>
  <c r="G173" i="9"/>
  <c r="S170" i="9"/>
  <c r="R170" i="9"/>
  <c r="Q170" i="9"/>
  <c r="T170" i="9" s="1"/>
  <c r="P170" i="9"/>
  <c r="U170" i="9" s="1"/>
  <c r="L170" i="9"/>
  <c r="J170" i="9"/>
  <c r="H170" i="9"/>
  <c r="I170" i="9" s="1"/>
  <c r="F170" i="9"/>
  <c r="E170" i="9"/>
  <c r="M170" i="9" s="1"/>
  <c r="D170" i="9"/>
  <c r="O170" i="9" s="1"/>
  <c r="S169" i="9"/>
  <c r="R169" i="9"/>
  <c r="Q169" i="9"/>
  <c r="P169" i="9"/>
  <c r="U169" i="9" s="1"/>
  <c r="L169" i="9"/>
  <c r="K169" i="9"/>
  <c r="J169" i="9"/>
  <c r="H169" i="9"/>
  <c r="F169" i="9"/>
  <c r="E169" i="9"/>
  <c r="D169" i="9"/>
  <c r="U168" i="9"/>
  <c r="T168" i="9"/>
  <c r="O168" i="9"/>
  <c r="M168" i="9"/>
  <c r="K168" i="9"/>
  <c r="I168" i="9"/>
  <c r="G168" i="9"/>
  <c r="U167" i="9"/>
  <c r="T167" i="9"/>
  <c r="O167" i="9"/>
  <c r="M167" i="9"/>
  <c r="K167" i="9"/>
  <c r="I167" i="9"/>
  <c r="G167" i="9"/>
  <c r="U166" i="9"/>
  <c r="T166" i="9"/>
  <c r="O166" i="9"/>
  <c r="M166" i="9"/>
  <c r="K166" i="9"/>
  <c r="I166" i="9"/>
  <c r="G166" i="9"/>
  <c r="U165" i="9"/>
  <c r="T165" i="9"/>
  <c r="O165" i="9"/>
  <c r="M165" i="9"/>
  <c r="K165" i="9"/>
  <c r="I165" i="9"/>
  <c r="G165" i="9"/>
  <c r="U164" i="9"/>
  <c r="T164" i="9"/>
  <c r="O164" i="9"/>
  <c r="M164" i="9"/>
  <c r="K164" i="9"/>
  <c r="I164" i="9"/>
  <c r="G164" i="9"/>
  <c r="S163" i="9"/>
  <c r="R163" i="9"/>
  <c r="Q163" i="9"/>
  <c r="T163" i="9" s="1"/>
  <c r="P163" i="9"/>
  <c r="U163" i="9" s="1"/>
  <c r="L163" i="9"/>
  <c r="J163" i="9"/>
  <c r="H163" i="9"/>
  <c r="F163" i="9"/>
  <c r="E163" i="9"/>
  <c r="M163" i="9" s="1"/>
  <c r="D163" i="9"/>
  <c r="I163" i="9" s="1"/>
  <c r="U162" i="9"/>
  <c r="T162" i="9"/>
  <c r="O162" i="9"/>
  <c r="M162" i="9"/>
  <c r="K162" i="9"/>
  <c r="I162" i="9"/>
  <c r="G162" i="9"/>
  <c r="U161" i="9"/>
  <c r="T161" i="9"/>
  <c r="O161" i="9"/>
  <c r="M161" i="9"/>
  <c r="K161" i="9"/>
  <c r="I161" i="9"/>
  <c r="G161" i="9"/>
  <c r="U160" i="9"/>
  <c r="T160" i="9"/>
  <c r="O160" i="9"/>
  <c r="M160" i="9"/>
  <c r="K160" i="9"/>
  <c r="I160" i="9"/>
  <c r="G160" i="9"/>
  <c r="U159" i="9"/>
  <c r="T159" i="9"/>
  <c r="O159" i="9"/>
  <c r="M159" i="9"/>
  <c r="K159" i="9"/>
  <c r="I159" i="9"/>
  <c r="G159" i="9"/>
  <c r="U158" i="9"/>
  <c r="T158" i="9"/>
  <c r="O158" i="9"/>
  <c r="M158" i="9"/>
  <c r="K158" i="9"/>
  <c r="I158" i="9"/>
  <c r="G158" i="9"/>
  <c r="U157" i="9"/>
  <c r="T157" i="9"/>
  <c r="S157" i="9"/>
  <c r="R157" i="9"/>
  <c r="Q157" i="9"/>
  <c r="P157" i="9"/>
  <c r="L157" i="9"/>
  <c r="K157" i="9"/>
  <c r="J157" i="9"/>
  <c r="H157" i="9"/>
  <c r="F157" i="9"/>
  <c r="E157" i="9"/>
  <c r="M157" i="9" s="1"/>
  <c r="D157" i="9"/>
  <c r="O157" i="9" s="1"/>
  <c r="U156" i="9"/>
  <c r="T156" i="9"/>
  <c r="O156" i="9"/>
  <c r="M156" i="9"/>
  <c r="K156" i="9"/>
  <c r="I156" i="9"/>
  <c r="G156" i="9"/>
  <c r="U155" i="9"/>
  <c r="T155" i="9"/>
  <c r="O155" i="9"/>
  <c r="M155" i="9"/>
  <c r="K155" i="9"/>
  <c r="I155" i="9"/>
  <c r="G155" i="9"/>
  <c r="U154" i="9"/>
  <c r="T154" i="9"/>
  <c r="O154" i="9"/>
  <c r="M154" i="9"/>
  <c r="K154" i="9"/>
  <c r="I154" i="9"/>
  <c r="G154" i="9"/>
  <c r="U153" i="9"/>
  <c r="T153" i="9"/>
  <c r="O153" i="9"/>
  <c r="M153" i="9"/>
  <c r="K153" i="9"/>
  <c r="I153" i="9"/>
  <c r="G153" i="9"/>
  <c r="U152" i="9"/>
  <c r="T152" i="9"/>
  <c r="O152" i="9"/>
  <c r="M152" i="9"/>
  <c r="K152" i="9"/>
  <c r="I152" i="9"/>
  <c r="G152" i="9"/>
  <c r="U151" i="9"/>
  <c r="T151" i="9"/>
  <c r="O151" i="9"/>
  <c r="M151" i="9"/>
  <c r="K151" i="9"/>
  <c r="I151" i="9"/>
  <c r="G151" i="9"/>
  <c r="S150" i="9"/>
  <c r="R150" i="9"/>
  <c r="Q150" i="9"/>
  <c r="T150" i="9" s="1"/>
  <c r="P150" i="9"/>
  <c r="L150" i="9"/>
  <c r="J150" i="9"/>
  <c r="H150" i="9"/>
  <c r="F150" i="9"/>
  <c r="U150" i="9" s="1"/>
  <c r="E150" i="9"/>
  <c r="D150" i="9"/>
  <c r="I150" i="9" s="1"/>
  <c r="U149" i="9"/>
  <c r="T149" i="9"/>
  <c r="O149" i="9"/>
  <c r="M149" i="9"/>
  <c r="K149" i="9"/>
  <c r="I149" i="9"/>
  <c r="G149" i="9"/>
  <c r="U148" i="9"/>
  <c r="T148" i="9"/>
  <c r="O148" i="9"/>
  <c r="M148" i="9"/>
  <c r="K148" i="9"/>
  <c r="I148" i="9"/>
  <c r="G148" i="9"/>
  <c r="U147" i="9"/>
  <c r="T147" i="9"/>
  <c r="O147" i="9"/>
  <c r="M147" i="9"/>
  <c r="K147" i="9"/>
  <c r="I147" i="9"/>
  <c r="G147" i="9"/>
  <c r="U146" i="9"/>
  <c r="T146" i="9"/>
  <c r="O146" i="9"/>
  <c r="M146" i="9"/>
  <c r="K146" i="9"/>
  <c r="I146" i="9"/>
  <c r="G146" i="9"/>
  <c r="U145" i="9"/>
  <c r="T145" i="9"/>
  <c r="O145" i="9"/>
  <c r="M145" i="9"/>
  <c r="K145" i="9"/>
  <c r="I145" i="9"/>
  <c r="G145" i="9"/>
  <c r="S144" i="9"/>
  <c r="R144" i="9"/>
  <c r="Q144" i="9"/>
  <c r="T144" i="9" s="1"/>
  <c r="P144" i="9"/>
  <c r="U144" i="9" s="1"/>
  <c r="L144" i="9"/>
  <c r="J144" i="9"/>
  <c r="H144" i="9"/>
  <c r="I144" i="9" s="1"/>
  <c r="G144" i="9"/>
  <c r="F144" i="9"/>
  <c r="E144" i="9"/>
  <c r="M144" i="9" s="1"/>
  <c r="D144" i="9"/>
  <c r="O144" i="9" s="1"/>
  <c r="U143" i="9"/>
  <c r="T143" i="9"/>
  <c r="O143" i="9"/>
  <c r="M143" i="9"/>
  <c r="K143" i="9"/>
  <c r="I143" i="9"/>
  <c r="G143" i="9"/>
  <c r="U142" i="9"/>
  <c r="T142" i="9"/>
  <c r="O142" i="9"/>
  <c r="M142" i="9"/>
  <c r="K142" i="9"/>
  <c r="I142" i="9"/>
  <c r="G142" i="9"/>
  <c r="U141" i="9"/>
  <c r="T141" i="9"/>
  <c r="O141" i="9"/>
  <c r="M141" i="9"/>
  <c r="K141" i="9"/>
  <c r="I141" i="9"/>
  <c r="G141" i="9"/>
  <c r="U140" i="9"/>
  <c r="T140" i="9"/>
  <c r="O140" i="9"/>
  <c r="M140" i="9"/>
  <c r="K140" i="9"/>
  <c r="I140" i="9"/>
  <c r="G140" i="9"/>
  <c r="U139" i="9"/>
  <c r="T139" i="9"/>
  <c r="O139" i="9"/>
  <c r="M139" i="9"/>
  <c r="K139" i="9"/>
  <c r="I139" i="9"/>
  <c r="G139" i="9"/>
  <c r="U138" i="9"/>
  <c r="T138" i="9"/>
  <c r="O138" i="9"/>
  <c r="M138" i="9"/>
  <c r="K138" i="9"/>
  <c r="I138" i="9"/>
  <c r="G138" i="9"/>
  <c r="T137" i="9"/>
  <c r="S137" i="9"/>
  <c r="R137" i="9"/>
  <c r="Q137" i="9"/>
  <c r="P137" i="9"/>
  <c r="O137" i="9"/>
  <c r="L137" i="9"/>
  <c r="J137" i="9"/>
  <c r="H137" i="9"/>
  <c r="F137" i="9"/>
  <c r="U137" i="9" s="1"/>
  <c r="E137" i="9"/>
  <c r="D137" i="9"/>
  <c r="U136" i="9"/>
  <c r="T136" i="9"/>
  <c r="O136" i="9"/>
  <c r="M136" i="9"/>
  <c r="K136" i="9"/>
  <c r="I136" i="9"/>
  <c r="G136" i="9"/>
  <c r="U135" i="9"/>
  <c r="T135" i="9"/>
  <c r="O135" i="9"/>
  <c r="M135" i="9"/>
  <c r="K135" i="9"/>
  <c r="I135" i="9"/>
  <c r="G135" i="9"/>
  <c r="U134" i="9"/>
  <c r="T134" i="9"/>
  <c r="O134" i="9"/>
  <c r="M134" i="9"/>
  <c r="K134" i="9"/>
  <c r="I134" i="9"/>
  <c r="G134" i="9"/>
  <c r="U133" i="9"/>
  <c r="T133" i="9"/>
  <c r="O133" i="9"/>
  <c r="M133" i="9"/>
  <c r="K133" i="9"/>
  <c r="I133" i="9"/>
  <c r="G133" i="9"/>
  <c r="S132" i="9"/>
  <c r="R132" i="9"/>
  <c r="Q132" i="9"/>
  <c r="T132" i="9" s="1"/>
  <c r="P132" i="9"/>
  <c r="U132" i="9" s="1"/>
  <c r="L132" i="9"/>
  <c r="J132" i="9"/>
  <c r="H132" i="9"/>
  <c r="F132" i="9"/>
  <c r="E132" i="9"/>
  <c r="M132" i="9" s="1"/>
  <c r="D132" i="9"/>
  <c r="O132" i="9" s="1"/>
  <c r="U131" i="9"/>
  <c r="T131" i="9"/>
  <c r="O131" i="9"/>
  <c r="M131" i="9"/>
  <c r="K131" i="9"/>
  <c r="I131" i="9"/>
  <c r="G131" i="9"/>
  <c r="U130" i="9"/>
  <c r="T130" i="9"/>
  <c r="O130" i="9"/>
  <c r="M130" i="9"/>
  <c r="K130" i="9"/>
  <c r="I130" i="9"/>
  <c r="G130" i="9"/>
  <c r="U129" i="9"/>
  <c r="T129" i="9"/>
  <c r="O129" i="9"/>
  <c r="M129" i="9"/>
  <c r="K129" i="9"/>
  <c r="I129" i="9"/>
  <c r="G129" i="9"/>
  <c r="U128" i="9"/>
  <c r="T128" i="9"/>
  <c r="O128" i="9"/>
  <c r="M128" i="9"/>
  <c r="K128" i="9"/>
  <c r="I128" i="9"/>
  <c r="G128" i="9"/>
  <c r="U127" i="9"/>
  <c r="T127" i="9"/>
  <c r="O127" i="9"/>
  <c r="M127" i="9"/>
  <c r="K127" i="9"/>
  <c r="I127" i="9"/>
  <c r="G127" i="9"/>
  <c r="S126" i="9"/>
  <c r="T126" i="9" s="1"/>
  <c r="R126" i="9"/>
  <c r="Q126" i="9"/>
  <c r="P126" i="9"/>
  <c r="L126" i="9"/>
  <c r="J126" i="9"/>
  <c r="K126" i="9" s="1"/>
  <c r="H126" i="9"/>
  <c r="F126" i="9"/>
  <c r="U126" i="9" s="1"/>
  <c r="E126" i="9"/>
  <c r="D126" i="9"/>
  <c r="I126" i="9" s="1"/>
  <c r="U125" i="9"/>
  <c r="T125" i="9"/>
  <c r="O125" i="9"/>
  <c r="M125" i="9"/>
  <c r="K125" i="9"/>
  <c r="I125" i="9"/>
  <c r="G125" i="9"/>
  <c r="U124" i="9"/>
  <c r="T124" i="9"/>
  <c r="O124" i="9"/>
  <c r="M124" i="9"/>
  <c r="K124" i="9"/>
  <c r="I124" i="9"/>
  <c r="G124" i="9"/>
  <c r="U123" i="9"/>
  <c r="T123" i="9"/>
  <c r="O123" i="9"/>
  <c r="M123" i="9"/>
  <c r="K123" i="9"/>
  <c r="I123" i="9"/>
  <c r="G123" i="9"/>
  <c r="U122" i="9"/>
  <c r="T122" i="9"/>
  <c r="O122" i="9"/>
  <c r="M122" i="9"/>
  <c r="K122" i="9"/>
  <c r="I122" i="9"/>
  <c r="G122" i="9"/>
  <c r="S121" i="9"/>
  <c r="R121" i="9"/>
  <c r="Q121" i="9"/>
  <c r="P121" i="9"/>
  <c r="L121" i="9"/>
  <c r="J121" i="9"/>
  <c r="I121" i="9"/>
  <c r="H121" i="9"/>
  <c r="F121" i="9"/>
  <c r="U121" i="9" s="1"/>
  <c r="E121" i="9"/>
  <c r="D121" i="9"/>
  <c r="O121" i="9" s="1"/>
  <c r="U120" i="9"/>
  <c r="T120" i="9"/>
  <c r="O120" i="9"/>
  <c r="M120" i="9"/>
  <c r="K120" i="9"/>
  <c r="I120" i="9"/>
  <c r="G120" i="9"/>
  <c r="U119" i="9"/>
  <c r="T119" i="9"/>
  <c r="O119" i="9"/>
  <c r="M119" i="9"/>
  <c r="K119" i="9"/>
  <c r="I119" i="9"/>
  <c r="G119" i="9"/>
  <c r="U118" i="9"/>
  <c r="T118" i="9"/>
  <c r="O118" i="9"/>
  <c r="M118" i="9"/>
  <c r="K118" i="9"/>
  <c r="I118" i="9"/>
  <c r="G118" i="9"/>
  <c r="U117" i="9"/>
  <c r="T117" i="9"/>
  <c r="O117" i="9"/>
  <c r="M117" i="9"/>
  <c r="K117" i="9"/>
  <c r="I117" i="9"/>
  <c r="G117" i="9"/>
  <c r="U116" i="9"/>
  <c r="T116" i="9"/>
  <c r="O116" i="9"/>
  <c r="M116" i="9"/>
  <c r="K116" i="9"/>
  <c r="I116" i="9"/>
  <c r="G116" i="9"/>
  <c r="U115" i="9"/>
  <c r="T115" i="9"/>
  <c r="O115" i="9"/>
  <c r="M115" i="9"/>
  <c r="K115" i="9"/>
  <c r="I115" i="9"/>
  <c r="G115" i="9"/>
  <c r="U114" i="9"/>
  <c r="T114" i="9"/>
  <c r="O114" i="9"/>
  <c r="M114" i="9"/>
  <c r="K114" i="9"/>
  <c r="I114" i="9"/>
  <c r="G114" i="9"/>
  <c r="U113" i="9"/>
  <c r="T113" i="9"/>
  <c r="O113" i="9"/>
  <c r="M113" i="9"/>
  <c r="K113" i="9"/>
  <c r="I113" i="9"/>
  <c r="G113" i="9"/>
  <c r="U112" i="9"/>
  <c r="S112" i="9"/>
  <c r="T112" i="9" s="1"/>
  <c r="R112" i="9"/>
  <c r="Q112" i="9"/>
  <c r="P112" i="9"/>
  <c r="L112" i="9"/>
  <c r="J112" i="9"/>
  <c r="H112" i="9"/>
  <c r="F112" i="9"/>
  <c r="E112" i="9"/>
  <c r="D112" i="9"/>
  <c r="U111" i="9"/>
  <c r="T111" i="9"/>
  <c r="O111" i="9"/>
  <c r="M111" i="9"/>
  <c r="K111" i="9"/>
  <c r="I111" i="9"/>
  <c r="G111" i="9"/>
  <c r="U110" i="9"/>
  <c r="T110" i="9"/>
  <c r="O110" i="9"/>
  <c r="M110" i="9"/>
  <c r="K110" i="9"/>
  <c r="I110" i="9"/>
  <c r="G110" i="9"/>
  <c r="U109" i="9"/>
  <c r="T109" i="9"/>
  <c r="O109" i="9"/>
  <c r="M109" i="9"/>
  <c r="K109" i="9"/>
  <c r="I109" i="9"/>
  <c r="G109" i="9"/>
  <c r="U108" i="9"/>
  <c r="T108" i="9"/>
  <c r="O108" i="9"/>
  <c r="M108" i="9"/>
  <c r="K108" i="9"/>
  <c r="I108" i="9"/>
  <c r="G108" i="9"/>
  <c r="U107" i="9"/>
  <c r="T107" i="9"/>
  <c r="O107" i="9"/>
  <c r="M107" i="9"/>
  <c r="K107" i="9"/>
  <c r="I107" i="9"/>
  <c r="G107" i="9"/>
  <c r="S106" i="9"/>
  <c r="R106" i="9"/>
  <c r="Q106" i="9"/>
  <c r="P106" i="9"/>
  <c r="U106" i="9" s="1"/>
  <c r="L106" i="9"/>
  <c r="J106" i="9"/>
  <c r="H106" i="9"/>
  <c r="F106" i="9"/>
  <c r="E106" i="9"/>
  <c r="K106" i="9" s="1"/>
  <c r="D106" i="9"/>
  <c r="O106" i="9" s="1"/>
  <c r="U105" i="9"/>
  <c r="T105" i="9"/>
  <c r="O105" i="9"/>
  <c r="M105" i="9"/>
  <c r="K105" i="9"/>
  <c r="I105" i="9"/>
  <c r="G105" i="9"/>
  <c r="S102" i="9"/>
  <c r="R102" i="9"/>
  <c r="Q102" i="9"/>
  <c r="T102" i="9" s="1"/>
  <c r="P102" i="9"/>
  <c r="U102" i="9" s="1"/>
  <c r="O102" i="9"/>
  <c r="L102" i="9"/>
  <c r="J102" i="9"/>
  <c r="H102" i="9"/>
  <c r="F102" i="9"/>
  <c r="E102" i="9"/>
  <c r="K102" i="9" s="1"/>
  <c r="D102" i="9"/>
  <c r="S101" i="9"/>
  <c r="R101" i="9"/>
  <c r="Q101" i="9"/>
  <c r="T101" i="9" s="1"/>
  <c r="P101" i="9"/>
  <c r="U101" i="9" s="1"/>
  <c r="L101" i="9"/>
  <c r="J101" i="9"/>
  <c r="H101" i="9"/>
  <c r="G101" i="9"/>
  <c r="F101" i="9"/>
  <c r="E101" i="9"/>
  <c r="D101" i="9"/>
  <c r="U100" i="9"/>
  <c r="T100" i="9"/>
  <c r="O100" i="9"/>
  <c r="M100" i="9"/>
  <c r="K100" i="9"/>
  <c r="I100" i="9"/>
  <c r="G100" i="9"/>
  <c r="U99" i="9"/>
  <c r="T99" i="9"/>
  <c r="O99" i="9"/>
  <c r="M99" i="9"/>
  <c r="K99" i="9"/>
  <c r="I99" i="9"/>
  <c r="G99" i="9"/>
  <c r="U98" i="9"/>
  <c r="T98" i="9"/>
  <c r="O98" i="9"/>
  <c r="M98" i="9"/>
  <c r="K98" i="9"/>
  <c r="I98" i="9"/>
  <c r="G98" i="9"/>
  <c r="U97" i="9"/>
  <c r="T97" i="9"/>
  <c r="O97" i="9"/>
  <c r="M97" i="9"/>
  <c r="K97" i="9"/>
  <c r="I97" i="9"/>
  <c r="G97" i="9"/>
  <c r="S96" i="9"/>
  <c r="T96" i="9" s="1"/>
  <c r="R96" i="9"/>
  <c r="Q96" i="9"/>
  <c r="P96" i="9"/>
  <c r="O96" i="9"/>
  <c r="L96" i="9"/>
  <c r="J96" i="9"/>
  <c r="H96" i="9"/>
  <c r="F96" i="9"/>
  <c r="U96" i="9" s="1"/>
  <c r="E96" i="9"/>
  <c r="M96" i="9" s="1"/>
  <c r="D96" i="9"/>
  <c r="I96" i="9" s="1"/>
  <c r="U95" i="9"/>
  <c r="T95" i="9"/>
  <c r="O95" i="9"/>
  <c r="M95" i="9"/>
  <c r="K95" i="9"/>
  <c r="I95" i="9"/>
  <c r="G95" i="9"/>
  <c r="U94" i="9"/>
  <c r="T94" i="9"/>
  <c r="O94" i="9"/>
  <c r="M94" i="9"/>
  <c r="K94" i="9"/>
  <c r="I94" i="9"/>
  <c r="G94" i="9"/>
  <c r="U93" i="9"/>
  <c r="T93" i="9"/>
  <c r="O93" i="9"/>
  <c r="M93" i="9"/>
  <c r="K93" i="9"/>
  <c r="I93" i="9"/>
  <c r="G93" i="9"/>
  <c r="U92" i="9"/>
  <c r="T92" i="9"/>
  <c r="O92" i="9"/>
  <c r="M92" i="9"/>
  <c r="K92" i="9"/>
  <c r="I92" i="9"/>
  <c r="G92" i="9"/>
  <c r="S91" i="9"/>
  <c r="R91" i="9"/>
  <c r="Q91" i="9"/>
  <c r="T91" i="9" s="1"/>
  <c r="P91" i="9"/>
  <c r="L91" i="9"/>
  <c r="J91" i="9"/>
  <c r="H91" i="9"/>
  <c r="F91" i="9"/>
  <c r="E91" i="9"/>
  <c r="M91" i="9" s="1"/>
  <c r="D91" i="9"/>
  <c r="O91" i="9" s="1"/>
  <c r="U90" i="9"/>
  <c r="T90" i="9"/>
  <c r="O90" i="9"/>
  <c r="M90" i="9"/>
  <c r="K90" i="9"/>
  <c r="I90" i="9"/>
  <c r="G90" i="9"/>
  <c r="U89" i="9"/>
  <c r="T89" i="9"/>
  <c r="O89" i="9"/>
  <c r="M89" i="9"/>
  <c r="K89" i="9"/>
  <c r="I89" i="9"/>
  <c r="G89" i="9"/>
  <c r="U88" i="9"/>
  <c r="T88" i="9"/>
  <c r="O88" i="9"/>
  <c r="M88" i="9"/>
  <c r="K88" i="9"/>
  <c r="I88" i="9"/>
  <c r="G88" i="9"/>
  <c r="S85" i="9"/>
  <c r="R85" i="9"/>
  <c r="Q85" i="9"/>
  <c r="T85" i="9" s="1"/>
  <c r="P85" i="9"/>
  <c r="U85" i="9" s="1"/>
  <c r="O85" i="9"/>
  <c r="L85" i="9"/>
  <c r="J85" i="9"/>
  <c r="K85" i="9" s="1"/>
  <c r="H85" i="9"/>
  <c r="I85" i="9" s="1"/>
  <c r="G85" i="9"/>
  <c r="F85" i="9"/>
  <c r="E85" i="9"/>
  <c r="D85" i="9"/>
  <c r="S84" i="9"/>
  <c r="R84" i="9"/>
  <c r="Q84" i="9"/>
  <c r="P84" i="9"/>
  <c r="L84" i="9"/>
  <c r="J84" i="9"/>
  <c r="H84" i="9"/>
  <c r="G84" i="9"/>
  <c r="F84" i="9"/>
  <c r="E84" i="9"/>
  <c r="D84" i="9"/>
  <c r="O84" i="9" s="1"/>
  <c r="U83" i="9"/>
  <c r="T83" i="9"/>
  <c r="O83" i="9"/>
  <c r="M83" i="9"/>
  <c r="K83" i="9"/>
  <c r="I83" i="9"/>
  <c r="G83" i="9"/>
  <c r="U82" i="9"/>
  <c r="T82" i="9"/>
  <c r="O82" i="9"/>
  <c r="M82" i="9"/>
  <c r="K82" i="9"/>
  <c r="I82" i="9"/>
  <c r="G82" i="9"/>
  <c r="U81" i="9"/>
  <c r="T81" i="9"/>
  <c r="O81" i="9"/>
  <c r="M81" i="9"/>
  <c r="K81" i="9"/>
  <c r="I81" i="9"/>
  <c r="G81" i="9"/>
  <c r="U80" i="9"/>
  <c r="T80" i="9"/>
  <c r="O80" i="9"/>
  <c r="M80" i="9"/>
  <c r="K80" i="9"/>
  <c r="I80" i="9"/>
  <c r="G80" i="9"/>
  <c r="U79" i="9"/>
  <c r="T79" i="9"/>
  <c r="O79" i="9"/>
  <c r="M79" i="9"/>
  <c r="K79" i="9"/>
  <c r="I79" i="9"/>
  <c r="G79" i="9"/>
  <c r="S78" i="9"/>
  <c r="R78" i="9"/>
  <c r="Q78" i="9"/>
  <c r="T78" i="9" s="1"/>
  <c r="P78" i="9"/>
  <c r="O78" i="9"/>
  <c r="L78" i="9"/>
  <c r="J78" i="9"/>
  <c r="H78" i="9"/>
  <c r="F78" i="9"/>
  <c r="E78" i="9"/>
  <c r="D78" i="9"/>
  <c r="U77" i="9"/>
  <c r="T77" i="9"/>
  <c r="O77" i="9"/>
  <c r="M77" i="9"/>
  <c r="K77" i="9"/>
  <c r="I77" i="9"/>
  <c r="G77" i="9"/>
  <c r="U76" i="9"/>
  <c r="T76" i="9"/>
  <c r="O76" i="9"/>
  <c r="M76" i="9"/>
  <c r="K76" i="9"/>
  <c r="I76" i="9"/>
  <c r="G76" i="9"/>
  <c r="U75" i="9"/>
  <c r="T75" i="9"/>
  <c r="O75" i="9"/>
  <c r="M75" i="9"/>
  <c r="K75" i="9"/>
  <c r="I75" i="9"/>
  <c r="G75" i="9"/>
  <c r="U74" i="9"/>
  <c r="T74" i="9"/>
  <c r="O74" i="9"/>
  <c r="M74" i="9"/>
  <c r="K74" i="9"/>
  <c r="I74" i="9"/>
  <c r="G74" i="9"/>
  <c r="U73" i="9"/>
  <c r="T73" i="9"/>
  <c r="O73" i="9"/>
  <c r="M73" i="9"/>
  <c r="K73" i="9"/>
  <c r="I73" i="9"/>
  <c r="G73" i="9"/>
  <c r="U72" i="9"/>
  <c r="T72" i="9"/>
  <c r="O72" i="9"/>
  <c r="M72" i="9"/>
  <c r="K72" i="9"/>
  <c r="I72" i="9"/>
  <c r="G72" i="9"/>
  <c r="U71" i="9"/>
  <c r="T71" i="9"/>
  <c r="O71" i="9"/>
  <c r="M71" i="9"/>
  <c r="K71" i="9"/>
  <c r="I71" i="9"/>
  <c r="G71" i="9"/>
  <c r="S70" i="9"/>
  <c r="R70" i="9"/>
  <c r="Q70" i="9"/>
  <c r="T70" i="9" s="1"/>
  <c r="P70" i="9"/>
  <c r="U70" i="9" s="1"/>
  <c r="L70" i="9"/>
  <c r="J70" i="9"/>
  <c r="H70" i="9"/>
  <c r="F70" i="9"/>
  <c r="G70" i="9" s="1"/>
  <c r="E70" i="9"/>
  <c r="D70" i="9"/>
  <c r="O70" i="9" s="1"/>
  <c r="U69" i="9"/>
  <c r="T69" i="9"/>
  <c r="O69" i="9"/>
  <c r="M69" i="9"/>
  <c r="K69" i="9"/>
  <c r="I69" i="9"/>
  <c r="G69" i="9"/>
  <c r="U68" i="9"/>
  <c r="T68" i="9"/>
  <c r="O68" i="9"/>
  <c r="M68" i="9"/>
  <c r="K68" i="9"/>
  <c r="I68" i="9"/>
  <c r="G68" i="9"/>
  <c r="U67" i="9"/>
  <c r="T67" i="9"/>
  <c r="O67" i="9"/>
  <c r="M67" i="9"/>
  <c r="K67" i="9"/>
  <c r="I67" i="9"/>
  <c r="G67" i="9"/>
  <c r="U66" i="9"/>
  <c r="T66" i="9"/>
  <c r="O66" i="9"/>
  <c r="M66" i="9"/>
  <c r="K66" i="9"/>
  <c r="I66" i="9"/>
  <c r="G66" i="9"/>
  <c r="U65" i="9"/>
  <c r="T65" i="9"/>
  <c r="O65" i="9"/>
  <c r="M65" i="9"/>
  <c r="K65" i="9"/>
  <c r="I65" i="9"/>
  <c r="G65" i="9"/>
  <c r="U64" i="9"/>
  <c r="T64" i="9"/>
  <c r="O64" i="9"/>
  <c r="M64" i="9"/>
  <c r="K64" i="9"/>
  <c r="I64" i="9"/>
  <c r="G64" i="9"/>
  <c r="U63" i="9"/>
  <c r="S63" i="9"/>
  <c r="R63" i="9"/>
  <c r="Q63" i="9"/>
  <c r="T63" i="9" s="1"/>
  <c r="P63" i="9"/>
  <c r="L63" i="9"/>
  <c r="J63" i="9"/>
  <c r="K63" i="9" s="1"/>
  <c r="H63" i="9"/>
  <c r="I63" i="9" s="1"/>
  <c r="F63" i="9"/>
  <c r="E63" i="9"/>
  <c r="D63" i="9"/>
  <c r="O63" i="9" s="1"/>
  <c r="U62" i="9"/>
  <c r="T62" i="9"/>
  <c r="O62" i="9"/>
  <c r="M62" i="9"/>
  <c r="K62" i="9"/>
  <c r="I62" i="9"/>
  <c r="G62" i="9"/>
  <c r="U61" i="9"/>
  <c r="T61" i="9"/>
  <c r="O61" i="9"/>
  <c r="M61" i="9"/>
  <c r="K61" i="9"/>
  <c r="I61" i="9"/>
  <c r="G61" i="9"/>
  <c r="U60" i="9"/>
  <c r="T60" i="9"/>
  <c r="O60" i="9"/>
  <c r="M60" i="9"/>
  <c r="K60" i="9"/>
  <c r="I60" i="9"/>
  <c r="G60" i="9"/>
  <c r="U59" i="9"/>
  <c r="T59" i="9"/>
  <c r="O59" i="9"/>
  <c r="M59" i="9"/>
  <c r="K59" i="9"/>
  <c r="I59" i="9"/>
  <c r="G59" i="9"/>
  <c r="S58" i="9"/>
  <c r="R58" i="9"/>
  <c r="Q58" i="9"/>
  <c r="T58" i="9" s="1"/>
  <c r="P58" i="9"/>
  <c r="L58" i="9"/>
  <c r="J58" i="9"/>
  <c r="H58" i="9"/>
  <c r="F58" i="9"/>
  <c r="E58" i="9"/>
  <c r="K58" i="9" s="1"/>
  <c r="D58" i="9"/>
  <c r="O58" i="9" s="1"/>
  <c r="U57" i="9"/>
  <c r="T57" i="9"/>
  <c r="O57" i="9"/>
  <c r="M57" i="9"/>
  <c r="K57" i="9"/>
  <c r="I57" i="9"/>
  <c r="G57" i="9"/>
  <c r="S54" i="9"/>
  <c r="R54" i="9"/>
  <c r="Q54" i="9"/>
  <c r="P54" i="9"/>
  <c r="U54" i="9" s="1"/>
  <c r="L54" i="9"/>
  <c r="J54" i="9"/>
  <c r="H54" i="9"/>
  <c r="F54" i="9"/>
  <c r="E54" i="9"/>
  <c r="D54" i="9"/>
  <c r="O54" i="9" s="1"/>
  <c r="S53" i="9"/>
  <c r="R53" i="9"/>
  <c r="Q53" i="9"/>
  <c r="T53" i="9" s="1"/>
  <c r="P53" i="9"/>
  <c r="O53" i="9"/>
  <c r="L53" i="9"/>
  <c r="J53" i="9"/>
  <c r="H53" i="9"/>
  <c r="F53" i="9"/>
  <c r="G53" i="9" s="1"/>
  <c r="E53" i="9"/>
  <c r="D53" i="9"/>
  <c r="I53" i="9" s="1"/>
  <c r="U52" i="9"/>
  <c r="T52" i="9"/>
  <c r="O52" i="9"/>
  <c r="M52" i="9"/>
  <c r="K52" i="9"/>
  <c r="I52" i="9"/>
  <c r="G52" i="9"/>
  <c r="U51" i="9"/>
  <c r="T51" i="9"/>
  <c r="O51" i="9"/>
  <c r="M51" i="9"/>
  <c r="K51" i="9"/>
  <c r="I51" i="9"/>
  <c r="G51" i="9"/>
  <c r="U50" i="9"/>
  <c r="T50" i="9"/>
  <c r="O50" i="9"/>
  <c r="M50" i="9"/>
  <c r="K50" i="9"/>
  <c r="I50" i="9"/>
  <c r="G50" i="9"/>
  <c r="U49" i="9"/>
  <c r="T49" i="9"/>
  <c r="O49" i="9"/>
  <c r="M49" i="9"/>
  <c r="K49" i="9"/>
  <c r="I49" i="9"/>
  <c r="G49" i="9"/>
  <c r="U48" i="9"/>
  <c r="T48" i="9"/>
  <c r="O48" i="9"/>
  <c r="M48" i="9"/>
  <c r="K48" i="9"/>
  <c r="I48" i="9"/>
  <c r="G48" i="9"/>
  <c r="S47" i="9"/>
  <c r="T47" i="9" s="1"/>
  <c r="R47" i="9"/>
  <c r="Q47" i="9"/>
  <c r="P47" i="9"/>
  <c r="L47" i="9"/>
  <c r="J47" i="9"/>
  <c r="H47" i="9"/>
  <c r="F47" i="9"/>
  <c r="E47" i="9"/>
  <c r="M47" i="9" s="1"/>
  <c r="D47" i="9"/>
  <c r="G47" i="9" s="1"/>
  <c r="U46" i="9"/>
  <c r="T46" i="9"/>
  <c r="O46" i="9"/>
  <c r="M46" i="9"/>
  <c r="K46" i="9"/>
  <c r="I46" i="9"/>
  <c r="G46" i="9"/>
  <c r="U45" i="9"/>
  <c r="T45" i="9"/>
  <c r="O45" i="9"/>
  <c r="M45" i="9"/>
  <c r="K45" i="9"/>
  <c r="I45" i="9"/>
  <c r="G45" i="9"/>
  <c r="U44" i="9"/>
  <c r="T44" i="9"/>
  <c r="O44" i="9"/>
  <c r="M44" i="9"/>
  <c r="K44" i="9"/>
  <c r="I44" i="9"/>
  <c r="G44" i="9"/>
  <c r="U43" i="9"/>
  <c r="T43" i="9"/>
  <c r="O43" i="9"/>
  <c r="M43" i="9"/>
  <c r="K43" i="9"/>
  <c r="I43" i="9"/>
  <c r="G43" i="9"/>
  <c r="U42" i="9"/>
  <c r="T42" i="9"/>
  <c r="O42" i="9"/>
  <c r="M42" i="9"/>
  <c r="K42" i="9"/>
  <c r="I42" i="9"/>
  <c r="G42" i="9"/>
  <c r="U41" i="9"/>
  <c r="T41" i="9"/>
  <c r="O41" i="9"/>
  <c r="M41" i="9"/>
  <c r="K41" i="9"/>
  <c r="I41" i="9"/>
  <c r="G41" i="9"/>
  <c r="S40" i="9"/>
  <c r="R40" i="9"/>
  <c r="Q40" i="9"/>
  <c r="P40" i="9"/>
  <c r="U40" i="9" s="1"/>
  <c r="L40" i="9"/>
  <c r="J40" i="9"/>
  <c r="H40" i="9"/>
  <c r="I40" i="9" s="1"/>
  <c r="F40" i="9"/>
  <c r="E40" i="9"/>
  <c r="D40" i="9"/>
  <c r="O40" i="9" s="1"/>
  <c r="U39" i="9"/>
  <c r="T39" i="9"/>
  <c r="O39" i="9"/>
  <c r="M39" i="9"/>
  <c r="K39" i="9"/>
  <c r="I39" i="9"/>
  <c r="G39" i="9"/>
  <c r="U38" i="9"/>
  <c r="T38" i="9"/>
  <c r="O38" i="9"/>
  <c r="M38" i="9"/>
  <c r="K38" i="9"/>
  <c r="I38" i="9"/>
  <c r="G38" i="9"/>
  <c r="U37" i="9"/>
  <c r="T37" i="9"/>
  <c r="O37" i="9"/>
  <c r="M37" i="9"/>
  <c r="K37" i="9"/>
  <c r="I37" i="9"/>
  <c r="G37" i="9"/>
  <c r="U36" i="9"/>
  <c r="T36" i="9"/>
  <c r="O36" i="9"/>
  <c r="M36" i="9"/>
  <c r="K36" i="9"/>
  <c r="I36" i="9"/>
  <c r="G36" i="9"/>
  <c r="S35" i="9"/>
  <c r="T35" i="9" s="1"/>
  <c r="R35" i="9"/>
  <c r="Q35" i="9"/>
  <c r="P35" i="9"/>
  <c r="O35" i="9"/>
  <c r="L35" i="9"/>
  <c r="J35" i="9"/>
  <c r="H35" i="9"/>
  <c r="F35" i="9"/>
  <c r="U35" i="9" s="1"/>
  <c r="E35" i="9"/>
  <c r="M35" i="9" s="1"/>
  <c r="D35" i="9"/>
  <c r="G35" i="9" s="1"/>
  <c r="U34" i="9"/>
  <c r="T34" i="9"/>
  <c r="O34" i="9"/>
  <c r="M34" i="9"/>
  <c r="K34" i="9"/>
  <c r="I34" i="9"/>
  <c r="G34" i="9"/>
  <c r="U33" i="9"/>
  <c r="T33" i="9"/>
  <c r="O33" i="9"/>
  <c r="M33" i="9"/>
  <c r="K33" i="9"/>
  <c r="I33" i="9"/>
  <c r="G33" i="9"/>
  <c r="U32" i="9"/>
  <c r="T32" i="9"/>
  <c r="O32" i="9"/>
  <c r="M32" i="9"/>
  <c r="K32" i="9"/>
  <c r="I32" i="9"/>
  <c r="G32" i="9"/>
  <c r="U31" i="9"/>
  <c r="T31" i="9"/>
  <c r="O31" i="9"/>
  <c r="M31" i="9"/>
  <c r="K31" i="9"/>
  <c r="I31" i="9"/>
  <c r="G31" i="9"/>
  <c r="U30" i="9"/>
  <c r="T30" i="9"/>
  <c r="O30" i="9"/>
  <c r="M30" i="9"/>
  <c r="K30" i="9"/>
  <c r="I30" i="9"/>
  <c r="G30" i="9"/>
  <c r="U29" i="9"/>
  <c r="T29" i="9"/>
  <c r="O29" i="9"/>
  <c r="M29" i="9"/>
  <c r="K29" i="9"/>
  <c r="I29" i="9"/>
  <c r="G29" i="9"/>
  <c r="U28" i="9"/>
  <c r="T28" i="9"/>
  <c r="O28" i="9"/>
  <c r="M28" i="9"/>
  <c r="K28" i="9"/>
  <c r="I28" i="9"/>
  <c r="G28" i="9"/>
  <c r="S27" i="9"/>
  <c r="R27" i="9"/>
  <c r="Q27" i="9"/>
  <c r="P27" i="9"/>
  <c r="L27" i="9"/>
  <c r="J27" i="9"/>
  <c r="H27" i="9"/>
  <c r="F27" i="9"/>
  <c r="E27" i="9"/>
  <c r="D27" i="9"/>
  <c r="U26" i="9"/>
  <c r="T26" i="9"/>
  <c r="O26" i="9"/>
  <c r="M26" i="9"/>
  <c r="K26" i="9"/>
  <c r="I26" i="9"/>
  <c r="G26" i="9"/>
  <c r="U25" i="9"/>
  <c r="T25" i="9"/>
  <c r="O25" i="9"/>
  <c r="M25" i="9"/>
  <c r="K25" i="9"/>
  <c r="I25" i="9"/>
  <c r="G25" i="9"/>
  <c r="U24" i="9"/>
  <c r="T24" i="9"/>
  <c r="O24" i="9"/>
  <c r="M24" i="9"/>
  <c r="K24" i="9"/>
  <c r="I24" i="9"/>
  <c r="G24" i="9"/>
  <c r="U23" i="9"/>
  <c r="T23" i="9"/>
  <c r="O23" i="9"/>
  <c r="M23" i="9"/>
  <c r="K23" i="9"/>
  <c r="I23" i="9"/>
  <c r="G23" i="9"/>
  <c r="U22" i="9"/>
  <c r="T22" i="9"/>
  <c r="O22" i="9"/>
  <c r="M22" i="9"/>
  <c r="K22" i="9"/>
  <c r="I22" i="9"/>
  <c r="G22" i="9"/>
  <c r="U21" i="9"/>
  <c r="T21" i="9"/>
  <c r="O21" i="9"/>
  <c r="M21" i="9"/>
  <c r="K21" i="9"/>
  <c r="I21" i="9"/>
  <c r="G21" i="9"/>
  <c r="U20" i="9"/>
  <c r="T20" i="9"/>
  <c r="O20" i="9"/>
  <c r="M20" i="9"/>
  <c r="K20" i="9"/>
  <c r="I20" i="9"/>
  <c r="G20" i="9"/>
  <c r="S19" i="9"/>
  <c r="R19" i="9"/>
  <c r="Q19" i="9"/>
  <c r="P19" i="9"/>
  <c r="U19" i="9" s="1"/>
  <c r="L19" i="9"/>
  <c r="J19" i="9"/>
  <c r="K19" i="9" s="1"/>
  <c r="H19" i="9"/>
  <c r="F19" i="9"/>
  <c r="E19" i="9"/>
  <c r="D19" i="9"/>
  <c r="U18" i="9"/>
  <c r="T18" i="9"/>
  <c r="O18" i="9"/>
  <c r="M18" i="9"/>
  <c r="K18" i="9"/>
  <c r="I18" i="9"/>
  <c r="G18" i="9"/>
  <c r="U17" i="9"/>
  <c r="T17" i="9"/>
  <c r="O17" i="9"/>
  <c r="M17" i="9"/>
  <c r="K17" i="9"/>
  <c r="I17" i="9"/>
  <c r="G17" i="9"/>
  <c r="U16" i="9"/>
  <c r="T16" i="9"/>
  <c r="O16" i="9"/>
  <c r="M16" i="9"/>
  <c r="K16" i="9"/>
  <c r="I16" i="9"/>
  <c r="G16" i="9"/>
  <c r="U15" i="9"/>
  <c r="T15" i="9"/>
  <c r="O15" i="9"/>
  <c r="M15" i="9"/>
  <c r="K15" i="9"/>
  <c r="I15" i="9"/>
  <c r="G15" i="9"/>
  <c r="U14" i="9"/>
  <c r="T14" i="9"/>
  <c r="O14" i="9"/>
  <c r="M14" i="9"/>
  <c r="K14" i="9"/>
  <c r="I14" i="9"/>
  <c r="G14" i="9"/>
  <c r="U13" i="9"/>
  <c r="T13" i="9"/>
  <c r="O13" i="9"/>
  <c r="M13" i="9"/>
  <c r="K13" i="9"/>
  <c r="I13" i="9"/>
  <c r="G13" i="9"/>
  <c r="U12" i="9"/>
  <c r="T12" i="9"/>
  <c r="O12" i="9"/>
  <c r="M12" i="9"/>
  <c r="K12" i="9"/>
  <c r="I12" i="9"/>
  <c r="G12" i="9"/>
  <c r="U11" i="9"/>
  <c r="T11" i="9"/>
  <c r="O11" i="9"/>
  <c r="M11" i="9"/>
  <c r="K11" i="9"/>
  <c r="I11" i="9"/>
  <c r="G11" i="9"/>
  <c r="S10" i="9"/>
  <c r="R10" i="9"/>
  <c r="Q10" i="9"/>
  <c r="P10" i="9"/>
  <c r="U10" i="9" s="1"/>
  <c r="L10" i="9"/>
  <c r="J10" i="9"/>
  <c r="H10" i="9"/>
  <c r="G10" i="9"/>
  <c r="F10" i="9"/>
  <c r="E10" i="9"/>
  <c r="M10" i="9" s="1"/>
  <c r="D10" i="9"/>
  <c r="O10" i="9" s="1"/>
  <c r="U9" i="9"/>
  <c r="T9" i="9"/>
  <c r="O9" i="9"/>
  <c r="M9" i="9"/>
  <c r="K9" i="9"/>
  <c r="I9" i="9"/>
  <c r="G9" i="9"/>
  <c r="U8" i="9"/>
  <c r="T8" i="9"/>
  <c r="O8" i="9"/>
  <c r="M8" i="9"/>
  <c r="K8" i="9"/>
  <c r="I8" i="9"/>
  <c r="G8" i="9"/>
  <c r="S339" i="8"/>
  <c r="R339" i="8"/>
  <c r="Q339" i="8"/>
  <c r="P339" i="8"/>
  <c r="L339" i="8"/>
  <c r="J339" i="8"/>
  <c r="H339" i="8"/>
  <c r="F339" i="8"/>
  <c r="E339" i="8"/>
  <c r="D339" i="8"/>
  <c r="S338" i="8"/>
  <c r="R338" i="8"/>
  <c r="Q338" i="8"/>
  <c r="T338" i="8" s="1"/>
  <c r="P338" i="8"/>
  <c r="L338" i="8"/>
  <c r="J338" i="8"/>
  <c r="H338" i="8"/>
  <c r="F338" i="8"/>
  <c r="E338" i="8"/>
  <c r="D338" i="8"/>
  <c r="I338" i="8" s="1"/>
  <c r="U337" i="8"/>
  <c r="S337" i="8"/>
  <c r="T337" i="8" s="1"/>
  <c r="R337" i="8"/>
  <c r="Q337" i="8"/>
  <c r="P337" i="8"/>
  <c r="L337" i="8"/>
  <c r="J337" i="8"/>
  <c r="H337" i="8"/>
  <c r="F337" i="8"/>
  <c r="E337" i="8"/>
  <c r="D337" i="8"/>
  <c r="O337" i="8" s="1"/>
  <c r="U336" i="8"/>
  <c r="T336" i="8"/>
  <c r="O336" i="8"/>
  <c r="M336" i="8"/>
  <c r="K336" i="8"/>
  <c r="I336" i="8"/>
  <c r="G336" i="8"/>
  <c r="U335" i="8"/>
  <c r="T335" i="8"/>
  <c r="O335" i="8"/>
  <c r="M335" i="8"/>
  <c r="K335" i="8"/>
  <c r="I335" i="8"/>
  <c r="G335" i="8"/>
  <c r="U334" i="8"/>
  <c r="T334" i="8"/>
  <c r="O334" i="8"/>
  <c r="M334" i="8"/>
  <c r="K334" i="8"/>
  <c r="I334" i="8"/>
  <c r="G334" i="8"/>
  <c r="U333" i="8"/>
  <c r="T333" i="8"/>
  <c r="O333" i="8"/>
  <c r="M333" i="8"/>
  <c r="K333" i="8"/>
  <c r="I333" i="8"/>
  <c r="G333" i="8"/>
  <c r="S332" i="8"/>
  <c r="R332" i="8"/>
  <c r="Q332" i="8"/>
  <c r="P332" i="8"/>
  <c r="U332" i="8" s="1"/>
  <c r="O332" i="8"/>
  <c r="L332" i="8"/>
  <c r="J332" i="8"/>
  <c r="K332" i="8" s="1"/>
  <c r="H332" i="8"/>
  <c r="G332" i="8"/>
  <c r="F332" i="8"/>
  <c r="E332" i="8"/>
  <c r="M332" i="8" s="1"/>
  <c r="D332" i="8"/>
  <c r="I332" i="8" s="1"/>
  <c r="U331" i="8"/>
  <c r="T331" i="8"/>
  <c r="O331" i="8"/>
  <c r="M331" i="8"/>
  <c r="K331" i="8"/>
  <c r="I331" i="8"/>
  <c r="G331" i="8"/>
  <c r="U330" i="8"/>
  <c r="T330" i="8"/>
  <c r="O330" i="8"/>
  <c r="M330" i="8"/>
  <c r="K330" i="8"/>
  <c r="I330" i="8"/>
  <c r="G330" i="8"/>
  <c r="U329" i="8"/>
  <c r="T329" i="8"/>
  <c r="O329" i="8"/>
  <c r="M329" i="8"/>
  <c r="K329" i="8"/>
  <c r="I329" i="8"/>
  <c r="G329" i="8"/>
  <c r="U328" i="8"/>
  <c r="T328" i="8"/>
  <c r="O328" i="8"/>
  <c r="M328" i="8"/>
  <c r="K328" i="8"/>
  <c r="I328" i="8"/>
  <c r="G328" i="8"/>
  <c r="U327" i="8"/>
  <c r="T327" i="8"/>
  <c r="O327" i="8"/>
  <c r="M327" i="8"/>
  <c r="K327" i="8"/>
  <c r="I327" i="8"/>
  <c r="G327" i="8"/>
  <c r="U326" i="8"/>
  <c r="T326" i="8"/>
  <c r="O326" i="8"/>
  <c r="M326" i="8"/>
  <c r="K326" i="8"/>
  <c r="I326" i="8"/>
  <c r="G326" i="8"/>
  <c r="U325" i="8"/>
  <c r="T325" i="8"/>
  <c r="O325" i="8"/>
  <c r="M325" i="8"/>
  <c r="K325" i="8"/>
  <c r="I325" i="8"/>
  <c r="G325" i="8"/>
  <c r="U324" i="8"/>
  <c r="T324" i="8"/>
  <c r="O324" i="8"/>
  <c r="M324" i="8"/>
  <c r="K324" i="8"/>
  <c r="I324" i="8"/>
  <c r="G324" i="8"/>
  <c r="U323" i="8"/>
  <c r="T323" i="8"/>
  <c r="S323" i="8"/>
  <c r="R323" i="8"/>
  <c r="Q323" i="8"/>
  <c r="P323" i="8"/>
  <c r="L323" i="8"/>
  <c r="J323" i="8"/>
  <c r="K323" i="8" s="1"/>
  <c r="H323" i="8"/>
  <c r="F323" i="8"/>
  <c r="E323" i="8"/>
  <c r="D323" i="8"/>
  <c r="I323" i="8" s="1"/>
  <c r="U322" i="8"/>
  <c r="T322" i="8"/>
  <c r="O322" i="8"/>
  <c r="M322" i="8"/>
  <c r="K322" i="8"/>
  <c r="I322" i="8"/>
  <c r="G322" i="8"/>
  <c r="U321" i="8"/>
  <c r="T321" i="8"/>
  <c r="O321" i="8"/>
  <c r="M321" i="8"/>
  <c r="K321" i="8"/>
  <c r="I321" i="8"/>
  <c r="G321" i="8"/>
  <c r="U320" i="8"/>
  <c r="T320" i="8"/>
  <c r="O320" i="8"/>
  <c r="M320" i="8"/>
  <c r="K320" i="8"/>
  <c r="I320" i="8"/>
  <c r="G320" i="8"/>
  <c r="U319" i="8"/>
  <c r="T319" i="8"/>
  <c r="O319" i="8"/>
  <c r="M319" i="8"/>
  <c r="K319" i="8"/>
  <c r="I319" i="8"/>
  <c r="G319" i="8"/>
  <c r="U318" i="8"/>
  <c r="T318" i="8"/>
  <c r="O318" i="8"/>
  <c r="M318" i="8"/>
  <c r="K318" i="8"/>
  <c r="I318" i="8"/>
  <c r="G318" i="8"/>
  <c r="S317" i="8"/>
  <c r="R317" i="8"/>
  <c r="Q317" i="8"/>
  <c r="T317" i="8" s="1"/>
  <c r="P317" i="8"/>
  <c r="L317" i="8"/>
  <c r="J317" i="8"/>
  <c r="H317" i="8"/>
  <c r="F317" i="8"/>
  <c r="E317" i="8"/>
  <c r="D317" i="8"/>
  <c r="O317" i="8" s="1"/>
  <c r="U316" i="8"/>
  <c r="T316" i="8"/>
  <c r="O316" i="8"/>
  <c r="M316" i="8"/>
  <c r="K316" i="8"/>
  <c r="I316" i="8"/>
  <c r="G316" i="8"/>
  <c r="U315" i="8"/>
  <c r="T315" i="8"/>
  <c r="O315" i="8"/>
  <c r="M315" i="8"/>
  <c r="K315" i="8"/>
  <c r="I315" i="8"/>
  <c r="G315" i="8"/>
  <c r="U314" i="8"/>
  <c r="T314" i="8"/>
  <c r="O314" i="8"/>
  <c r="M314" i="8"/>
  <c r="K314" i="8"/>
  <c r="I314" i="8"/>
  <c r="G314" i="8"/>
  <c r="U313" i="8"/>
  <c r="T313" i="8"/>
  <c r="O313" i="8"/>
  <c r="M313" i="8"/>
  <c r="K313" i="8"/>
  <c r="I313" i="8"/>
  <c r="G313" i="8"/>
  <c r="U312" i="8"/>
  <c r="T312" i="8"/>
  <c r="O312" i="8"/>
  <c r="M312" i="8"/>
  <c r="K312" i="8"/>
  <c r="I312" i="8"/>
  <c r="G312" i="8"/>
  <c r="U311" i="8"/>
  <c r="T311" i="8"/>
  <c r="O311" i="8"/>
  <c r="M311" i="8"/>
  <c r="K311" i="8"/>
  <c r="I311" i="8"/>
  <c r="G311" i="8"/>
  <c r="S310" i="8"/>
  <c r="R310" i="8"/>
  <c r="Q310" i="8"/>
  <c r="P310" i="8"/>
  <c r="L310" i="8"/>
  <c r="J310" i="8"/>
  <c r="K310" i="8" s="1"/>
  <c r="H310" i="8"/>
  <c r="G310" i="8"/>
  <c r="F310" i="8"/>
  <c r="E310" i="8"/>
  <c r="D310" i="8"/>
  <c r="U309" i="8"/>
  <c r="T309" i="8"/>
  <c r="O309" i="8"/>
  <c r="M309" i="8"/>
  <c r="K309" i="8"/>
  <c r="I309" i="8"/>
  <c r="G309" i="8"/>
  <c r="U308" i="8"/>
  <c r="T308" i="8"/>
  <c r="O308" i="8"/>
  <c r="M308" i="8"/>
  <c r="K308" i="8"/>
  <c r="I308" i="8"/>
  <c r="G308" i="8"/>
  <c r="U307" i="8"/>
  <c r="T307" i="8"/>
  <c r="O307" i="8"/>
  <c r="M307" i="8"/>
  <c r="K307" i="8"/>
  <c r="I307" i="8"/>
  <c r="G307" i="8"/>
  <c r="U306" i="8"/>
  <c r="T306" i="8"/>
  <c r="O306" i="8"/>
  <c r="M306" i="8"/>
  <c r="K306" i="8"/>
  <c r="I306" i="8"/>
  <c r="G306" i="8"/>
  <c r="U305" i="8"/>
  <c r="T305" i="8"/>
  <c r="O305" i="8"/>
  <c r="M305" i="8"/>
  <c r="K305" i="8"/>
  <c r="I305" i="8"/>
  <c r="G305" i="8"/>
  <c r="U304" i="8"/>
  <c r="T304" i="8"/>
  <c r="O304" i="8"/>
  <c r="M304" i="8"/>
  <c r="K304" i="8"/>
  <c r="I304" i="8"/>
  <c r="G304" i="8"/>
  <c r="S303" i="8"/>
  <c r="R303" i="8"/>
  <c r="Q303" i="8"/>
  <c r="P303" i="8"/>
  <c r="L303" i="8"/>
  <c r="J303" i="8"/>
  <c r="H303" i="8"/>
  <c r="F303" i="8"/>
  <c r="U303" i="8" s="1"/>
  <c r="E303" i="8"/>
  <c r="D303" i="8"/>
  <c r="O303" i="8" s="1"/>
  <c r="U302" i="8"/>
  <c r="T302" i="8"/>
  <c r="O302" i="8"/>
  <c r="M302" i="8"/>
  <c r="K302" i="8"/>
  <c r="I302" i="8"/>
  <c r="G302" i="8"/>
  <c r="S299" i="8"/>
  <c r="R299" i="8"/>
  <c r="Q299" i="8"/>
  <c r="T299" i="8" s="1"/>
  <c r="P299" i="8"/>
  <c r="L299" i="8"/>
  <c r="J299" i="8"/>
  <c r="H299" i="8"/>
  <c r="F299" i="8"/>
  <c r="E299" i="8"/>
  <c r="D299" i="8"/>
  <c r="O299" i="8" s="1"/>
  <c r="S298" i="8"/>
  <c r="T298" i="8" s="1"/>
  <c r="R298" i="8"/>
  <c r="Q298" i="8"/>
  <c r="P298" i="8"/>
  <c r="U298" i="8" s="1"/>
  <c r="L298" i="8"/>
  <c r="J298" i="8"/>
  <c r="H298" i="8"/>
  <c r="F298" i="8"/>
  <c r="E298" i="8"/>
  <c r="M298" i="8" s="1"/>
  <c r="D298" i="8"/>
  <c r="U297" i="8"/>
  <c r="T297" i="8"/>
  <c r="O297" i="8"/>
  <c r="M297" i="8"/>
  <c r="K297" i="8"/>
  <c r="I297" i="8"/>
  <c r="G297" i="8"/>
  <c r="U296" i="8"/>
  <c r="T296" i="8"/>
  <c r="O296" i="8"/>
  <c r="M296" i="8"/>
  <c r="K296" i="8"/>
  <c r="I296" i="8"/>
  <c r="G296" i="8"/>
  <c r="U295" i="8"/>
  <c r="T295" i="8"/>
  <c r="O295" i="8"/>
  <c r="M295" i="8"/>
  <c r="K295" i="8"/>
  <c r="I295" i="8"/>
  <c r="G295" i="8"/>
  <c r="U294" i="8"/>
  <c r="T294" i="8"/>
  <c r="O294" i="8"/>
  <c r="M294" i="8"/>
  <c r="K294" i="8"/>
  <c r="I294" i="8"/>
  <c r="G294" i="8"/>
  <c r="U293" i="8"/>
  <c r="T293" i="8"/>
  <c r="O293" i="8"/>
  <c r="M293" i="8"/>
  <c r="K293" i="8"/>
  <c r="I293" i="8"/>
  <c r="G293" i="8"/>
  <c r="S292" i="8"/>
  <c r="R292" i="8"/>
  <c r="Q292" i="8"/>
  <c r="T292" i="8" s="1"/>
  <c r="P292" i="8"/>
  <c r="U292" i="8" s="1"/>
  <c r="L292" i="8"/>
  <c r="J292" i="8"/>
  <c r="H292" i="8"/>
  <c r="F292" i="8"/>
  <c r="E292" i="8"/>
  <c r="K292" i="8" s="1"/>
  <c r="D292" i="8"/>
  <c r="U291" i="8"/>
  <c r="T291" i="8"/>
  <c r="O291" i="8"/>
  <c r="M291" i="8"/>
  <c r="K291" i="8"/>
  <c r="I291" i="8"/>
  <c r="G291" i="8"/>
  <c r="U290" i="8"/>
  <c r="T290" i="8"/>
  <c r="O290" i="8"/>
  <c r="M290" i="8"/>
  <c r="K290" i="8"/>
  <c r="I290" i="8"/>
  <c r="G290" i="8"/>
  <c r="U289" i="8"/>
  <c r="T289" i="8"/>
  <c r="O289" i="8"/>
  <c r="M289" i="8"/>
  <c r="K289" i="8"/>
  <c r="I289" i="8"/>
  <c r="G289" i="8"/>
  <c r="U288" i="8"/>
  <c r="T288" i="8"/>
  <c r="O288" i="8"/>
  <c r="M288" i="8"/>
  <c r="K288" i="8"/>
  <c r="I288" i="8"/>
  <c r="G288" i="8"/>
  <c r="U287" i="8"/>
  <c r="T287" i="8"/>
  <c r="O287" i="8"/>
  <c r="M287" i="8"/>
  <c r="K287" i="8"/>
  <c r="I287" i="8"/>
  <c r="G287" i="8"/>
  <c r="U286" i="8"/>
  <c r="T286" i="8"/>
  <c r="O286" i="8"/>
  <c r="M286" i="8"/>
  <c r="K286" i="8"/>
  <c r="I286" i="8"/>
  <c r="G286" i="8"/>
  <c r="S285" i="8"/>
  <c r="R285" i="8"/>
  <c r="Q285" i="8"/>
  <c r="P285" i="8"/>
  <c r="L285" i="8"/>
  <c r="J285" i="8"/>
  <c r="H285" i="8"/>
  <c r="F285" i="8"/>
  <c r="U285" i="8" s="1"/>
  <c r="E285" i="8"/>
  <c r="M285" i="8" s="1"/>
  <c r="D285" i="8"/>
  <c r="O285" i="8" s="1"/>
  <c r="U284" i="8"/>
  <c r="T284" i="8"/>
  <c r="O284" i="8"/>
  <c r="M284" i="8"/>
  <c r="K284" i="8"/>
  <c r="I284" i="8"/>
  <c r="G284" i="8"/>
  <c r="U283" i="8"/>
  <c r="T283" i="8"/>
  <c r="O283" i="8"/>
  <c r="M283" i="8"/>
  <c r="K283" i="8"/>
  <c r="I283" i="8"/>
  <c r="G283" i="8"/>
  <c r="U282" i="8"/>
  <c r="T282" i="8"/>
  <c r="O282" i="8"/>
  <c r="M282" i="8"/>
  <c r="K282" i="8"/>
  <c r="I282" i="8"/>
  <c r="G282" i="8"/>
  <c r="U281" i="8"/>
  <c r="T281" i="8"/>
  <c r="O281" i="8"/>
  <c r="M281" i="8"/>
  <c r="K281" i="8"/>
  <c r="I281" i="8"/>
  <c r="G281" i="8"/>
  <c r="U280" i="8"/>
  <c r="T280" i="8"/>
  <c r="O280" i="8"/>
  <c r="M280" i="8"/>
  <c r="K280" i="8"/>
  <c r="I280" i="8"/>
  <c r="G280" i="8"/>
  <c r="U279" i="8"/>
  <c r="T279" i="8"/>
  <c r="O279" i="8"/>
  <c r="M279" i="8"/>
  <c r="K279" i="8"/>
  <c r="I279" i="8"/>
  <c r="G279" i="8"/>
  <c r="U278" i="8"/>
  <c r="T278" i="8"/>
  <c r="O278" i="8"/>
  <c r="M278" i="8"/>
  <c r="K278" i="8"/>
  <c r="I278" i="8"/>
  <c r="G278" i="8"/>
  <c r="U277" i="8"/>
  <c r="T277" i="8"/>
  <c r="O277" i="8"/>
  <c r="M277" i="8"/>
  <c r="K277" i="8"/>
  <c r="I277" i="8"/>
  <c r="G277" i="8"/>
  <c r="U276" i="8"/>
  <c r="T276" i="8"/>
  <c r="O276" i="8"/>
  <c r="M276" i="8"/>
  <c r="K276" i="8"/>
  <c r="I276" i="8"/>
  <c r="G276" i="8"/>
  <c r="S275" i="8"/>
  <c r="R275" i="8"/>
  <c r="Q275" i="8"/>
  <c r="P275" i="8"/>
  <c r="L275" i="8"/>
  <c r="J275" i="8"/>
  <c r="H275" i="8"/>
  <c r="F275" i="8"/>
  <c r="U275" i="8" s="1"/>
  <c r="E275" i="8"/>
  <c r="M275" i="8" s="1"/>
  <c r="D275" i="8"/>
  <c r="O275" i="8" s="1"/>
  <c r="U274" i="8"/>
  <c r="T274" i="8"/>
  <c r="O274" i="8"/>
  <c r="M274" i="8"/>
  <c r="K274" i="8"/>
  <c r="I274" i="8"/>
  <c r="G274" i="8"/>
  <c r="U273" i="8"/>
  <c r="T273" i="8"/>
  <c r="O273" i="8"/>
  <c r="M273" i="8"/>
  <c r="K273" i="8"/>
  <c r="I273" i="8"/>
  <c r="G273" i="8"/>
  <c r="U272" i="8"/>
  <c r="T272" i="8"/>
  <c r="O272" i="8"/>
  <c r="M272" i="8"/>
  <c r="K272" i="8"/>
  <c r="I272" i="8"/>
  <c r="G272" i="8"/>
  <c r="U271" i="8"/>
  <c r="T271" i="8"/>
  <c r="O271" i="8"/>
  <c r="M271" i="8"/>
  <c r="K271" i="8"/>
  <c r="I271" i="8"/>
  <c r="G271" i="8"/>
  <c r="U270" i="8"/>
  <c r="T270" i="8"/>
  <c r="O270" i="8"/>
  <c r="M270" i="8"/>
  <c r="K270" i="8"/>
  <c r="I270" i="8"/>
  <c r="G270" i="8"/>
  <c r="U269" i="8"/>
  <c r="T269" i="8"/>
  <c r="O269" i="8"/>
  <c r="M269" i="8"/>
  <c r="K269" i="8"/>
  <c r="I269" i="8"/>
  <c r="G269" i="8"/>
  <c r="U268" i="8"/>
  <c r="T268" i="8"/>
  <c r="O268" i="8"/>
  <c r="M268" i="8"/>
  <c r="K268" i="8"/>
  <c r="I268" i="8"/>
  <c r="G268" i="8"/>
  <c r="S267" i="8"/>
  <c r="R267" i="8"/>
  <c r="Q267" i="8"/>
  <c r="P267" i="8"/>
  <c r="L267" i="8"/>
  <c r="J267" i="8"/>
  <c r="H267" i="8"/>
  <c r="F267" i="8"/>
  <c r="E267" i="8"/>
  <c r="M267" i="8" s="1"/>
  <c r="D267" i="8"/>
  <c r="U266" i="8"/>
  <c r="T266" i="8"/>
  <c r="O266" i="8"/>
  <c r="M266" i="8"/>
  <c r="K266" i="8"/>
  <c r="I266" i="8"/>
  <c r="G266" i="8"/>
  <c r="U265" i="8"/>
  <c r="T265" i="8"/>
  <c r="O265" i="8"/>
  <c r="M265" i="8"/>
  <c r="K265" i="8"/>
  <c r="I265" i="8"/>
  <c r="G265" i="8"/>
  <c r="U264" i="8"/>
  <c r="T264" i="8"/>
  <c r="O264" i="8"/>
  <c r="M264" i="8"/>
  <c r="K264" i="8"/>
  <c r="I264" i="8"/>
  <c r="G264" i="8"/>
  <c r="U263" i="8"/>
  <c r="T263" i="8"/>
  <c r="O263" i="8"/>
  <c r="M263" i="8"/>
  <c r="K263" i="8"/>
  <c r="I263" i="8"/>
  <c r="G263" i="8"/>
  <c r="S260" i="8"/>
  <c r="T260" i="8" s="1"/>
  <c r="R260" i="8"/>
  <c r="Q260" i="8"/>
  <c r="P260" i="8"/>
  <c r="U260" i="8" s="1"/>
  <c r="L260" i="8"/>
  <c r="J260" i="8"/>
  <c r="H260" i="8"/>
  <c r="F260" i="8"/>
  <c r="E260" i="8"/>
  <c r="D260" i="8"/>
  <c r="U259" i="8"/>
  <c r="S259" i="8"/>
  <c r="R259" i="8"/>
  <c r="Q259" i="8"/>
  <c r="T259" i="8" s="1"/>
  <c r="P259" i="8"/>
  <c r="L259" i="8"/>
  <c r="J259" i="8"/>
  <c r="H259" i="8"/>
  <c r="F259" i="8"/>
  <c r="E259" i="8"/>
  <c r="M259" i="8" s="1"/>
  <c r="D259" i="8"/>
  <c r="I259" i="8" s="1"/>
  <c r="U258" i="8"/>
  <c r="T258" i="8"/>
  <c r="O258" i="8"/>
  <c r="M258" i="8"/>
  <c r="K258" i="8"/>
  <c r="I258" i="8"/>
  <c r="G258" i="8"/>
  <c r="U257" i="8"/>
  <c r="T257" i="8"/>
  <c r="O257" i="8"/>
  <c r="M257" i="8"/>
  <c r="K257" i="8"/>
  <c r="I257" i="8"/>
  <c r="G257" i="8"/>
  <c r="U256" i="8"/>
  <c r="T256" i="8"/>
  <c r="O256" i="8"/>
  <c r="M256" i="8"/>
  <c r="K256" i="8"/>
  <c r="I256" i="8"/>
  <c r="G256" i="8"/>
  <c r="U255" i="8"/>
  <c r="T255" i="8"/>
  <c r="O255" i="8"/>
  <c r="M255" i="8"/>
  <c r="K255" i="8"/>
  <c r="I255" i="8"/>
  <c r="G255" i="8"/>
  <c r="T254" i="8"/>
  <c r="S254" i="8"/>
  <c r="R254" i="8"/>
  <c r="Q254" i="8"/>
  <c r="P254" i="8"/>
  <c r="U254" i="8" s="1"/>
  <c r="L254" i="8"/>
  <c r="J254" i="8"/>
  <c r="H254" i="8"/>
  <c r="G254" i="8"/>
  <c r="F254" i="8"/>
  <c r="E254" i="8"/>
  <c r="K254" i="8" s="1"/>
  <c r="D254" i="8"/>
  <c r="U253" i="8"/>
  <c r="T253" i="8"/>
  <c r="O253" i="8"/>
  <c r="M253" i="8"/>
  <c r="K253" i="8"/>
  <c r="I253" i="8"/>
  <c r="G253" i="8"/>
  <c r="U252" i="8"/>
  <c r="T252" i="8"/>
  <c r="O252" i="8"/>
  <c r="M252" i="8"/>
  <c r="K252" i="8"/>
  <c r="I252" i="8"/>
  <c r="G252" i="8"/>
  <c r="U251" i="8"/>
  <c r="T251" i="8"/>
  <c r="O251" i="8"/>
  <c r="M251" i="8"/>
  <c r="K251" i="8"/>
  <c r="I251" i="8"/>
  <c r="G251" i="8"/>
  <c r="U250" i="8"/>
  <c r="T250" i="8"/>
  <c r="O250" i="8"/>
  <c r="M250" i="8"/>
  <c r="K250" i="8"/>
  <c r="I250" i="8"/>
  <c r="G250" i="8"/>
  <c r="U249" i="8"/>
  <c r="T249" i="8"/>
  <c r="O249" i="8"/>
  <c r="M249" i="8"/>
  <c r="K249" i="8"/>
  <c r="I249" i="8"/>
  <c r="G249" i="8"/>
  <c r="U248" i="8"/>
  <c r="T248" i="8"/>
  <c r="O248" i="8"/>
  <c r="M248" i="8"/>
  <c r="K248" i="8"/>
  <c r="I248" i="8"/>
  <c r="G248" i="8"/>
  <c r="S247" i="8"/>
  <c r="R247" i="8"/>
  <c r="Q247" i="8"/>
  <c r="P247" i="8"/>
  <c r="U247" i="8" s="1"/>
  <c r="L247" i="8"/>
  <c r="J247" i="8"/>
  <c r="H247" i="8"/>
  <c r="F247" i="8"/>
  <c r="E247" i="8"/>
  <c r="M247" i="8" s="1"/>
  <c r="D247" i="8"/>
  <c r="I247" i="8" s="1"/>
  <c r="U246" i="8"/>
  <c r="T246" i="8"/>
  <c r="O246" i="8"/>
  <c r="M246" i="8"/>
  <c r="K246" i="8"/>
  <c r="I246" i="8"/>
  <c r="G246" i="8"/>
  <c r="U245" i="8"/>
  <c r="T245" i="8"/>
  <c r="O245" i="8"/>
  <c r="M245" i="8"/>
  <c r="K245" i="8"/>
  <c r="I245" i="8"/>
  <c r="G245" i="8"/>
  <c r="U244" i="8"/>
  <c r="T244" i="8"/>
  <c r="O244" i="8"/>
  <c r="M244" i="8"/>
  <c r="K244" i="8"/>
  <c r="I244" i="8"/>
  <c r="G244" i="8"/>
  <c r="U243" i="8"/>
  <c r="T243" i="8"/>
  <c r="O243" i="8"/>
  <c r="M243" i="8"/>
  <c r="K243" i="8"/>
  <c r="I243" i="8"/>
  <c r="G243" i="8"/>
  <c r="U242" i="8"/>
  <c r="T242" i="8"/>
  <c r="O242" i="8"/>
  <c r="M242" i="8"/>
  <c r="K242" i="8"/>
  <c r="I242" i="8"/>
  <c r="G242" i="8"/>
  <c r="U241" i="8"/>
  <c r="T241" i="8"/>
  <c r="O241" i="8"/>
  <c r="M241" i="8"/>
  <c r="K241" i="8"/>
  <c r="I241" i="8"/>
  <c r="G241" i="8"/>
  <c r="S240" i="8"/>
  <c r="R240" i="8"/>
  <c r="Q240" i="8"/>
  <c r="T240" i="8" s="1"/>
  <c r="P240" i="8"/>
  <c r="U240" i="8" s="1"/>
  <c r="L240" i="8"/>
  <c r="K240" i="8"/>
  <c r="J240" i="8"/>
  <c r="H240" i="8"/>
  <c r="F240" i="8"/>
  <c r="E240" i="8"/>
  <c r="M240" i="8" s="1"/>
  <c r="D240" i="8"/>
  <c r="U239" i="8"/>
  <c r="T239" i="8"/>
  <c r="O239" i="8"/>
  <c r="M239" i="8"/>
  <c r="K239" i="8"/>
  <c r="I239" i="8"/>
  <c r="G239" i="8"/>
  <c r="U238" i="8"/>
  <c r="T238" i="8"/>
  <c r="O238" i="8"/>
  <c r="M238" i="8"/>
  <c r="K238" i="8"/>
  <c r="I238" i="8"/>
  <c r="G238" i="8"/>
  <c r="U237" i="8"/>
  <c r="T237" i="8"/>
  <c r="O237" i="8"/>
  <c r="M237" i="8"/>
  <c r="K237" i="8"/>
  <c r="I237" i="8"/>
  <c r="G237" i="8"/>
  <c r="U236" i="8"/>
  <c r="T236" i="8"/>
  <c r="O236" i="8"/>
  <c r="M236" i="8"/>
  <c r="K236" i="8"/>
  <c r="I236" i="8"/>
  <c r="G236" i="8"/>
  <c r="U235" i="8"/>
  <c r="T235" i="8"/>
  <c r="O235" i="8"/>
  <c r="M235" i="8"/>
  <c r="K235" i="8"/>
  <c r="I235" i="8"/>
  <c r="G235" i="8"/>
  <c r="U234" i="8"/>
  <c r="T234" i="8"/>
  <c r="O234" i="8"/>
  <c r="M234" i="8"/>
  <c r="K234" i="8"/>
  <c r="I234" i="8"/>
  <c r="G234" i="8"/>
  <c r="S231" i="8"/>
  <c r="R231" i="8"/>
  <c r="Q231" i="8"/>
  <c r="P231" i="8"/>
  <c r="L231" i="8"/>
  <c r="J231" i="8"/>
  <c r="H231" i="8"/>
  <c r="F231" i="8"/>
  <c r="U231" i="8" s="1"/>
  <c r="E231" i="8"/>
  <c r="D231" i="8"/>
  <c r="I231" i="8" s="1"/>
  <c r="T230" i="8"/>
  <c r="S230" i="8"/>
  <c r="R230" i="8"/>
  <c r="Q230" i="8"/>
  <c r="P230" i="8"/>
  <c r="U230" i="8" s="1"/>
  <c r="L230" i="8"/>
  <c r="J230" i="8"/>
  <c r="H230" i="8"/>
  <c r="G230" i="8"/>
  <c r="F230" i="8"/>
  <c r="E230" i="8"/>
  <c r="M230" i="8" s="1"/>
  <c r="D230" i="8"/>
  <c r="I230" i="8" s="1"/>
  <c r="U229" i="8"/>
  <c r="T229" i="8"/>
  <c r="O229" i="8"/>
  <c r="M229" i="8"/>
  <c r="K229" i="8"/>
  <c r="I229" i="8"/>
  <c r="G229" i="8"/>
  <c r="U228" i="8"/>
  <c r="T228" i="8"/>
  <c r="O228" i="8"/>
  <c r="M228" i="8"/>
  <c r="K228" i="8"/>
  <c r="I228" i="8"/>
  <c r="G228" i="8"/>
  <c r="U227" i="8"/>
  <c r="T227" i="8"/>
  <c r="O227" i="8"/>
  <c r="M227" i="8"/>
  <c r="K227" i="8"/>
  <c r="I227" i="8"/>
  <c r="G227" i="8"/>
  <c r="U226" i="8"/>
  <c r="T226" i="8"/>
  <c r="O226" i="8"/>
  <c r="M226" i="8"/>
  <c r="K226" i="8"/>
  <c r="I226" i="8"/>
  <c r="G226" i="8"/>
  <c r="U225" i="8"/>
  <c r="T225" i="8"/>
  <c r="O225" i="8"/>
  <c r="M225" i="8"/>
  <c r="K225" i="8"/>
  <c r="I225" i="8"/>
  <c r="G225" i="8"/>
  <c r="S224" i="8"/>
  <c r="T224" i="8" s="1"/>
  <c r="R224" i="8"/>
  <c r="Q224" i="8"/>
  <c r="P224" i="8"/>
  <c r="O224" i="8"/>
  <c r="L224" i="8"/>
  <c r="J224" i="8"/>
  <c r="K224" i="8" s="1"/>
  <c r="H224" i="8"/>
  <c r="F224" i="8"/>
  <c r="E224" i="8"/>
  <c r="D224" i="8"/>
  <c r="I224" i="8" s="1"/>
  <c r="U223" i="8"/>
  <c r="T223" i="8"/>
  <c r="O223" i="8"/>
  <c r="M223" i="8"/>
  <c r="K223" i="8"/>
  <c r="I223" i="8"/>
  <c r="G223" i="8"/>
  <c r="U222" i="8"/>
  <c r="T222" i="8"/>
  <c r="O222" i="8"/>
  <c r="M222" i="8"/>
  <c r="K222" i="8"/>
  <c r="I222" i="8"/>
  <c r="G222" i="8"/>
  <c r="U221" i="8"/>
  <c r="T221" i="8"/>
  <c r="O221" i="8"/>
  <c r="M221" i="8"/>
  <c r="K221" i="8"/>
  <c r="I221" i="8"/>
  <c r="G221" i="8"/>
  <c r="U220" i="8"/>
  <c r="T220" i="8"/>
  <c r="O220" i="8"/>
  <c r="M220" i="8"/>
  <c r="K220" i="8"/>
  <c r="I220" i="8"/>
  <c r="G220" i="8"/>
  <c r="U219" i="8"/>
  <c r="T219" i="8"/>
  <c r="O219" i="8"/>
  <c r="M219" i="8"/>
  <c r="K219" i="8"/>
  <c r="I219" i="8"/>
  <c r="G219" i="8"/>
  <c r="U218" i="8"/>
  <c r="T218" i="8"/>
  <c r="O218" i="8"/>
  <c r="M218" i="8"/>
  <c r="K218" i="8"/>
  <c r="I218" i="8"/>
  <c r="G218" i="8"/>
  <c r="U217" i="8"/>
  <c r="T217" i="8"/>
  <c r="O217" i="8"/>
  <c r="M217" i="8"/>
  <c r="K217" i="8"/>
  <c r="I217" i="8"/>
  <c r="G217" i="8"/>
  <c r="S216" i="8"/>
  <c r="R216" i="8"/>
  <c r="Q216" i="8"/>
  <c r="T216" i="8" s="1"/>
  <c r="P216" i="8"/>
  <c r="L216" i="8"/>
  <c r="J216" i="8"/>
  <c r="H216" i="8"/>
  <c r="F216" i="8"/>
  <c r="E216" i="8"/>
  <c r="D216" i="8"/>
  <c r="O216" i="8" s="1"/>
  <c r="U215" i="8"/>
  <c r="T215" i="8"/>
  <c r="O215" i="8"/>
  <c r="M215" i="8"/>
  <c r="K215" i="8"/>
  <c r="I215" i="8"/>
  <c r="G215" i="8"/>
  <c r="U214" i="8"/>
  <c r="T214" i="8"/>
  <c r="O214" i="8"/>
  <c r="M214" i="8"/>
  <c r="K214" i="8"/>
  <c r="I214" i="8"/>
  <c r="G214" i="8"/>
  <c r="U213" i="8"/>
  <c r="T213" i="8"/>
  <c r="O213" i="8"/>
  <c r="M213" i="8"/>
  <c r="K213" i="8"/>
  <c r="I213" i="8"/>
  <c r="G213" i="8"/>
  <c r="U212" i="8"/>
  <c r="T212" i="8"/>
  <c r="O212" i="8"/>
  <c r="M212" i="8"/>
  <c r="K212" i="8"/>
  <c r="I212" i="8"/>
  <c r="G212" i="8"/>
  <c r="U211" i="8"/>
  <c r="T211" i="8"/>
  <c r="O211" i="8"/>
  <c r="M211" i="8"/>
  <c r="K211" i="8"/>
  <c r="I211" i="8"/>
  <c r="G211" i="8"/>
  <c r="U210" i="8"/>
  <c r="T210" i="8"/>
  <c r="O210" i="8"/>
  <c r="M210" i="8"/>
  <c r="K210" i="8"/>
  <c r="I210" i="8"/>
  <c r="G210" i="8"/>
  <c r="U209" i="8"/>
  <c r="T209" i="8"/>
  <c r="O209" i="8"/>
  <c r="M209" i="8"/>
  <c r="K209" i="8"/>
  <c r="I209" i="8"/>
  <c r="G209" i="8"/>
  <c r="U208" i="8"/>
  <c r="T208" i="8"/>
  <c r="O208" i="8"/>
  <c r="M208" i="8"/>
  <c r="K208" i="8"/>
  <c r="I208" i="8"/>
  <c r="G208" i="8"/>
  <c r="T205" i="8"/>
  <c r="S205" i="8"/>
  <c r="R205" i="8"/>
  <c r="Q205" i="8"/>
  <c r="P205" i="8"/>
  <c r="L205" i="8"/>
  <c r="J205" i="8"/>
  <c r="H205" i="8"/>
  <c r="F205" i="8"/>
  <c r="E205" i="8"/>
  <c r="D205" i="8"/>
  <c r="I205" i="8" s="1"/>
  <c r="S204" i="8"/>
  <c r="R204" i="8"/>
  <c r="Q204" i="8"/>
  <c r="T204" i="8" s="1"/>
  <c r="P204" i="8"/>
  <c r="U204" i="8" s="1"/>
  <c r="L204" i="8"/>
  <c r="J204" i="8"/>
  <c r="H204" i="8"/>
  <c r="G204" i="8"/>
  <c r="F204" i="8"/>
  <c r="E204" i="8"/>
  <c r="M204" i="8" s="1"/>
  <c r="D204" i="8"/>
  <c r="I204" i="8" s="1"/>
  <c r="U203" i="8"/>
  <c r="T203" i="8"/>
  <c r="O203" i="8"/>
  <c r="M203" i="8"/>
  <c r="K203" i="8"/>
  <c r="I203" i="8"/>
  <c r="G203" i="8"/>
  <c r="U202" i="8"/>
  <c r="T202" i="8"/>
  <c r="O202" i="8"/>
  <c r="M202" i="8"/>
  <c r="K202" i="8"/>
  <c r="I202" i="8"/>
  <c r="G202" i="8"/>
  <c r="U201" i="8"/>
  <c r="T201" i="8"/>
  <c r="O201" i="8"/>
  <c r="M201" i="8"/>
  <c r="K201" i="8"/>
  <c r="I201" i="8"/>
  <c r="G201" i="8"/>
  <c r="U200" i="8"/>
  <c r="T200" i="8"/>
  <c r="O200" i="8"/>
  <c r="M200" i="8"/>
  <c r="K200" i="8"/>
  <c r="I200" i="8"/>
  <c r="G200" i="8"/>
  <c r="U199" i="8"/>
  <c r="T199" i="8"/>
  <c r="O199" i="8"/>
  <c r="M199" i="8"/>
  <c r="K199" i="8"/>
  <c r="I199" i="8"/>
  <c r="G199" i="8"/>
  <c r="S198" i="8"/>
  <c r="T198" i="8" s="1"/>
  <c r="R198" i="8"/>
  <c r="Q198" i="8"/>
  <c r="P198" i="8"/>
  <c r="O198" i="8"/>
  <c r="L198" i="8"/>
  <c r="K198" i="8"/>
  <c r="J198" i="8"/>
  <c r="H198" i="8"/>
  <c r="F198" i="8"/>
  <c r="G198" i="8" s="1"/>
  <c r="E198" i="8"/>
  <c r="M198" i="8" s="1"/>
  <c r="D198" i="8"/>
  <c r="I198" i="8" s="1"/>
  <c r="U197" i="8"/>
  <c r="T197" i="8"/>
  <c r="O197" i="8"/>
  <c r="M197" i="8"/>
  <c r="K197" i="8"/>
  <c r="I197" i="8"/>
  <c r="G197" i="8"/>
  <c r="U196" i="8"/>
  <c r="T196" i="8"/>
  <c r="O196" i="8"/>
  <c r="M196" i="8"/>
  <c r="K196" i="8"/>
  <c r="I196" i="8"/>
  <c r="G196" i="8"/>
  <c r="U195" i="8"/>
  <c r="T195" i="8"/>
  <c r="O195" i="8"/>
  <c r="M195" i="8"/>
  <c r="K195" i="8"/>
  <c r="I195" i="8"/>
  <c r="G195" i="8"/>
  <c r="U194" i="8"/>
  <c r="T194" i="8"/>
  <c r="O194" i="8"/>
  <c r="M194" i="8"/>
  <c r="K194" i="8"/>
  <c r="I194" i="8"/>
  <c r="G194" i="8"/>
  <c r="U193" i="8"/>
  <c r="T193" i="8"/>
  <c r="O193" i="8"/>
  <c r="M193" i="8"/>
  <c r="K193" i="8"/>
  <c r="I193" i="8"/>
  <c r="G193" i="8"/>
  <c r="U192" i="8"/>
  <c r="T192" i="8"/>
  <c r="O192" i="8"/>
  <c r="M192" i="8"/>
  <c r="K192" i="8"/>
  <c r="I192" i="8"/>
  <c r="G192" i="8"/>
  <c r="S191" i="8"/>
  <c r="R191" i="8"/>
  <c r="Q191" i="8"/>
  <c r="T191" i="8" s="1"/>
  <c r="P191" i="8"/>
  <c r="L191" i="8"/>
  <c r="J191" i="8"/>
  <c r="H191" i="8"/>
  <c r="F191" i="8"/>
  <c r="E191" i="8"/>
  <c r="D191" i="8"/>
  <c r="U190" i="8"/>
  <c r="T190" i="8"/>
  <c r="O190" i="8"/>
  <c r="M190" i="8"/>
  <c r="K190" i="8"/>
  <c r="I190" i="8"/>
  <c r="G190" i="8"/>
  <c r="U189" i="8"/>
  <c r="T189" i="8"/>
  <c r="O189" i="8"/>
  <c r="M189" i="8"/>
  <c r="K189" i="8"/>
  <c r="I189" i="8"/>
  <c r="G189" i="8"/>
  <c r="U188" i="8"/>
  <c r="T188" i="8"/>
  <c r="O188" i="8"/>
  <c r="M188" i="8"/>
  <c r="K188" i="8"/>
  <c r="I188" i="8"/>
  <c r="G188" i="8"/>
  <c r="U187" i="8"/>
  <c r="T187" i="8"/>
  <c r="O187" i="8"/>
  <c r="M187" i="8"/>
  <c r="K187" i="8"/>
  <c r="I187" i="8"/>
  <c r="G187" i="8"/>
  <c r="U186" i="8"/>
  <c r="T186" i="8"/>
  <c r="O186" i="8"/>
  <c r="M186" i="8"/>
  <c r="K186" i="8"/>
  <c r="I186" i="8"/>
  <c r="G186" i="8"/>
  <c r="S185" i="8"/>
  <c r="R185" i="8"/>
  <c r="Q185" i="8"/>
  <c r="T185" i="8" s="1"/>
  <c r="P185" i="8"/>
  <c r="L185" i="8"/>
  <c r="J185" i="8"/>
  <c r="H185" i="8"/>
  <c r="G185" i="8"/>
  <c r="F185" i="8"/>
  <c r="E185" i="8"/>
  <c r="D185" i="8"/>
  <c r="O185" i="8" s="1"/>
  <c r="U184" i="8"/>
  <c r="T184" i="8"/>
  <c r="O184" i="8"/>
  <c r="M184" i="8"/>
  <c r="K184" i="8"/>
  <c r="I184" i="8"/>
  <c r="G184" i="8"/>
  <c r="U183" i="8"/>
  <c r="T183" i="8"/>
  <c r="O183" i="8"/>
  <c r="M183" i="8"/>
  <c r="K183" i="8"/>
  <c r="I183" i="8"/>
  <c r="G183" i="8"/>
  <c r="U182" i="8"/>
  <c r="T182" i="8"/>
  <c r="O182" i="8"/>
  <c r="M182" i="8"/>
  <c r="K182" i="8"/>
  <c r="I182" i="8"/>
  <c r="G182" i="8"/>
  <c r="U181" i="8"/>
  <c r="T181" i="8"/>
  <c r="O181" i="8"/>
  <c r="M181" i="8"/>
  <c r="K181" i="8"/>
  <c r="I181" i="8"/>
  <c r="G181" i="8"/>
  <c r="U180" i="8"/>
  <c r="T180" i="8"/>
  <c r="O180" i="8"/>
  <c r="M180" i="8"/>
  <c r="K180" i="8"/>
  <c r="I180" i="8"/>
  <c r="G180" i="8"/>
  <c r="S179" i="8"/>
  <c r="R179" i="8"/>
  <c r="Q179" i="8"/>
  <c r="T179" i="8" s="1"/>
  <c r="P179" i="8"/>
  <c r="U179" i="8" s="1"/>
  <c r="L179" i="8"/>
  <c r="J179" i="8"/>
  <c r="H179" i="8"/>
  <c r="F179" i="8"/>
  <c r="E179" i="8"/>
  <c r="D179" i="8"/>
  <c r="U178" i="8"/>
  <c r="T178" i="8"/>
  <c r="O178" i="8"/>
  <c r="M178" i="8"/>
  <c r="K178" i="8"/>
  <c r="I178" i="8"/>
  <c r="G178" i="8"/>
  <c r="U177" i="8"/>
  <c r="T177" i="8"/>
  <c r="O177" i="8"/>
  <c r="M177" i="8"/>
  <c r="K177" i="8"/>
  <c r="I177" i="8"/>
  <c r="G177" i="8"/>
  <c r="U176" i="8"/>
  <c r="T176" i="8"/>
  <c r="O176" i="8"/>
  <c r="M176" i="8"/>
  <c r="K176" i="8"/>
  <c r="I176" i="8"/>
  <c r="G176" i="8"/>
  <c r="U175" i="8"/>
  <c r="T175" i="8"/>
  <c r="O175" i="8"/>
  <c r="M175" i="8"/>
  <c r="K175" i="8"/>
  <c r="I175" i="8"/>
  <c r="G175" i="8"/>
  <c r="U174" i="8"/>
  <c r="T174" i="8"/>
  <c r="O174" i="8"/>
  <c r="M174" i="8"/>
  <c r="K174" i="8"/>
  <c r="I174" i="8"/>
  <c r="G174" i="8"/>
  <c r="U173" i="8"/>
  <c r="T173" i="8"/>
  <c r="O173" i="8"/>
  <c r="M173" i="8"/>
  <c r="K173" i="8"/>
  <c r="I173" i="8"/>
  <c r="G173" i="8"/>
  <c r="T170" i="8"/>
  <c r="S170" i="8"/>
  <c r="R170" i="8"/>
  <c r="Q170" i="8"/>
  <c r="P170" i="8"/>
  <c r="L170" i="8"/>
  <c r="J170" i="8"/>
  <c r="I170" i="8"/>
  <c r="H170" i="8"/>
  <c r="F170" i="8"/>
  <c r="G170" i="8" s="1"/>
  <c r="E170" i="8"/>
  <c r="M170" i="8" s="1"/>
  <c r="D170" i="8"/>
  <c r="O170" i="8" s="1"/>
  <c r="S169" i="8"/>
  <c r="R169" i="8"/>
  <c r="Q169" i="8"/>
  <c r="T169" i="8" s="1"/>
  <c r="P169" i="8"/>
  <c r="U169" i="8" s="1"/>
  <c r="O169" i="8"/>
  <c r="L169" i="8"/>
  <c r="J169" i="8"/>
  <c r="H169" i="8"/>
  <c r="G169" i="8"/>
  <c r="F169" i="8"/>
  <c r="E169" i="8"/>
  <c r="M169" i="8" s="1"/>
  <c r="D169" i="8"/>
  <c r="I169" i="8" s="1"/>
  <c r="U168" i="8"/>
  <c r="T168" i="8"/>
  <c r="O168" i="8"/>
  <c r="M168" i="8"/>
  <c r="K168" i="8"/>
  <c r="I168" i="8"/>
  <c r="G168" i="8"/>
  <c r="U167" i="8"/>
  <c r="T167" i="8"/>
  <c r="O167" i="8"/>
  <c r="M167" i="8"/>
  <c r="K167" i="8"/>
  <c r="I167" i="8"/>
  <c r="G167" i="8"/>
  <c r="U166" i="8"/>
  <c r="T166" i="8"/>
  <c r="O166" i="8"/>
  <c r="M166" i="8"/>
  <c r="K166" i="8"/>
  <c r="I166" i="8"/>
  <c r="G166" i="8"/>
  <c r="U165" i="8"/>
  <c r="T165" i="8"/>
  <c r="O165" i="8"/>
  <c r="M165" i="8"/>
  <c r="K165" i="8"/>
  <c r="I165" i="8"/>
  <c r="G165" i="8"/>
  <c r="U164" i="8"/>
  <c r="T164" i="8"/>
  <c r="O164" i="8"/>
  <c r="M164" i="8"/>
  <c r="K164" i="8"/>
  <c r="I164" i="8"/>
  <c r="G164" i="8"/>
  <c r="U163" i="8"/>
  <c r="T163" i="8"/>
  <c r="S163" i="8"/>
  <c r="R163" i="8"/>
  <c r="Q163" i="8"/>
  <c r="P163" i="8"/>
  <c r="L163" i="8"/>
  <c r="K163" i="8"/>
  <c r="J163" i="8"/>
  <c r="H163" i="8"/>
  <c r="F163" i="8"/>
  <c r="E163" i="8"/>
  <c r="D163" i="8"/>
  <c r="I163" i="8" s="1"/>
  <c r="U162" i="8"/>
  <c r="T162" i="8"/>
  <c r="O162" i="8"/>
  <c r="M162" i="8"/>
  <c r="K162" i="8"/>
  <c r="I162" i="8"/>
  <c r="G162" i="8"/>
  <c r="U161" i="8"/>
  <c r="T161" i="8"/>
  <c r="O161" i="8"/>
  <c r="M161" i="8"/>
  <c r="K161" i="8"/>
  <c r="I161" i="8"/>
  <c r="G161" i="8"/>
  <c r="U160" i="8"/>
  <c r="T160" i="8"/>
  <c r="O160" i="8"/>
  <c r="M160" i="8"/>
  <c r="K160" i="8"/>
  <c r="I160" i="8"/>
  <c r="G160" i="8"/>
  <c r="U159" i="8"/>
  <c r="T159" i="8"/>
  <c r="O159" i="8"/>
  <c r="M159" i="8"/>
  <c r="K159" i="8"/>
  <c r="I159" i="8"/>
  <c r="G159" i="8"/>
  <c r="U158" i="8"/>
  <c r="T158" i="8"/>
  <c r="O158" i="8"/>
  <c r="M158" i="8"/>
  <c r="K158" i="8"/>
  <c r="I158" i="8"/>
  <c r="G158" i="8"/>
  <c r="S157" i="8"/>
  <c r="R157" i="8"/>
  <c r="Q157" i="8"/>
  <c r="T157" i="8" s="1"/>
  <c r="P157" i="8"/>
  <c r="U157" i="8" s="1"/>
  <c r="L157" i="8"/>
  <c r="J157" i="8"/>
  <c r="H157" i="8"/>
  <c r="F157" i="8"/>
  <c r="G157" i="8" s="1"/>
  <c r="E157" i="8"/>
  <c r="M157" i="8" s="1"/>
  <c r="D157" i="8"/>
  <c r="U156" i="8"/>
  <c r="T156" i="8"/>
  <c r="O156" i="8"/>
  <c r="M156" i="8"/>
  <c r="K156" i="8"/>
  <c r="I156" i="8"/>
  <c r="G156" i="8"/>
  <c r="U155" i="8"/>
  <c r="T155" i="8"/>
  <c r="O155" i="8"/>
  <c r="M155" i="8"/>
  <c r="K155" i="8"/>
  <c r="I155" i="8"/>
  <c r="G155" i="8"/>
  <c r="U154" i="8"/>
  <c r="T154" i="8"/>
  <c r="O154" i="8"/>
  <c r="M154" i="8"/>
  <c r="K154" i="8"/>
  <c r="I154" i="8"/>
  <c r="G154" i="8"/>
  <c r="U153" i="8"/>
  <c r="T153" i="8"/>
  <c r="O153" i="8"/>
  <c r="M153" i="8"/>
  <c r="K153" i="8"/>
  <c r="I153" i="8"/>
  <c r="G153" i="8"/>
  <c r="U152" i="8"/>
  <c r="T152" i="8"/>
  <c r="O152" i="8"/>
  <c r="M152" i="8"/>
  <c r="K152" i="8"/>
  <c r="I152" i="8"/>
  <c r="G152" i="8"/>
  <c r="U151" i="8"/>
  <c r="T151" i="8"/>
  <c r="O151" i="8"/>
  <c r="M151" i="8"/>
  <c r="K151" i="8"/>
  <c r="I151" i="8"/>
  <c r="G151" i="8"/>
  <c r="S150" i="8"/>
  <c r="R150" i="8"/>
  <c r="Q150" i="8"/>
  <c r="P150" i="8"/>
  <c r="O150" i="8"/>
  <c r="L150" i="8"/>
  <c r="J150" i="8"/>
  <c r="H150" i="8"/>
  <c r="I150" i="8" s="1"/>
  <c r="F150" i="8"/>
  <c r="G150" i="8" s="1"/>
  <c r="E150" i="8"/>
  <c r="K150" i="8" s="1"/>
  <c r="D150" i="8"/>
  <c r="U149" i="8"/>
  <c r="T149" i="8"/>
  <c r="O149" i="8"/>
  <c r="M149" i="8"/>
  <c r="K149" i="8"/>
  <c r="I149" i="8"/>
  <c r="G149" i="8"/>
  <c r="U148" i="8"/>
  <c r="T148" i="8"/>
  <c r="O148" i="8"/>
  <c r="M148" i="8"/>
  <c r="K148" i="8"/>
  <c r="I148" i="8"/>
  <c r="G148" i="8"/>
  <c r="U147" i="8"/>
  <c r="T147" i="8"/>
  <c r="O147" i="8"/>
  <c r="M147" i="8"/>
  <c r="K147" i="8"/>
  <c r="I147" i="8"/>
  <c r="G147" i="8"/>
  <c r="U146" i="8"/>
  <c r="T146" i="8"/>
  <c r="O146" i="8"/>
  <c r="M146" i="8"/>
  <c r="K146" i="8"/>
  <c r="I146" i="8"/>
  <c r="G146" i="8"/>
  <c r="U145" i="8"/>
  <c r="T145" i="8"/>
  <c r="O145" i="8"/>
  <c r="M145" i="8"/>
  <c r="K145" i="8"/>
  <c r="I145" i="8"/>
  <c r="G145" i="8"/>
  <c r="S144" i="8"/>
  <c r="R144" i="8"/>
  <c r="Q144" i="8"/>
  <c r="T144" i="8" s="1"/>
  <c r="P144" i="8"/>
  <c r="L144" i="8"/>
  <c r="J144" i="8"/>
  <c r="H144" i="8"/>
  <c r="F144" i="8"/>
  <c r="E144" i="8"/>
  <c r="D144" i="8"/>
  <c r="G144" i="8" s="1"/>
  <c r="U143" i="8"/>
  <c r="T143" i="8"/>
  <c r="O143" i="8"/>
  <c r="M143" i="8"/>
  <c r="K143" i="8"/>
  <c r="I143" i="8"/>
  <c r="G143" i="8"/>
  <c r="U142" i="8"/>
  <c r="T142" i="8"/>
  <c r="O142" i="8"/>
  <c r="M142" i="8"/>
  <c r="K142" i="8"/>
  <c r="I142" i="8"/>
  <c r="G142" i="8"/>
  <c r="U141" i="8"/>
  <c r="T141" i="8"/>
  <c r="O141" i="8"/>
  <c r="M141" i="8"/>
  <c r="K141" i="8"/>
  <c r="I141" i="8"/>
  <c r="G141" i="8"/>
  <c r="U140" i="8"/>
  <c r="T140" i="8"/>
  <c r="O140" i="8"/>
  <c r="M140" i="8"/>
  <c r="K140" i="8"/>
  <c r="I140" i="8"/>
  <c r="G140" i="8"/>
  <c r="U139" i="8"/>
  <c r="T139" i="8"/>
  <c r="O139" i="8"/>
  <c r="M139" i="8"/>
  <c r="K139" i="8"/>
  <c r="I139" i="8"/>
  <c r="G139" i="8"/>
  <c r="U138" i="8"/>
  <c r="T138" i="8"/>
  <c r="O138" i="8"/>
  <c r="M138" i="8"/>
  <c r="K138" i="8"/>
  <c r="I138" i="8"/>
  <c r="G138" i="8"/>
  <c r="S137" i="8"/>
  <c r="R137" i="8"/>
  <c r="Q137" i="8"/>
  <c r="T137" i="8" s="1"/>
  <c r="P137" i="8"/>
  <c r="L137" i="8"/>
  <c r="J137" i="8"/>
  <c r="H137" i="8"/>
  <c r="F137" i="8"/>
  <c r="E137" i="8"/>
  <c r="D137" i="8"/>
  <c r="I137" i="8" s="1"/>
  <c r="U136" i="8"/>
  <c r="T136" i="8"/>
  <c r="O136" i="8"/>
  <c r="M136" i="8"/>
  <c r="K136" i="8"/>
  <c r="I136" i="8"/>
  <c r="G136" i="8"/>
  <c r="U135" i="8"/>
  <c r="T135" i="8"/>
  <c r="O135" i="8"/>
  <c r="M135" i="8"/>
  <c r="K135" i="8"/>
  <c r="I135" i="8"/>
  <c r="G135" i="8"/>
  <c r="U134" i="8"/>
  <c r="T134" i="8"/>
  <c r="O134" i="8"/>
  <c r="M134" i="8"/>
  <c r="K134" i="8"/>
  <c r="I134" i="8"/>
  <c r="G134" i="8"/>
  <c r="U133" i="8"/>
  <c r="T133" i="8"/>
  <c r="O133" i="8"/>
  <c r="M133" i="8"/>
  <c r="K133" i="8"/>
  <c r="I133" i="8"/>
  <c r="G133" i="8"/>
  <c r="U132" i="8"/>
  <c r="S132" i="8"/>
  <c r="R132" i="8"/>
  <c r="Q132" i="8"/>
  <c r="T132" i="8" s="1"/>
  <c r="P132" i="8"/>
  <c r="L132" i="8"/>
  <c r="J132" i="8"/>
  <c r="H132" i="8"/>
  <c r="F132" i="8"/>
  <c r="E132" i="8"/>
  <c r="M132" i="8" s="1"/>
  <c r="D132" i="8"/>
  <c r="G132" i="8" s="1"/>
  <c r="U131" i="8"/>
  <c r="T131" i="8"/>
  <c r="O131" i="8"/>
  <c r="M131" i="8"/>
  <c r="K131" i="8"/>
  <c r="I131" i="8"/>
  <c r="G131" i="8"/>
  <c r="U130" i="8"/>
  <c r="T130" i="8"/>
  <c r="O130" i="8"/>
  <c r="M130" i="8"/>
  <c r="K130" i="8"/>
  <c r="I130" i="8"/>
  <c r="G130" i="8"/>
  <c r="U129" i="8"/>
  <c r="T129" i="8"/>
  <c r="O129" i="8"/>
  <c r="M129" i="8"/>
  <c r="K129" i="8"/>
  <c r="I129" i="8"/>
  <c r="G129" i="8"/>
  <c r="U128" i="8"/>
  <c r="T128" i="8"/>
  <c r="O128" i="8"/>
  <c r="M128" i="8"/>
  <c r="K128" i="8"/>
  <c r="I128" i="8"/>
  <c r="G128" i="8"/>
  <c r="U127" i="8"/>
  <c r="T127" i="8"/>
  <c r="O127" i="8"/>
  <c r="M127" i="8"/>
  <c r="K127" i="8"/>
  <c r="I127" i="8"/>
  <c r="G127" i="8"/>
  <c r="S126" i="8"/>
  <c r="R126" i="8"/>
  <c r="Q126" i="8"/>
  <c r="P126" i="8"/>
  <c r="U126" i="8" s="1"/>
  <c r="O126" i="8"/>
  <c r="L126" i="8"/>
  <c r="J126" i="8"/>
  <c r="H126" i="8"/>
  <c r="I126" i="8" s="1"/>
  <c r="F126" i="8"/>
  <c r="E126" i="8"/>
  <c r="K126" i="8" s="1"/>
  <c r="D126" i="8"/>
  <c r="G126" i="8" s="1"/>
  <c r="U125" i="8"/>
  <c r="T125" i="8"/>
  <c r="O125" i="8"/>
  <c r="M125" i="8"/>
  <c r="K125" i="8"/>
  <c r="I125" i="8"/>
  <c r="G125" i="8"/>
  <c r="U124" i="8"/>
  <c r="T124" i="8"/>
  <c r="O124" i="8"/>
  <c r="M124" i="8"/>
  <c r="K124" i="8"/>
  <c r="I124" i="8"/>
  <c r="G124" i="8"/>
  <c r="U123" i="8"/>
  <c r="T123" i="8"/>
  <c r="O123" i="8"/>
  <c r="M123" i="8"/>
  <c r="K123" i="8"/>
  <c r="I123" i="8"/>
  <c r="G123" i="8"/>
  <c r="U122" i="8"/>
  <c r="T122" i="8"/>
  <c r="O122" i="8"/>
  <c r="M122" i="8"/>
  <c r="K122" i="8"/>
  <c r="I122" i="8"/>
  <c r="G122" i="8"/>
  <c r="S121" i="8"/>
  <c r="R121" i="8"/>
  <c r="Q121" i="8"/>
  <c r="T121" i="8" s="1"/>
  <c r="P121" i="8"/>
  <c r="U121" i="8" s="1"/>
  <c r="O121" i="8"/>
  <c r="L121" i="8"/>
  <c r="J121" i="8"/>
  <c r="H121" i="8"/>
  <c r="G121" i="8"/>
  <c r="F121" i="8"/>
  <c r="E121" i="8"/>
  <c r="M121" i="8" s="1"/>
  <c r="D121" i="8"/>
  <c r="I121" i="8" s="1"/>
  <c r="U120" i="8"/>
  <c r="T120" i="8"/>
  <c r="O120" i="8"/>
  <c r="M120" i="8"/>
  <c r="K120" i="8"/>
  <c r="I120" i="8"/>
  <c r="G120" i="8"/>
  <c r="U119" i="8"/>
  <c r="T119" i="8"/>
  <c r="O119" i="8"/>
  <c r="M119" i="8"/>
  <c r="K119" i="8"/>
  <c r="I119" i="8"/>
  <c r="G119" i="8"/>
  <c r="U118" i="8"/>
  <c r="T118" i="8"/>
  <c r="O118" i="8"/>
  <c r="M118" i="8"/>
  <c r="K118" i="8"/>
  <c r="I118" i="8"/>
  <c r="G118" i="8"/>
  <c r="U117" i="8"/>
  <c r="T117" i="8"/>
  <c r="O117" i="8"/>
  <c r="M117" i="8"/>
  <c r="K117" i="8"/>
  <c r="I117" i="8"/>
  <c r="G117" i="8"/>
  <c r="U116" i="8"/>
  <c r="T116" i="8"/>
  <c r="O116" i="8"/>
  <c r="M116" i="8"/>
  <c r="K116" i="8"/>
  <c r="I116" i="8"/>
  <c r="G116" i="8"/>
  <c r="U115" i="8"/>
  <c r="T115" i="8"/>
  <c r="O115" i="8"/>
  <c r="M115" i="8"/>
  <c r="K115" i="8"/>
  <c r="I115" i="8"/>
  <c r="G115" i="8"/>
  <c r="U114" i="8"/>
  <c r="T114" i="8"/>
  <c r="O114" i="8"/>
  <c r="M114" i="8"/>
  <c r="K114" i="8"/>
  <c r="I114" i="8"/>
  <c r="G114" i="8"/>
  <c r="U113" i="8"/>
  <c r="T113" i="8"/>
  <c r="O113" i="8"/>
  <c r="M113" i="8"/>
  <c r="K113" i="8"/>
  <c r="I113" i="8"/>
  <c r="G113" i="8"/>
  <c r="S112" i="8"/>
  <c r="R112" i="8"/>
  <c r="Q112" i="8"/>
  <c r="T112" i="8" s="1"/>
  <c r="P112" i="8"/>
  <c r="U112" i="8" s="1"/>
  <c r="L112" i="8"/>
  <c r="J112" i="8"/>
  <c r="I112" i="8"/>
  <c r="H112" i="8"/>
  <c r="F112" i="8"/>
  <c r="E112" i="8"/>
  <c r="M112" i="8" s="1"/>
  <c r="D112" i="8"/>
  <c r="O112" i="8" s="1"/>
  <c r="U111" i="8"/>
  <c r="T111" i="8"/>
  <c r="O111" i="8"/>
  <c r="M111" i="8"/>
  <c r="K111" i="8"/>
  <c r="I111" i="8"/>
  <c r="G111" i="8"/>
  <c r="U110" i="8"/>
  <c r="T110" i="8"/>
  <c r="O110" i="8"/>
  <c r="M110" i="8"/>
  <c r="K110" i="8"/>
  <c r="I110" i="8"/>
  <c r="G110" i="8"/>
  <c r="U109" i="8"/>
  <c r="T109" i="8"/>
  <c r="O109" i="8"/>
  <c r="M109" i="8"/>
  <c r="K109" i="8"/>
  <c r="I109" i="8"/>
  <c r="G109" i="8"/>
  <c r="U108" i="8"/>
  <c r="T108" i="8"/>
  <c r="O108" i="8"/>
  <c r="M108" i="8"/>
  <c r="K108" i="8"/>
  <c r="I108" i="8"/>
  <c r="G108" i="8"/>
  <c r="U107" i="8"/>
  <c r="T107" i="8"/>
  <c r="O107" i="8"/>
  <c r="M107" i="8"/>
  <c r="K107" i="8"/>
  <c r="I107" i="8"/>
  <c r="G107" i="8"/>
  <c r="S106" i="8"/>
  <c r="T106" i="8" s="1"/>
  <c r="R106" i="8"/>
  <c r="Q106" i="8"/>
  <c r="P106" i="8"/>
  <c r="U106" i="8" s="1"/>
  <c r="L106" i="8"/>
  <c r="J106" i="8"/>
  <c r="H106" i="8"/>
  <c r="F106" i="8"/>
  <c r="G106" i="8" s="1"/>
  <c r="E106" i="8"/>
  <c r="M106" i="8" s="1"/>
  <c r="D106" i="8"/>
  <c r="U105" i="8"/>
  <c r="T105" i="8"/>
  <c r="O105" i="8"/>
  <c r="M105" i="8"/>
  <c r="K105" i="8"/>
  <c r="I105" i="8"/>
  <c r="G105" i="8"/>
  <c r="S102" i="8"/>
  <c r="T102" i="8" s="1"/>
  <c r="R102" i="8"/>
  <c r="Q102" i="8"/>
  <c r="P102" i="8"/>
  <c r="U102" i="8" s="1"/>
  <c r="L102" i="8"/>
  <c r="J102" i="8"/>
  <c r="H102" i="8"/>
  <c r="G102" i="8"/>
  <c r="F102" i="8"/>
  <c r="E102" i="8"/>
  <c r="D102" i="8"/>
  <c r="S101" i="8"/>
  <c r="T101" i="8" s="1"/>
  <c r="R101" i="8"/>
  <c r="Q101" i="8"/>
  <c r="P101" i="8"/>
  <c r="O101" i="8"/>
  <c r="L101" i="8"/>
  <c r="J101" i="8"/>
  <c r="H101" i="8"/>
  <c r="F101" i="8"/>
  <c r="U101" i="8" s="1"/>
  <c r="E101" i="8"/>
  <c r="D101" i="8"/>
  <c r="U100" i="8"/>
  <c r="T100" i="8"/>
  <c r="O100" i="8"/>
  <c r="M100" i="8"/>
  <c r="K100" i="8"/>
  <c r="I100" i="8"/>
  <c r="G100" i="8"/>
  <c r="U99" i="8"/>
  <c r="T99" i="8"/>
  <c r="O99" i="8"/>
  <c r="M99" i="8"/>
  <c r="K99" i="8"/>
  <c r="I99" i="8"/>
  <c r="G99" i="8"/>
  <c r="U98" i="8"/>
  <c r="T98" i="8"/>
  <c r="O98" i="8"/>
  <c r="M98" i="8"/>
  <c r="K98" i="8"/>
  <c r="I98" i="8"/>
  <c r="G98" i="8"/>
  <c r="U97" i="8"/>
  <c r="T97" i="8"/>
  <c r="O97" i="8"/>
  <c r="M97" i="8"/>
  <c r="K97" i="8"/>
  <c r="I97" i="8"/>
  <c r="G97" i="8"/>
  <c r="S96" i="8"/>
  <c r="R96" i="8"/>
  <c r="Q96" i="8"/>
  <c r="T96" i="8" s="1"/>
  <c r="P96" i="8"/>
  <c r="L96" i="8"/>
  <c r="J96" i="8"/>
  <c r="H96" i="8"/>
  <c r="F96" i="8"/>
  <c r="G96" i="8" s="1"/>
  <c r="E96" i="8"/>
  <c r="D96" i="8"/>
  <c r="O96" i="8" s="1"/>
  <c r="U95" i="8"/>
  <c r="T95" i="8"/>
  <c r="O95" i="8"/>
  <c r="M95" i="8"/>
  <c r="K95" i="8"/>
  <c r="I95" i="8"/>
  <c r="G95" i="8"/>
  <c r="U94" i="8"/>
  <c r="T94" i="8"/>
  <c r="O94" i="8"/>
  <c r="M94" i="8"/>
  <c r="K94" i="8"/>
  <c r="I94" i="8"/>
  <c r="G94" i="8"/>
  <c r="U93" i="8"/>
  <c r="T93" i="8"/>
  <c r="O93" i="8"/>
  <c r="M93" i="8"/>
  <c r="K93" i="8"/>
  <c r="I93" i="8"/>
  <c r="G93" i="8"/>
  <c r="U92" i="8"/>
  <c r="T92" i="8"/>
  <c r="O92" i="8"/>
  <c r="M92" i="8"/>
  <c r="K92" i="8"/>
  <c r="I92" i="8"/>
  <c r="G92" i="8"/>
  <c r="S91" i="8"/>
  <c r="R91" i="8"/>
  <c r="Q91" i="8"/>
  <c r="T91" i="8" s="1"/>
  <c r="P91" i="8"/>
  <c r="L91" i="8"/>
  <c r="J91" i="8"/>
  <c r="H91" i="8"/>
  <c r="F91" i="8"/>
  <c r="E91" i="8"/>
  <c r="M91" i="8" s="1"/>
  <c r="D91" i="8"/>
  <c r="I91" i="8" s="1"/>
  <c r="U90" i="8"/>
  <c r="T90" i="8"/>
  <c r="O90" i="8"/>
  <c r="M90" i="8"/>
  <c r="K90" i="8"/>
  <c r="I90" i="8"/>
  <c r="G90" i="8"/>
  <c r="U89" i="8"/>
  <c r="T89" i="8"/>
  <c r="O89" i="8"/>
  <c r="M89" i="8"/>
  <c r="K89" i="8"/>
  <c r="I89" i="8"/>
  <c r="G89" i="8"/>
  <c r="U88" i="8"/>
  <c r="T88" i="8"/>
  <c r="O88" i="8"/>
  <c r="M88" i="8"/>
  <c r="K88" i="8"/>
  <c r="I88" i="8"/>
  <c r="G88" i="8"/>
  <c r="S85" i="8"/>
  <c r="T85" i="8" s="1"/>
  <c r="R85" i="8"/>
  <c r="Q85" i="8"/>
  <c r="P85" i="8"/>
  <c r="O85" i="8"/>
  <c r="L85" i="8"/>
  <c r="J85" i="8"/>
  <c r="H85" i="8"/>
  <c r="F85" i="8"/>
  <c r="E85" i="8"/>
  <c r="D85" i="8"/>
  <c r="U84" i="8"/>
  <c r="S84" i="8"/>
  <c r="R84" i="8"/>
  <c r="Q84" i="8"/>
  <c r="T84" i="8" s="1"/>
  <c r="P84" i="8"/>
  <c r="L84" i="8"/>
  <c r="J84" i="8"/>
  <c r="H84" i="8"/>
  <c r="F84" i="8"/>
  <c r="E84" i="8"/>
  <c r="M84" i="8" s="1"/>
  <c r="D84" i="8"/>
  <c r="G84" i="8" s="1"/>
  <c r="U83" i="8"/>
  <c r="T83" i="8"/>
  <c r="O83" i="8"/>
  <c r="M83" i="8"/>
  <c r="K83" i="8"/>
  <c r="I83" i="8"/>
  <c r="G83" i="8"/>
  <c r="U82" i="8"/>
  <c r="T82" i="8"/>
  <c r="O82" i="8"/>
  <c r="M82" i="8"/>
  <c r="K82" i="8"/>
  <c r="I82" i="8"/>
  <c r="G82" i="8"/>
  <c r="U81" i="8"/>
  <c r="T81" i="8"/>
  <c r="O81" i="8"/>
  <c r="M81" i="8"/>
  <c r="K81" i="8"/>
  <c r="I81" i="8"/>
  <c r="G81" i="8"/>
  <c r="U80" i="8"/>
  <c r="T80" i="8"/>
  <c r="O80" i="8"/>
  <c r="M80" i="8"/>
  <c r="K80" i="8"/>
  <c r="I80" i="8"/>
  <c r="G80" i="8"/>
  <c r="U79" i="8"/>
  <c r="T79" i="8"/>
  <c r="O79" i="8"/>
  <c r="M79" i="8"/>
  <c r="K79" i="8"/>
  <c r="I79" i="8"/>
  <c r="G79" i="8"/>
  <c r="S78" i="8"/>
  <c r="R78" i="8"/>
  <c r="Q78" i="8"/>
  <c r="T78" i="8" s="1"/>
  <c r="P78" i="8"/>
  <c r="U78" i="8" s="1"/>
  <c r="L78" i="8"/>
  <c r="J78" i="8"/>
  <c r="H78" i="8"/>
  <c r="F78" i="8"/>
  <c r="E78" i="8"/>
  <c r="K78" i="8" s="1"/>
  <c r="D78" i="8"/>
  <c r="G78" i="8" s="1"/>
  <c r="U77" i="8"/>
  <c r="T77" i="8"/>
  <c r="O77" i="8"/>
  <c r="M77" i="8"/>
  <c r="K77" i="8"/>
  <c r="I77" i="8"/>
  <c r="G77" i="8"/>
  <c r="U76" i="8"/>
  <c r="T76" i="8"/>
  <c r="O76" i="8"/>
  <c r="M76" i="8"/>
  <c r="K76" i="8"/>
  <c r="I76" i="8"/>
  <c r="G76" i="8"/>
  <c r="U75" i="8"/>
  <c r="T75" i="8"/>
  <c r="O75" i="8"/>
  <c r="M75" i="8"/>
  <c r="K75" i="8"/>
  <c r="I75" i="8"/>
  <c r="G75" i="8"/>
  <c r="U74" i="8"/>
  <c r="T74" i="8"/>
  <c r="O74" i="8"/>
  <c r="M74" i="8"/>
  <c r="K74" i="8"/>
  <c r="I74" i="8"/>
  <c r="G74" i="8"/>
  <c r="U73" i="8"/>
  <c r="T73" i="8"/>
  <c r="O73" i="8"/>
  <c r="M73" i="8"/>
  <c r="K73" i="8"/>
  <c r="I73" i="8"/>
  <c r="G73" i="8"/>
  <c r="U72" i="8"/>
  <c r="T72" i="8"/>
  <c r="O72" i="8"/>
  <c r="M72" i="8"/>
  <c r="K72" i="8"/>
  <c r="I72" i="8"/>
  <c r="G72" i="8"/>
  <c r="U71" i="8"/>
  <c r="T71" i="8"/>
  <c r="O71" i="8"/>
  <c r="M71" i="8"/>
  <c r="K71" i="8"/>
  <c r="I71" i="8"/>
  <c r="G71" i="8"/>
  <c r="S70" i="8"/>
  <c r="R70" i="8"/>
  <c r="Q70" i="8"/>
  <c r="P70" i="8"/>
  <c r="U70" i="8" s="1"/>
  <c r="L70" i="8"/>
  <c r="J70" i="8"/>
  <c r="H70" i="8"/>
  <c r="G70" i="8"/>
  <c r="F70" i="8"/>
  <c r="E70" i="8"/>
  <c r="M70" i="8" s="1"/>
  <c r="D70" i="8"/>
  <c r="I70" i="8" s="1"/>
  <c r="U69" i="8"/>
  <c r="T69" i="8"/>
  <c r="O69" i="8"/>
  <c r="M69" i="8"/>
  <c r="K69" i="8"/>
  <c r="I69" i="8"/>
  <c r="G69" i="8"/>
  <c r="U68" i="8"/>
  <c r="T68" i="8"/>
  <c r="O68" i="8"/>
  <c r="M68" i="8"/>
  <c r="K68" i="8"/>
  <c r="I68" i="8"/>
  <c r="G68" i="8"/>
  <c r="U67" i="8"/>
  <c r="T67" i="8"/>
  <c r="O67" i="8"/>
  <c r="M67" i="8"/>
  <c r="K67" i="8"/>
  <c r="I67" i="8"/>
  <c r="G67" i="8"/>
  <c r="U66" i="8"/>
  <c r="T66" i="8"/>
  <c r="O66" i="8"/>
  <c r="M66" i="8"/>
  <c r="K66" i="8"/>
  <c r="I66" i="8"/>
  <c r="G66" i="8"/>
  <c r="U65" i="8"/>
  <c r="T65" i="8"/>
  <c r="O65" i="8"/>
  <c r="M65" i="8"/>
  <c r="K65" i="8"/>
  <c r="I65" i="8"/>
  <c r="G65" i="8"/>
  <c r="U64" i="8"/>
  <c r="T64" i="8"/>
  <c r="O64" i="8"/>
  <c r="M64" i="8"/>
  <c r="K64" i="8"/>
  <c r="I64" i="8"/>
  <c r="G64" i="8"/>
  <c r="S63" i="8"/>
  <c r="R63" i="8"/>
  <c r="Q63" i="8"/>
  <c r="T63" i="8" s="1"/>
  <c r="P63" i="8"/>
  <c r="U63" i="8" s="1"/>
  <c r="O63" i="8"/>
  <c r="L63" i="8"/>
  <c r="J63" i="8"/>
  <c r="H63" i="8"/>
  <c r="G63" i="8"/>
  <c r="F63" i="8"/>
  <c r="E63" i="8"/>
  <c r="M63" i="8" s="1"/>
  <c r="D63" i="8"/>
  <c r="I63" i="8" s="1"/>
  <c r="U62" i="8"/>
  <c r="T62" i="8"/>
  <c r="O62" i="8"/>
  <c r="M62" i="8"/>
  <c r="K62" i="8"/>
  <c r="I62" i="8"/>
  <c r="G62" i="8"/>
  <c r="U61" i="8"/>
  <c r="T61" i="8"/>
  <c r="O61" i="8"/>
  <c r="M61" i="8"/>
  <c r="K61" i="8"/>
  <c r="I61" i="8"/>
  <c r="G61" i="8"/>
  <c r="U60" i="8"/>
  <c r="T60" i="8"/>
  <c r="O60" i="8"/>
  <c r="M60" i="8"/>
  <c r="K60" i="8"/>
  <c r="I60" i="8"/>
  <c r="G60" i="8"/>
  <c r="U59" i="8"/>
  <c r="T59" i="8"/>
  <c r="O59" i="8"/>
  <c r="M59" i="8"/>
  <c r="K59" i="8"/>
  <c r="I59" i="8"/>
  <c r="G59" i="8"/>
  <c r="S58" i="8"/>
  <c r="R58" i="8"/>
  <c r="Q58" i="8"/>
  <c r="P58" i="8"/>
  <c r="L58" i="8"/>
  <c r="J58" i="8"/>
  <c r="H58" i="8"/>
  <c r="F58" i="8"/>
  <c r="E58" i="8"/>
  <c r="D58" i="8"/>
  <c r="U57" i="8"/>
  <c r="T57" i="8"/>
  <c r="O57" i="8"/>
  <c r="M57" i="8"/>
  <c r="K57" i="8"/>
  <c r="I57" i="8"/>
  <c r="G57" i="8"/>
  <c r="S54" i="8"/>
  <c r="R54" i="8"/>
  <c r="Q54" i="8"/>
  <c r="P54" i="8"/>
  <c r="L54" i="8"/>
  <c r="J54" i="8"/>
  <c r="H54" i="8"/>
  <c r="F54" i="8"/>
  <c r="E54" i="8"/>
  <c r="M54" i="8" s="1"/>
  <c r="D54" i="8"/>
  <c r="T53" i="8"/>
  <c r="S53" i="8"/>
  <c r="R53" i="8"/>
  <c r="Q53" i="8"/>
  <c r="P53" i="8"/>
  <c r="U53" i="8" s="1"/>
  <c r="O53" i="8"/>
  <c r="L53" i="8"/>
  <c r="K53" i="8"/>
  <c r="J53" i="8"/>
  <c r="H53" i="8"/>
  <c r="F53" i="8"/>
  <c r="E53" i="8"/>
  <c r="M53" i="8" s="1"/>
  <c r="D53" i="8"/>
  <c r="I53" i="8" s="1"/>
  <c r="U52" i="8"/>
  <c r="T52" i="8"/>
  <c r="O52" i="8"/>
  <c r="M52" i="8"/>
  <c r="K52" i="8"/>
  <c r="I52" i="8"/>
  <c r="G52" i="8"/>
  <c r="U51" i="8"/>
  <c r="T51" i="8"/>
  <c r="O51" i="8"/>
  <c r="M51" i="8"/>
  <c r="K51" i="8"/>
  <c r="I51" i="8"/>
  <c r="G51" i="8"/>
  <c r="U50" i="8"/>
  <c r="T50" i="8"/>
  <c r="O50" i="8"/>
  <c r="M50" i="8"/>
  <c r="K50" i="8"/>
  <c r="I50" i="8"/>
  <c r="G50" i="8"/>
  <c r="U49" i="8"/>
  <c r="T49" i="8"/>
  <c r="O49" i="8"/>
  <c r="M49" i="8"/>
  <c r="K49" i="8"/>
  <c r="I49" i="8"/>
  <c r="G49" i="8"/>
  <c r="U48" i="8"/>
  <c r="T48" i="8"/>
  <c r="O48" i="8"/>
  <c r="M48" i="8"/>
  <c r="K48" i="8"/>
  <c r="I48" i="8"/>
  <c r="G48" i="8"/>
  <c r="S47" i="8"/>
  <c r="R47" i="8"/>
  <c r="Q47" i="8"/>
  <c r="P47" i="8"/>
  <c r="U47" i="8" s="1"/>
  <c r="L47" i="8"/>
  <c r="J47" i="8"/>
  <c r="H47" i="8"/>
  <c r="F47" i="8"/>
  <c r="G47" i="8" s="1"/>
  <c r="E47" i="8"/>
  <c r="M47" i="8" s="1"/>
  <c r="D47" i="8"/>
  <c r="U46" i="8"/>
  <c r="T46" i="8"/>
  <c r="O46" i="8"/>
  <c r="M46" i="8"/>
  <c r="K46" i="8"/>
  <c r="I46" i="8"/>
  <c r="G46" i="8"/>
  <c r="U45" i="8"/>
  <c r="T45" i="8"/>
  <c r="O45" i="8"/>
  <c r="M45" i="8"/>
  <c r="K45" i="8"/>
  <c r="I45" i="8"/>
  <c r="G45" i="8"/>
  <c r="U44" i="8"/>
  <c r="T44" i="8"/>
  <c r="O44" i="8"/>
  <c r="M44" i="8"/>
  <c r="K44" i="8"/>
  <c r="I44" i="8"/>
  <c r="G44" i="8"/>
  <c r="U43" i="8"/>
  <c r="T43" i="8"/>
  <c r="O43" i="8"/>
  <c r="M43" i="8"/>
  <c r="K43" i="8"/>
  <c r="I43" i="8"/>
  <c r="G43" i="8"/>
  <c r="U42" i="8"/>
  <c r="T42" i="8"/>
  <c r="O42" i="8"/>
  <c r="M42" i="8"/>
  <c r="K42" i="8"/>
  <c r="I42" i="8"/>
  <c r="G42" i="8"/>
  <c r="U41" i="8"/>
  <c r="T41" i="8"/>
  <c r="O41" i="8"/>
  <c r="M41" i="8"/>
  <c r="K41" i="8"/>
  <c r="I41" i="8"/>
  <c r="G41" i="8"/>
  <c r="S40" i="8"/>
  <c r="T40" i="8" s="1"/>
  <c r="R40" i="8"/>
  <c r="Q40" i="8"/>
  <c r="P40" i="8"/>
  <c r="U40" i="8" s="1"/>
  <c r="L40" i="8"/>
  <c r="J40" i="8"/>
  <c r="H40" i="8"/>
  <c r="F40" i="8"/>
  <c r="E40" i="8"/>
  <c r="M40" i="8" s="1"/>
  <c r="D40" i="8"/>
  <c r="U39" i="8"/>
  <c r="T39" i="8"/>
  <c r="O39" i="8"/>
  <c r="M39" i="8"/>
  <c r="K39" i="8"/>
  <c r="I39" i="8"/>
  <c r="G39" i="8"/>
  <c r="U38" i="8"/>
  <c r="T38" i="8"/>
  <c r="O38" i="8"/>
  <c r="M38" i="8"/>
  <c r="K38" i="8"/>
  <c r="I38" i="8"/>
  <c r="G38" i="8"/>
  <c r="U37" i="8"/>
  <c r="T37" i="8"/>
  <c r="O37" i="8"/>
  <c r="M37" i="8"/>
  <c r="K37" i="8"/>
  <c r="I37" i="8"/>
  <c r="G37" i="8"/>
  <c r="U36" i="8"/>
  <c r="T36" i="8"/>
  <c r="O36" i="8"/>
  <c r="M36" i="8"/>
  <c r="K36" i="8"/>
  <c r="I36" i="8"/>
  <c r="G36" i="8"/>
  <c r="S35" i="8"/>
  <c r="R35" i="8"/>
  <c r="Q35" i="8"/>
  <c r="T35" i="8" s="1"/>
  <c r="P35" i="8"/>
  <c r="U35" i="8" s="1"/>
  <c r="L35" i="8"/>
  <c r="J35" i="8"/>
  <c r="H35" i="8"/>
  <c r="F35" i="8"/>
  <c r="E35" i="8"/>
  <c r="M35" i="8" s="1"/>
  <c r="D35" i="8"/>
  <c r="I35" i="8" s="1"/>
  <c r="U34" i="8"/>
  <c r="T34" i="8"/>
  <c r="O34" i="8"/>
  <c r="M34" i="8"/>
  <c r="K34" i="8"/>
  <c r="I34" i="8"/>
  <c r="G34" i="8"/>
  <c r="U33" i="8"/>
  <c r="T33" i="8"/>
  <c r="O33" i="8"/>
  <c r="M33" i="8"/>
  <c r="K33" i="8"/>
  <c r="I33" i="8"/>
  <c r="G33" i="8"/>
  <c r="U32" i="8"/>
  <c r="T32" i="8"/>
  <c r="O32" i="8"/>
  <c r="M32" i="8"/>
  <c r="K32" i="8"/>
  <c r="I32" i="8"/>
  <c r="G32" i="8"/>
  <c r="U31" i="8"/>
  <c r="T31" i="8"/>
  <c r="O31" i="8"/>
  <c r="M31" i="8"/>
  <c r="K31" i="8"/>
  <c r="I31" i="8"/>
  <c r="G31" i="8"/>
  <c r="U30" i="8"/>
  <c r="T30" i="8"/>
  <c r="O30" i="8"/>
  <c r="M30" i="8"/>
  <c r="K30" i="8"/>
  <c r="I30" i="8"/>
  <c r="G30" i="8"/>
  <c r="U29" i="8"/>
  <c r="T29" i="8"/>
  <c r="O29" i="8"/>
  <c r="M29" i="8"/>
  <c r="K29" i="8"/>
  <c r="I29" i="8"/>
  <c r="G29" i="8"/>
  <c r="U28" i="8"/>
  <c r="T28" i="8"/>
  <c r="O28" i="8"/>
  <c r="M28" i="8"/>
  <c r="K28" i="8"/>
  <c r="I28" i="8"/>
  <c r="G28" i="8"/>
  <c r="T27" i="8"/>
  <c r="S27" i="8"/>
  <c r="R27" i="8"/>
  <c r="Q27" i="8"/>
  <c r="P27" i="8"/>
  <c r="L27" i="8"/>
  <c r="K27" i="8"/>
  <c r="J27" i="8"/>
  <c r="H27" i="8"/>
  <c r="F27" i="8"/>
  <c r="U27" i="8" s="1"/>
  <c r="E27" i="8"/>
  <c r="D27" i="8"/>
  <c r="I27" i="8" s="1"/>
  <c r="U26" i="8"/>
  <c r="T26" i="8"/>
  <c r="O26" i="8"/>
  <c r="M26" i="8"/>
  <c r="K26" i="8"/>
  <c r="I26" i="8"/>
  <c r="G26" i="8"/>
  <c r="U25" i="8"/>
  <c r="T25" i="8"/>
  <c r="O25" i="8"/>
  <c r="M25" i="8"/>
  <c r="K25" i="8"/>
  <c r="I25" i="8"/>
  <c r="G25" i="8"/>
  <c r="U24" i="8"/>
  <c r="T24" i="8"/>
  <c r="O24" i="8"/>
  <c r="M24" i="8"/>
  <c r="K24" i="8"/>
  <c r="I24" i="8"/>
  <c r="G24" i="8"/>
  <c r="U23" i="8"/>
  <c r="T23" i="8"/>
  <c r="O23" i="8"/>
  <c r="M23" i="8"/>
  <c r="K23" i="8"/>
  <c r="I23" i="8"/>
  <c r="G23" i="8"/>
  <c r="U22" i="8"/>
  <c r="T22" i="8"/>
  <c r="O22" i="8"/>
  <c r="M22" i="8"/>
  <c r="K22" i="8"/>
  <c r="I22" i="8"/>
  <c r="G22" i="8"/>
  <c r="U21" i="8"/>
  <c r="T21" i="8"/>
  <c r="O21" i="8"/>
  <c r="M21" i="8"/>
  <c r="K21" i="8"/>
  <c r="I21" i="8"/>
  <c r="G21" i="8"/>
  <c r="U20" i="8"/>
  <c r="T20" i="8"/>
  <c r="O20" i="8"/>
  <c r="M20" i="8"/>
  <c r="K20" i="8"/>
  <c r="I20" i="8"/>
  <c r="G20" i="8"/>
  <c r="S19" i="8"/>
  <c r="R19" i="8"/>
  <c r="Q19" i="8"/>
  <c r="P19" i="8"/>
  <c r="L19" i="8"/>
  <c r="J19" i="8"/>
  <c r="H19" i="8"/>
  <c r="F19" i="8"/>
  <c r="U19" i="8" s="1"/>
  <c r="E19" i="8"/>
  <c r="D19" i="8"/>
  <c r="I19" i="8" s="1"/>
  <c r="U18" i="8"/>
  <c r="T18" i="8"/>
  <c r="O18" i="8"/>
  <c r="M18" i="8"/>
  <c r="K18" i="8"/>
  <c r="I18" i="8"/>
  <c r="G18" i="8"/>
  <c r="U17" i="8"/>
  <c r="T17" i="8"/>
  <c r="O17" i="8"/>
  <c r="M17" i="8"/>
  <c r="K17" i="8"/>
  <c r="I17" i="8"/>
  <c r="G17" i="8"/>
  <c r="U16" i="8"/>
  <c r="T16" i="8"/>
  <c r="O16" i="8"/>
  <c r="M16" i="8"/>
  <c r="K16" i="8"/>
  <c r="I16" i="8"/>
  <c r="G16" i="8"/>
  <c r="U15" i="8"/>
  <c r="T15" i="8"/>
  <c r="O15" i="8"/>
  <c r="M15" i="8"/>
  <c r="K15" i="8"/>
  <c r="I15" i="8"/>
  <c r="G15" i="8"/>
  <c r="U14" i="8"/>
  <c r="T14" i="8"/>
  <c r="O14" i="8"/>
  <c r="M14" i="8"/>
  <c r="K14" i="8"/>
  <c r="I14" i="8"/>
  <c r="G14" i="8"/>
  <c r="U13" i="8"/>
  <c r="T13" i="8"/>
  <c r="O13" i="8"/>
  <c r="M13" i="8"/>
  <c r="K13" i="8"/>
  <c r="I13" i="8"/>
  <c r="G13" i="8"/>
  <c r="U12" i="8"/>
  <c r="T12" i="8"/>
  <c r="O12" i="8"/>
  <c r="M12" i="8"/>
  <c r="K12" i="8"/>
  <c r="I12" i="8"/>
  <c r="G12" i="8"/>
  <c r="U11" i="8"/>
  <c r="T11" i="8"/>
  <c r="O11" i="8"/>
  <c r="M11" i="8"/>
  <c r="K11" i="8"/>
  <c r="I11" i="8"/>
  <c r="G11" i="8"/>
  <c r="S10" i="8"/>
  <c r="R10" i="8"/>
  <c r="Q10" i="8"/>
  <c r="T10" i="8" s="1"/>
  <c r="P10" i="8"/>
  <c r="O10" i="8"/>
  <c r="L10" i="8"/>
  <c r="J10" i="8"/>
  <c r="H10" i="8"/>
  <c r="I10" i="8" s="1"/>
  <c r="F10" i="8"/>
  <c r="G10" i="8" s="1"/>
  <c r="E10" i="8"/>
  <c r="D10" i="8"/>
  <c r="U9" i="8"/>
  <c r="T9" i="8"/>
  <c r="O9" i="8"/>
  <c r="M9" i="8"/>
  <c r="K9" i="8"/>
  <c r="I9" i="8"/>
  <c r="G9" i="8"/>
  <c r="U8" i="8"/>
  <c r="T8" i="8"/>
  <c r="O8" i="8"/>
  <c r="M8" i="8"/>
  <c r="K8" i="8"/>
  <c r="I8" i="8"/>
  <c r="G8" i="8"/>
  <c r="S339" i="7"/>
  <c r="R339" i="7"/>
  <c r="Q339" i="7"/>
  <c r="P339" i="7"/>
  <c r="L339" i="7"/>
  <c r="J339" i="7"/>
  <c r="H339" i="7"/>
  <c r="F339" i="7"/>
  <c r="G339" i="7" s="1"/>
  <c r="E339" i="7"/>
  <c r="D339" i="7"/>
  <c r="O339" i="7" s="1"/>
  <c r="S338" i="7"/>
  <c r="R338" i="7"/>
  <c r="Q338" i="7"/>
  <c r="P338" i="7"/>
  <c r="U338" i="7" s="1"/>
  <c r="L338" i="7"/>
  <c r="J338" i="7"/>
  <c r="H338" i="7"/>
  <c r="F338" i="7"/>
  <c r="E338" i="7"/>
  <c r="D338" i="7"/>
  <c r="G338" i="7" s="1"/>
  <c r="S337" i="7"/>
  <c r="R337" i="7"/>
  <c r="Q337" i="7"/>
  <c r="P337" i="7"/>
  <c r="L337" i="7"/>
  <c r="J337" i="7"/>
  <c r="I337" i="7"/>
  <c r="H337" i="7"/>
  <c r="F337" i="7"/>
  <c r="U337" i="7" s="1"/>
  <c r="E337" i="7"/>
  <c r="M337" i="7" s="1"/>
  <c r="D337" i="7"/>
  <c r="U336" i="7"/>
  <c r="T336" i="7"/>
  <c r="O336" i="7"/>
  <c r="M336" i="7"/>
  <c r="K336" i="7"/>
  <c r="I336" i="7"/>
  <c r="G336" i="7"/>
  <c r="U335" i="7"/>
  <c r="T335" i="7"/>
  <c r="O335" i="7"/>
  <c r="M335" i="7"/>
  <c r="K335" i="7"/>
  <c r="I335" i="7"/>
  <c r="G335" i="7"/>
  <c r="U334" i="7"/>
  <c r="T334" i="7"/>
  <c r="O334" i="7"/>
  <c r="M334" i="7"/>
  <c r="K334" i="7"/>
  <c r="I334" i="7"/>
  <c r="G334" i="7"/>
  <c r="U333" i="7"/>
  <c r="T333" i="7"/>
  <c r="O333" i="7"/>
  <c r="M333" i="7"/>
  <c r="K333" i="7"/>
  <c r="I333" i="7"/>
  <c r="G333" i="7"/>
  <c r="S332" i="7"/>
  <c r="R332" i="7"/>
  <c r="Q332" i="7"/>
  <c r="P332" i="7"/>
  <c r="O332" i="7"/>
  <c r="L332" i="7"/>
  <c r="J332" i="7"/>
  <c r="K332" i="7" s="1"/>
  <c r="H332" i="7"/>
  <c r="F332" i="7"/>
  <c r="E332" i="7"/>
  <c r="D332" i="7"/>
  <c r="I332" i="7" s="1"/>
  <c r="U331" i="7"/>
  <c r="T331" i="7"/>
  <c r="O331" i="7"/>
  <c r="M331" i="7"/>
  <c r="K331" i="7"/>
  <c r="I331" i="7"/>
  <c r="G331" i="7"/>
  <c r="U330" i="7"/>
  <c r="T330" i="7"/>
  <c r="O330" i="7"/>
  <c r="M330" i="7"/>
  <c r="K330" i="7"/>
  <c r="I330" i="7"/>
  <c r="G330" i="7"/>
  <c r="U329" i="7"/>
  <c r="T329" i="7"/>
  <c r="O329" i="7"/>
  <c r="M329" i="7"/>
  <c r="K329" i="7"/>
  <c r="I329" i="7"/>
  <c r="G329" i="7"/>
  <c r="U328" i="7"/>
  <c r="T328" i="7"/>
  <c r="O328" i="7"/>
  <c r="M328" i="7"/>
  <c r="K328" i="7"/>
  <c r="I328" i="7"/>
  <c r="G328" i="7"/>
  <c r="U327" i="7"/>
  <c r="T327" i="7"/>
  <c r="O327" i="7"/>
  <c r="M327" i="7"/>
  <c r="K327" i="7"/>
  <c r="I327" i="7"/>
  <c r="G327" i="7"/>
  <c r="U326" i="7"/>
  <c r="T326" i="7"/>
  <c r="O326" i="7"/>
  <c r="M326" i="7"/>
  <c r="K326" i="7"/>
  <c r="I326" i="7"/>
  <c r="G326" i="7"/>
  <c r="U325" i="7"/>
  <c r="T325" i="7"/>
  <c r="O325" i="7"/>
  <c r="M325" i="7"/>
  <c r="K325" i="7"/>
  <c r="I325" i="7"/>
  <c r="G325" i="7"/>
  <c r="U324" i="7"/>
  <c r="T324" i="7"/>
  <c r="O324" i="7"/>
  <c r="M324" i="7"/>
  <c r="K324" i="7"/>
  <c r="I324" i="7"/>
  <c r="G324" i="7"/>
  <c r="S323" i="7"/>
  <c r="R323" i="7"/>
  <c r="Q323" i="7"/>
  <c r="T323" i="7" s="1"/>
  <c r="P323" i="7"/>
  <c r="U323" i="7" s="1"/>
  <c r="L323" i="7"/>
  <c r="J323" i="7"/>
  <c r="H323" i="7"/>
  <c r="G323" i="7"/>
  <c r="F323" i="7"/>
  <c r="E323" i="7"/>
  <c r="M323" i="7" s="1"/>
  <c r="D323" i="7"/>
  <c r="O323" i="7" s="1"/>
  <c r="U322" i="7"/>
  <c r="T322" i="7"/>
  <c r="O322" i="7"/>
  <c r="M322" i="7"/>
  <c r="K322" i="7"/>
  <c r="I322" i="7"/>
  <c r="G322" i="7"/>
  <c r="U321" i="7"/>
  <c r="T321" i="7"/>
  <c r="O321" i="7"/>
  <c r="M321" i="7"/>
  <c r="K321" i="7"/>
  <c r="I321" i="7"/>
  <c r="G321" i="7"/>
  <c r="U320" i="7"/>
  <c r="T320" i="7"/>
  <c r="O320" i="7"/>
  <c r="M320" i="7"/>
  <c r="K320" i="7"/>
  <c r="I320" i="7"/>
  <c r="G320" i="7"/>
  <c r="U319" i="7"/>
  <c r="T319" i="7"/>
  <c r="O319" i="7"/>
  <c r="M319" i="7"/>
  <c r="K319" i="7"/>
  <c r="I319" i="7"/>
  <c r="G319" i="7"/>
  <c r="U318" i="7"/>
  <c r="T318" i="7"/>
  <c r="O318" i="7"/>
  <c r="M318" i="7"/>
  <c r="K318" i="7"/>
  <c r="I318" i="7"/>
  <c r="G318" i="7"/>
  <c r="T317" i="7"/>
  <c r="S317" i="7"/>
  <c r="R317" i="7"/>
  <c r="Q317" i="7"/>
  <c r="P317" i="7"/>
  <c r="L317" i="7"/>
  <c r="J317" i="7"/>
  <c r="H317" i="7"/>
  <c r="F317" i="7"/>
  <c r="E317" i="7"/>
  <c r="D317" i="7"/>
  <c r="U316" i="7"/>
  <c r="T316" i="7"/>
  <c r="O316" i="7"/>
  <c r="M316" i="7"/>
  <c r="K316" i="7"/>
  <c r="I316" i="7"/>
  <c r="G316" i="7"/>
  <c r="U315" i="7"/>
  <c r="T315" i="7"/>
  <c r="O315" i="7"/>
  <c r="M315" i="7"/>
  <c r="K315" i="7"/>
  <c r="I315" i="7"/>
  <c r="G315" i="7"/>
  <c r="U314" i="7"/>
  <c r="T314" i="7"/>
  <c r="O314" i="7"/>
  <c r="M314" i="7"/>
  <c r="K314" i="7"/>
  <c r="I314" i="7"/>
  <c r="G314" i="7"/>
  <c r="U313" i="7"/>
  <c r="T313" i="7"/>
  <c r="O313" i="7"/>
  <c r="M313" i="7"/>
  <c r="K313" i="7"/>
  <c r="I313" i="7"/>
  <c r="G313" i="7"/>
  <c r="U312" i="7"/>
  <c r="T312" i="7"/>
  <c r="O312" i="7"/>
  <c r="M312" i="7"/>
  <c r="K312" i="7"/>
  <c r="I312" i="7"/>
  <c r="G312" i="7"/>
  <c r="U311" i="7"/>
  <c r="T311" i="7"/>
  <c r="O311" i="7"/>
  <c r="M311" i="7"/>
  <c r="K311" i="7"/>
  <c r="I311" i="7"/>
  <c r="G311" i="7"/>
  <c r="S310" i="7"/>
  <c r="T310" i="7" s="1"/>
  <c r="R310" i="7"/>
  <c r="Q310" i="7"/>
  <c r="P310" i="7"/>
  <c r="L310" i="7"/>
  <c r="J310" i="7"/>
  <c r="K310" i="7" s="1"/>
  <c r="H310" i="7"/>
  <c r="F310" i="7"/>
  <c r="E310" i="7"/>
  <c r="M310" i="7" s="1"/>
  <c r="D310" i="7"/>
  <c r="U309" i="7"/>
  <c r="T309" i="7"/>
  <c r="O309" i="7"/>
  <c r="M309" i="7"/>
  <c r="K309" i="7"/>
  <c r="I309" i="7"/>
  <c r="G309" i="7"/>
  <c r="U308" i="7"/>
  <c r="T308" i="7"/>
  <c r="O308" i="7"/>
  <c r="M308" i="7"/>
  <c r="K308" i="7"/>
  <c r="I308" i="7"/>
  <c r="G308" i="7"/>
  <c r="U307" i="7"/>
  <c r="T307" i="7"/>
  <c r="O307" i="7"/>
  <c r="M307" i="7"/>
  <c r="K307" i="7"/>
  <c r="I307" i="7"/>
  <c r="G307" i="7"/>
  <c r="U306" i="7"/>
  <c r="T306" i="7"/>
  <c r="O306" i="7"/>
  <c r="M306" i="7"/>
  <c r="K306" i="7"/>
  <c r="I306" i="7"/>
  <c r="G306" i="7"/>
  <c r="U305" i="7"/>
  <c r="T305" i="7"/>
  <c r="O305" i="7"/>
  <c r="M305" i="7"/>
  <c r="K305" i="7"/>
  <c r="I305" i="7"/>
  <c r="G305" i="7"/>
  <c r="U304" i="7"/>
  <c r="T304" i="7"/>
  <c r="O304" i="7"/>
  <c r="M304" i="7"/>
  <c r="K304" i="7"/>
  <c r="I304" i="7"/>
  <c r="G304" i="7"/>
  <c r="S303" i="7"/>
  <c r="R303" i="7"/>
  <c r="Q303" i="7"/>
  <c r="P303" i="7"/>
  <c r="L303" i="7"/>
  <c r="J303" i="7"/>
  <c r="I303" i="7"/>
  <c r="H303" i="7"/>
  <c r="F303" i="7"/>
  <c r="E303" i="7"/>
  <c r="M303" i="7" s="1"/>
  <c r="D303" i="7"/>
  <c r="U302" i="7"/>
  <c r="T302" i="7"/>
  <c r="O302" i="7"/>
  <c r="M302" i="7"/>
  <c r="K302" i="7"/>
  <c r="I302" i="7"/>
  <c r="G302" i="7"/>
  <c r="S299" i="7"/>
  <c r="T299" i="7" s="1"/>
  <c r="R299" i="7"/>
  <c r="Q299" i="7"/>
  <c r="P299" i="7"/>
  <c r="L299" i="7"/>
  <c r="J299" i="7"/>
  <c r="H299" i="7"/>
  <c r="I299" i="7" s="1"/>
  <c r="F299" i="7"/>
  <c r="U299" i="7" s="1"/>
  <c r="E299" i="7"/>
  <c r="D299" i="7"/>
  <c r="G299" i="7" s="1"/>
  <c r="S298" i="7"/>
  <c r="R298" i="7"/>
  <c r="Q298" i="7"/>
  <c r="P298" i="7"/>
  <c r="L298" i="7"/>
  <c r="J298" i="7"/>
  <c r="H298" i="7"/>
  <c r="F298" i="7"/>
  <c r="G298" i="7" s="1"/>
  <c r="E298" i="7"/>
  <c r="D298" i="7"/>
  <c r="U297" i="7"/>
  <c r="T297" i="7"/>
  <c r="O297" i="7"/>
  <c r="M297" i="7"/>
  <c r="K297" i="7"/>
  <c r="I297" i="7"/>
  <c r="G297" i="7"/>
  <c r="U296" i="7"/>
  <c r="T296" i="7"/>
  <c r="O296" i="7"/>
  <c r="M296" i="7"/>
  <c r="K296" i="7"/>
  <c r="I296" i="7"/>
  <c r="G296" i="7"/>
  <c r="U295" i="7"/>
  <c r="T295" i="7"/>
  <c r="O295" i="7"/>
  <c r="M295" i="7"/>
  <c r="K295" i="7"/>
  <c r="I295" i="7"/>
  <c r="G295" i="7"/>
  <c r="U294" i="7"/>
  <c r="T294" i="7"/>
  <c r="O294" i="7"/>
  <c r="M294" i="7"/>
  <c r="K294" i="7"/>
  <c r="I294" i="7"/>
  <c r="G294" i="7"/>
  <c r="U293" i="7"/>
  <c r="T293" i="7"/>
  <c r="O293" i="7"/>
  <c r="M293" i="7"/>
  <c r="K293" i="7"/>
  <c r="I293" i="7"/>
  <c r="G293" i="7"/>
  <c r="S292" i="7"/>
  <c r="T292" i="7" s="1"/>
  <c r="R292" i="7"/>
  <c r="Q292" i="7"/>
  <c r="P292" i="7"/>
  <c r="U292" i="7" s="1"/>
  <c r="L292" i="7"/>
  <c r="K292" i="7"/>
  <c r="J292" i="7"/>
  <c r="H292" i="7"/>
  <c r="F292" i="7"/>
  <c r="E292" i="7"/>
  <c r="M292" i="7" s="1"/>
  <c r="D292" i="7"/>
  <c r="I292" i="7" s="1"/>
  <c r="U291" i="7"/>
  <c r="T291" i="7"/>
  <c r="O291" i="7"/>
  <c r="M291" i="7"/>
  <c r="K291" i="7"/>
  <c r="I291" i="7"/>
  <c r="G291" i="7"/>
  <c r="U290" i="7"/>
  <c r="T290" i="7"/>
  <c r="O290" i="7"/>
  <c r="M290" i="7"/>
  <c r="K290" i="7"/>
  <c r="I290" i="7"/>
  <c r="G290" i="7"/>
  <c r="U289" i="7"/>
  <c r="T289" i="7"/>
  <c r="O289" i="7"/>
  <c r="M289" i="7"/>
  <c r="K289" i="7"/>
  <c r="I289" i="7"/>
  <c r="G289" i="7"/>
  <c r="U288" i="7"/>
  <c r="T288" i="7"/>
  <c r="O288" i="7"/>
  <c r="M288" i="7"/>
  <c r="K288" i="7"/>
  <c r="I288" i="7"/>
  <c r="G288" i="7"/>
  <c r="U287" i="7"/>
  <c r="T287" i="7"/>
  <c r="O287" i="7"/>
  <c r="M287" i="7"/>
  <c r="K287" i="7"/>
  <c r="I287" i="7"/>
  <c r="G287" i="7"/>
  <c r="U286" i="7"/>
  <c r="T286" i="7"/>
  <c r="O286" i="7"/>
  <c r="M286" i="7"/>
  <c r="K286" i="7"/>
  <c r="I286" i="7"/>
  <c r="G286" i="7"/>
  <c r="S285" i="7"/>
  <c r="R285" i="7"/>
  <c r="Q285" i="7"/>
  <c r="P285" i="7"/>
  <c r="U285" i="7" s="1"/>
  <c r="L285" i="7"/>
  <c r="J285" i="7"/>
  <c r="I285" i="7"/>
  <c r="H285" i="7"/>
  <c r="F285" i="7"/>
  <c r="E285" i="7"/>
  <c r="D285" i="7"/>
  <c r="U284" i="7"/>
  <c r="T284" i="7"/>
  <c r="O284" i="7"/>
  <c r="M284" i="7"/>
  <c r="K284" i="7"/>
  <c r="I284" i="7"/>
  <c r="G284" i="7"/>
  <c r="U283" i="7"/>
  <c r="T283" i="7"/>
  <c r="O283" i="7"/>
  <c r="M283" i="7"/>
  <c r="K283" i="7"/>
  <c r="I283" i="7"/>
  <c r="G283" i="7"/>
  <c r="U282" i="7"/>
  <c r="T282" i="7"/>
  <c r="O282" i="7"/>
  <c r="M282" i="7"/>
  <c r="K282" i="7"/>
  <c r="I282" i="7"/>
  <c r="G282" i="7"/>
  <c r="U281" i="7"/>
  <c r="T281" i="7"/>
  <c r="O281" i="7"/>
  <c r="M281" i="7"/>
  <c r="K281" i="7"/>
  <c r="I281" i="7"/>
  <c r="G281" i="7"/>
  <c r="U280" i="7"/>
  <c r="T280" i="7"/>
  <c r="O280" i="7"/>
  <c r="M280" i="7"/>
  <c r="K280" i="7"/>
  <c r="I280" i="7"/>
  <c r="G280" i="7"/>
  <c r="U279" i="7"/>
  <c r="T279" i="7"/>
  <c r="O279" i="7"/>
  <c r="M279" i="7"/>
  <c r="K279" i="7"/>
  <c r="I279" i="7"/>
  <c r="G279" i="7"/>
  <c r="U278" i="7"/>
  <c r="T278" i="7"/>
  <c r="O278" i="7"/>
  <c r="M278" i="7"/>
  <c r="K278" i="7"/>
  <c r="I278" i="7"/>
  <c r="G278" i="7"/>
  <c r="U277" i="7"/>
  <c r="T277" i="7"/>
  <c r="O277" i="7"/>
  <c r="M277" i="7"/>
  <c r="K277" i="7"/>
  <c r="I277" i="7"/>
  <c r="G277" i="7"/>
  <c r="U276" i="7"/>
  <c r="T276" i="7"/>
  <c r="O276" i="7"/>
  <c r="M276" i="7"/>
  <c r="K276" i="7"/>
  <c r="I276" i="7"/>
  <c r="G276" i="7"/>
  <c r="S275" i="7"/>
  <c r="T275" i="7" s="1"/>
  <c r="R275" i="7"/>
  <c r="Q275" i="7"/>
  <c r="P275" i="7"/>
  <c r="U275" i="7" s="1"/>
  <c r="L275" i="7"/>
  <c r="J275" i="7"/>
  <c r="I275" i="7"/>
  <c r="H275" i="7"/>
  <c r="F275" i="7"/>
  <c r="E275" i="7"/>
  <c r="D275" i="7"/>
  <c r="U274" i="7"/>
  <c r="T274" i="7"/>
  <c r="O274" i="7"/>
  <c r="M274" i="7"/>
  <c r="K274" i="7"/>
  <c r="I274" i="7"/>
  <c r="G274" i="7"/>
  <c r="U273" i="7"/>
  <c r="T273" i="7"/>
  <c r="O273" i="7"/>
  <c r="M273" i="7"/>
  <c r="K273" i="7"/>
  <c r="I273" i="7"/>
  <c r="G273" i="7"/>
  <c r="U272" i="7"/>
  <c r="T272" i="7"/>
  <c r="O272" i="7"/>
  <c r="M272" i="7"/>
  <c r="K272" i="7"/>
  <c r="I272" i="7"/>
  <c r="G272" i="7"/>
  <c r="U271" i="7"/>
  <c r="T271" i="7"/>
  <c r="O271" i="7"/>
  <c r="M271" i="7"/>
  <c r="K271" i="7"/>
  <c r="I271" i="7"/>
  <c r="G271" i="7"/>
  <c r="U270" i="7"/>
  <c r="T270" i="7"/>
  <c r="O270" i="7"/>
  <c r="M270" i="7"/>
  <c r="K270" i="7"/>
  <c r="I270" i="7"/>
  <c r="G270" i="7"/>
  <c r="U269" i="7"/>
  <c r="T269" i="7"/>
  <c r="O269" i="7"/>
  <c r="M269" i="7"/>
  <c r="K269" i="7"/>
  <c r="I269" i="7"/>
  <c r="G269" i="7"/>
  <c r="U268" i="7"/>
  <c r="T268" i="7"/>
  <c r="O268" i="7"/>
  <c r="M268" i="7"/>
  <c r="K268" i="7"/>
  <c r="I268" i="7"/>
  <c r="G268" i="7"/>
  <c r="S267" i="7"/>
  <c r="R267" i="7"/>
  <c r="Q267" i="7"/>
  <c r="T267" i="7" s="1"/>
  <c r="P267" i="7"/>
  <c r="L267" i="7"/>
  <c r="J267" i="7"/>
  <c r="H267" i="7"/>
  <c r="G267" i="7"/>
  <c r="F267" i="7"/>
  <c r="E267" i="7"/>
  <c r="M267" i="7" s="1"/>
  <c r="D267" i="7"/>
  <c r="I267" i="7" s="1"/>
  <c r="U266" i="7"/>
  <c r="T266" i="7"/>
  <c r="O266" i="7"/>
  <c r="M266" i="7"/>
  <c r="K266" i="7"/>
  <c r="I266" i="7"/>
  <c r="G266" i="7"/>
  <c r="U265" i="7"/>
  <c r="T265" i="7"/>
  <c r="O265" i="7"/>
  <c r="M265" i="7"/>
  <c r="K265" i="7"/>
  <c r="I265" i="7"/>
  <c r="G265" i="7"/>
  <c r="U264" i="7"/>
  <c r="T264" i="7"/>
  <c r="O264" i="7"/>
  <c r="M264" i="7"/>
  <c r="K264" i="7"/>
  <c r="I264" i="7"/>
  <c r="G264" i="7"/>
  <c r="U263" i="7"/>
  <c r="T263" i="7"/>
  <c r="O263" i="7"/>
  <c r="M263" i="7"/>
  <c r="K263" i="7"/>
  <c r="I263" i="7"/>
  <c r="G263" i="7"/>
  <c r="S260" i="7"/>
  <c r="R260" i="7"/>
  <c r="Q260" i="7"/>
  <c r="T260" i="7" s="1"/>
  <c r="P260" i="7"/>
  <c r="U260" i="7" s="1"/>
  <c r="L260" i="7"/>
  <c r="K260" i="7"/>
  <c r="J260" i="7"/>
  <c r="H260" i="7"/>
  <c r="F260" i="7"/>
  <c r="E260" i="7"/>
  <c r="D260" i="7"/>
  <c r="U259" i="7"/>
  <c r="S259" i="7"/>
  <c r="R259" i="7"/>
  <c r="Q259" i="7"/>
  <c r="P259" i="7"/>
  <c r="L259" i="7"/>
  <c r="J259" i="7"/>
  <c r="H259" i="7"/>
  <c r="F259" i="7"/>
  <c r="E259" i="7"/>
  <c r="D259" i="7"/>
  <c r="G259" i="7" s="1"/>
  <c r="U258" i="7"/>
  <c r="T258" i="7"/>
  <c r="O258" i="7"/>
  <c r="M258" i="7"/>
  <c r="K258" i="7"/>
  <c r="I258" i="7"/>
  <c r="G258" i="7"/>
  <c r="U257" i="7"/>
  <c r="T257" i="7"/>
  <c r="O257" i="7"/>
  <c r="M257" i="7"/>
  <c r="K257" i="7"/>
  <c r="I257" i="7"/>
  <c r="G257" i="7"/>
  <c r="U256" i="7"/>
  <c r="T256" i="7"/>
  <c r="O256" i="7"/>
  <c r="M256" i="7"/>
  <c r="K256" i="7"/>
  <c r="I256" i="7"/>
  <c r="G256" i="7"/>
  <c r="U255" i="7"/>
  <c r="T255" i="7"/>
  <c r="O255" i="7"/>
  <c r="M255" i="7"/>
  <c r="K255" i="7"/>
  <c r="I255" i="7"/>
  <c r="G255" i="7"/>
  <c r="T254" i="7"/>
  <c r="S254" i="7"/>
  <c r="R254" i="7"/>
  <c r="Q254" i="7"/>
  <c r="P254" i="7"/>
  <c r="U254" i="7" s="1"/>
  <c r="O254" i="7"/>
  <c r="L254" i="7"/>
  <c r="K254" i="7"/>
  <c r="J254" i="7"/>
  <c r="I254" i="7"/>
  <c r="H254" i="7"/>
  <c r="F254" i="7"/>
  <c r="E254" i="7"/>
  <c r="M254" i="7" s="1"/>
  <c r="D254" i="7"/>
  <c r="G254" i="7" s="1"/>
  <c r="U253" i="7"/>
  <c r="T253" i="7"/>
  <c r="O253" i="7"/>
  <c r="M253" i="7"/>
  <c r="K253" i="7"/>
  <c r="I253" i="7"/>
  <c r="G253" i="7"/>
  <c r="U252" i="7"/>
  <c r="T252" i="7"/>
  <c r="O252" i="7"/>
  <c r="M252" i="7"/>
  <c r="K252" i="7"/>
  <c r="I252" i="7"/>
  <c r="G252" i="7"/>
  <c r="U251" i="7"/>
  <c r="T251" i="7"/>
  <c r="O251" i="7"/>
  <c r="M251" i="7"/>
  <c r="K251" i="7"/>
  <c r="I251" i="7"/>
  <c r="G251" i="7"/>
  <c r="U250" i="7"/>
  <c r="T250" i="7"/>
  <c r="O250" i="7"/>
  <c r="M250" i="7"/>
  <c r="K250" i="7"/>
  <c r="I250" i="7"/>
  <c r="G250" i="7"/>
  <c r="U249" i="7"/>
  <c r="T249" i="7"/>
  <c r="O249" i="7"/>
  <c r="M249" i="7"/>
  <c r="K249" i="7"/>
  <c r="I249" i="7"/>
  <c r="G249" i="7"/>
  <c r="U248" i="7"/>
  <c r="T248" i="7"/>
  <c r="O248" i="7"/>
  <c r="M248" i="7"/>
  <c r="K248" i="7"/>
  <c r="I248" i="7"/>
  <c r="G248" i="7"/>
  <c r="S247" i="7"/>
  <c r="R247" i="7"/>
  <c r="Q247" i="7"/>
  <c r="P247" i="7"/>
  <c r="U247" i="7" s="1"/>
  <c r="L247" i="7"/>
  <c r="J247" i="7"/>
  <c r="I247" i="7"/>
  <c r="H247" i="7"/>
  <c r="F247" i="7"/>
  <c r="E247" i="7"/>
  <c r="D247" i="7"/>
  <c r="U246" i="7"/>
  <c r="T246" i="7"/>
  <c r="O246" i="7"/>
  <c r="M246" i="7"/>
  <c r="K246" i="7"/>
  <c r="I246" i="7"/>
  <c r="G246" i="7"/>
  <c r="U245" i="7"/>
  <c r="T245" i="7"/>
  <c r="O245" i="7"/>
  <c r="M245" i="7"/>
  <c r="K245" i="7"/>
  <c r="I245" i="7"/>
  <c r="G245" i="7"/>
  <c r="U244" i="7"/>
  <c r="T244" i="7"/>
  <c r="O244" i="7"/>
  <c r="M244" i="7"/>
  <c r="K244" i="7"/>
  <c r="I244" i="7"/>
  <c r="G244" i="7"/>
  <c r="U243" i="7"/>
  <c r="T243" i="7"/>
  <c r="O243" i="7"/>
  <c r="M243" i="7"/>
  <c r="K243" i="7"/>
  <c r="I243" i="7"/>
  <c r="G243" i="7"/>
  <c r="U242" i="7"/>
  <c r="T242" i="7"/>
  <c r="O242" i="7"/>
  <c r="M242" i="7"/>
  <c r="K242" i="7"/>
  <c r="I242" i="7"/>
  <c r="G242" i="7"/>
  <c r="U241" i="7"/>
  <c r="T241" i="7"/>
  <c r="O241" i="7"/>
  <c r="M241" i="7"/>
  <c r="K241" i="7"/>
  <c r="I241" i="7"/>
  <c r="G241" i="7"/>
  <c r="S240" i="7"/>
  <c r="R240" i="7"/>
  <c r="Q240" i="7"/>
  <c r="T240" i="7" s="1"/>
  <c r="P240" i="7"/>
  <c r="L240" i="7"/>
  <c r="J240" i="7"/>
  <c r="H240" i="7"/>
  <c r="F240" i="7"/>
  <c r="E240" i="7"/>
  <c r="D240" i="7"/>
  <c r="I240" i="7" s="1"/>
  <c r="U239" i="7"/>
  <c r="T239" i="7"/>
  <c r="O239" i="7"/>
  <c r="M239" i="7"/>
  <c r="K239" i="7"/>
  <c r="I239" i="7"/>
  <c r="G239" i="7"/>
  <c r="U238" i="7"/>
  <c r="T238" i="7"/>
  <c r="O238" i="7"/>
  <c r="M238" i="7"/>
  <c r="K238" i="7"/>
  <c r="I238" i="7"/>
  <c r="G238" i="7"/>
  <c r="U237" i="7"/>
  <c r="T237" i="7"/>
  <c r="O237" i="7"/>
  <c r="M237" i="7"/>
  <c r="K237" i="7"/>
  <c r="I237" i="7"/>
  <c r="G237" i="7"/>
  <c r="U236" i="7"/>
  <c r="T236" i="7"/>
  <c r="O236" i="7"/>
  <c r="M236" i="7"/>
  <c r="K236" i="7"/>
  <c r="I236" i="7"/>
  <c r="G236" i="7"/>
  <c r="U235" i="7"/>
  <c r="T235" i="7"/>
  <c r="O235" i="7"/>
  <c r="M235" i="7"/>
  <c r="K235" i="7"/>
  <c r="I235" i="7"/>
  <c r="G235" i="7"/>
  <c r="U234" i="7"/>
  <c r="T234" i="7"/>
  <c r="O234" i="7"/>
  <c r="M234" i="7"/>
  <c r="K234" i="7"/>
  <c r="I234" i="7"/>
  <c r="G234" i="7"/>
  <c r="S231" i="7"/>
  <c r="R231" i="7"/>
  <c r="Q231" i="7"/>
  <c r="T231" i="7" s="1"/>
  <c r="P231" i="7"/>
  <c r="L231" i="7"/>
  <c r="J231" i="7"/>
  <c r="K231" i="7" s="1"/>
  <c r="H231" i="7"/>
  <c r="F231" i="7"/>
  <c r="E231" i="7"/>
  <c r="D231" i="7"/>
  <c r="S230" i="7"/>
  <c r="R230" i="7"/>
  <c r="Q230" i="7"/>
  <c r="T230" i="7" s="1"/>
  <c r="P230" i="7"/>
  <c r="L230" i="7"/>
  <c r="J230" i="7"/>
  <c r="H230" i="7"/>
  <c r="F230" i="7"/>
  <c r="E230" i="7"/>
  <c r="D230" i="7"/>
  <c r="U229" i="7"/>
  <c r="T229" i="7"/>
  <c r="O229" i="7"/>
  <c r="M229" i="7"/>
  <c r="K229" i="7"/>
  <c r="I229" i="7"/>
  <c r="G229" i="7"/>
  <c r="U228" i="7"/>
  <c r="T228" i="7"/>
  <c r="O228" i="7"/>
  <c r="M228" i="7"/>
  <c r="K228" i="7"/>
  <c r="I228" i="7"/>
  <c r="G228" i="7"/>
  <c r="U227" i="7"/>
  <c r="T227" i="7"/>
  <c r="O227" i="7"/>
  <c r="M227" i="7"/>
  <c r="K227" i="7"/>
  <c r="I227" i="7"/>
  <c r="G227" i="7"/>
  <c r="U226" i="7"/>
  <c r="T226" i="7"/>
  <c r="O226" i="7"/>
  <c r="M226" i="7"/>
  <c r="K226" i="7"/>
  <c r="I226" i="7"/>
  <c r="G226" i="7"/>
  <c r="U225" i="7"/>
  <c r="T225" i="7"/>
  <c r="O225" i="7"/>
  <c r="M225" i="7"/>
  <c r="K225" i="7"/>
  <c r="I225" i="7"/>
  <c r="G225" i="7"/>
  <c r="U224" i="7"/>
  <c r="S224" i="7"/>
  <c r="R224" i="7"/>
  <c r="Q224" i="7"/>
  <c r="P224" i="7"/>
  <c r="L224" i="7"/>
  <c r="J224" i="7"/>
  <c r="H224" i="7"/>
  <c r="F224" i="7"/>
  <c r="E224" i="7"/>
  <c r="K224" i="7" s="1"/>
  <c r="D224" i="7"/>
  <c r="I224" i="7" s="1"/>
  <c r="U223" i="7"/>
  <c r="T223" i="7"/>
  <c r="O223" i="7"/>
  <c r="M223" i="7"/>
  <c r="K223" i="7"/>
  <c r="I223" i="7"/>
  <c r="G223" i="7"/>
  <c r="U222" i="7"/>
  <c r="T222" i="7"/>
  <c r="O222" i="7"/>
  <c r="M222" i="7"/>
  <c r="K222" i="7"/>
  <c r="I222" i="7"/>
  <c r="G222" i="7"/>
  <c r="U221" i="7"/>
  <c r="T221" i="7"/>
  <c r="O221" i="7"/>
  <c r="M221" i="7"/>
  <c r="K221" i="7"/>
  <c r="I221" i="7"/>
  <c r="G221" i="7"/>
  <c r="U220" i="7"/>
  <c r="T220" i="7"/>
  <c r="O220" i="7"/>
  <c r="M220" i="7"/>
  <c r="K220" i="7"/>
  <c r="I220" i="7"/>
  <c r="G220" i="7"/>
  <c r="U219" i="7"/>
  <c r="T219" i="7"/>
  <c r="O219" i="7"/>
  <c r="M219" i="7"/>
  <c r="K219" i="7"/>
  <c r="I219" i="7"/>
  <c r="G219" i="7"/>
  <c r="U218" i="7"/>
  <c r="T218" i="7"/>
  <c r="O218" i="7"/>
  <c r="M218" i="7"/>
  <c r="K218" i="7"/>
  <c r="I218" i="7"/>
  <c r="G218" i="7"/>
  <c r="U217" i="7"/>
  <c r="T217" i="7"/>
  <c r="O217" i="7"/>
  <c r="M217" i="7"/>
  <c r="K217" i="7"/>
  <c r="I217" i="7"/>
  <c r="G217" i="7"/>
  <c r="S216" i="7"/>
  <c r="T216" i="7" s="1"/>
  <c r="R216" i="7"/>
  <c r="Q216" i="7"/>
  <c r="P216" i="7"/>
  <c r="L216" i="7"/>
  <c r="J216" i="7"/>
  <c r="H216" i="7"/>
  <c r="F216" i="7"/>
  <c r="G216" i="7" s="1"/>
  <c r="E216" i="7"/>
  <c r="M216" i="7" s="1"/>
  <c r="D216" i="7"/>
  <c r="U215" i="7"/>
  <c r="T215" i="7"/>
  <c r="O215" i="7"/>
  <c r="M215" i="7"/>
  <c r="K215" i="7"/>
  <c r="I215" i="7"/>
  <c r="G215" i="7"/>
  <c r="U214" i="7"/>
  <c r="T214" i="7"/>
  <c r="O214" i="7"/>
  <c r="M214" i="7"/>
  <c r="K214" i="7"/>
  <c r="I214" i="7"/>
  <c r="G214" i="7"/>
  <c r="U213" i="7"/>
  <c r="T213" i="7"/>
  <c r="O213" i="7"/>
  <c r="M213" i="7"/>
  <c r="K213" i="7"/>
  <c r="I213" i="7"/>
  <c r="G213" i="7"/>
  <c r="U212" i="7"/>
  <c r="T212" i="7"/>
  <c r="O212" i="7"/>
  <c r="M212" i="7"/>
  <c r="K212" i="7"/>
  <c r="I212" i="7"/>
  <c r="G212" i="7"/>
  <c r="U211" i="7"/>
  <c r="T211" i="7"/>
  <c r="O211" i="7"/>
  <c r="M211" i="7"/>
  <c r="K211" i="7"/>
  <c r="I211" i="7"/>
  <c r="G211" i="7"/>
  <c r="U210" i="7"/>
  <c r="T210" i="7"/>
  <c r="O210" i="7"/>
  <c r="M210" i="7"/>
  <c r="K210" i="7"/>
  <c r="I210" i="7"/>
  <c r="G210" i="7"/>
  <c r="U209" i="7"/>
  <c r="T209" i="7"/>
  <c r="O209" i="7"/>
  <c r="M209" i="7"/>
  <c r="K209" i="7"/>
  <c r="I209" i="7"/>
  <c r="G209" i="7"/>
  <c r="U208" i="7"/>
  <c r="T208" i="7"/>
  <c r="O208" i="7"/>
  <c r="M208" i="7"/>
  <c r="K208" i="7"/>
  <c r="I208" i="7"/>
  <c r="G208" i="7"/>
  <c r="S205" i="7"/>
  <c r="T205" i="7" s="1"/>
  <c r="R205" i="7"/>
  <c r="Q205" i="7"/>
  <c r="P205" i="7"/>
  <c r="L205" i="7"/>
  <c r="J205" i="7"/>
  <c r="H205" i="7"/>
  <c r="F205" i="7"/>
  <c r="E205" i="7"/>
  <c r="M205" i="7" s="1"/>
  <c r="D205" i="7"/>
  <c r="S204" i="7"/>
  <c r="R204" i="7"/>
  <c r="Q204" i="7"/>
  <c r="P204" i="7"/>
  <c r="L204" i="7"/>
  <c r="J204" i="7"/>
  <c r="H204" i="7"/>
  <c r="F204" i="7"/>
  <c r="E204" i="7"/>
  <c r="D204" i="7"/>
  <c r="G204" i="7" s="1"/>
  <c r="U203" i="7"/>
  <c r="T203" i="7"/>
  <c r="O203" i="7"/>
  <c r="M203" i="7"/>
  <c r="K203" i="7"/>
  <c r="I203" i="7"/>
  <c r="G203" i="7"/>
  <c r="U202" i="7"/>
  <c r="T202" i="7"/>
  <c r="O202" i="7"/>
  <c r="M202" i="7"/>
  <c r="K202" i="7"/>
  <c r="I202" i="7"/>
  <c r="G202" i="7"/>
  <c r="U201" i="7"/>
  <c r="T201" i="7"/>
  <c r="O201" i="7"/>
  <c r="M201" i="7"/>
  <c r="K201" i="7"/>
  <c r="I201" i="7"/>
  <c r="G201" i="7"/>
  <c r="U200" i="7"/>
  <c r="T200" i="7"/>
  <c r="O200" i="7"/>
  <c r="M200" i="7"/>
  <c r="K200" i="7"/>
  <c r="I200" i="7"/>
  <c r="G200" i="7"/>
  <c r="U199" i="7"/>
  <c r="T199" i="7"/>
  <c r="O199" i="7"/>
  <c r="M199" i="7"/>
  <c r="K199" i="7"/>
  <c r="I199" i="7"/>
  <c r="G199" i="7"/>
  <c r="U198" i="7"/>
  <c r="S198" i="7"/>
  <c r="R198" i="7"/>
  <c r="Q198" i="7"/>
  <c r="T198" i="7" s="1"/>
  <c r="P198" i="7"/>
  <c r="L198" i="7"/>
  <c r="J198" i="7"/>
  <c r="H198" i="7"/>
  <c r="F198" i="7"/>
  <c r="E198" i="7"/>
  <c r="K198" i="7" s="1"/>
  <c r="D198" i="7"/>
  <c r="U197" i="7"/>
  <c r="T197" i="7"/>
  <c r="O197" i="7"/>
  <c r="M197" i="7"/>
  <c r="K197" i="7"/>
  <c r="I197" i="7"/>
  <c r="G197" i="7"/>
  <c r="U196" i="7"/>
  <c r="T196" i="7"/>
  <c r="O196" i="7"/>
  <c r="M196" i="7"/>
  <c r="K196" i="7"/>
  <c r="I196" i="7"/>
  <c r="G196" i="7"/>
  <c r="U195" i="7"/>
  <c r="T195" i="7"/>
  <c r="O195" i="7"/>
  <c r="M195" i="7"/>
  <c r="K195" i="7"/>
  <c r="I195" i="7"/>
  <c r="G195" i="7"/>
  <c r="U194" i="7"/>
  <c r="T194" i="7"/>
  <c r="O194" i="7"/>
  <c r="M194" i="7"/>
  <c r="K194" i="7"/>
  <c r="I194" i="7"/>
  <c r="G194" i="7"/>
  <c r="U193" i="7"/>
  <c r="T193" i="7"/>
  <c r="O193" i="7"/>
  <c r="M193" i="7"/>
  <c r="K193" i="7"/>
  <c r="I193" i="7"/>
  <c r="G193" i="7"/>
  <c r="U192" i="7"/>
  <c r="T192" i="7"/>
  <c r="O192" i="7"/>
  <c r="M192" i="7"/>
  <c r="K192" i="7"/>
  <c r="I192" i="7"/>
  <c r="G192" i="7"/>
  <c r="T191" i="7"/>
  <c r="S191" i="7"/>
  <c r="R191" i="7"/>
  <c r="Q191" i="7"/>
  <c r="P191" i="7"/>
  <c r="L191" i="7"/>
  <c r="K191" i="7"/>
  <c r="J191" i="7"/>
  <c r="H191" i="7"/>
  <c r="F191" i="7"/>
  <c r="E191" i="7"/>
  <c r="D191" i="7"/>
  <c r="O191" i="7" s="1"/>
  <c r="U190" i="7"/>
  <c r="T190" i="7"/>
  <c r="O190" i="7"/>
  <c r="M190" i="7"/>
  <c r="K190" i="7"/>
  <c r="I190" i="7"/>
  <c r="G190" i="7"/>
  <c r="U189" i="7"/>
  <c r="T189" i="7"/>
  <c r="O189" i="7"/>
  <c r="M189" i="7"/>
  <c r="K189" i="7"/>
  <c r="I189" i="7"/>
  <c r="G189" i="7"/>
  <c r="U188" i="7"/>
  <c r="T188" i="7"/>
  <c r="O188" i="7"/>
  <c r="M188" i="7"/>
  <c r="K188" i="7"/>
  <c r="I188" i="7"/>
  <c r="G188" i="7"/>
  <c r="U187" i="7"/>
  <c r="T187" i="7"/>
  <c r="O187" i="7"/>
  <c r="M187" i="7"/>
  <c r="K187" i="7"/>
  <c r="I187" i="7"/>
  <c r="G187" i="7"/>
  <c r="U186" i="7"/>
  <c r="T186" i="7"/>
  <c r="O186" i="7"/>
  <c r="M186" i="7"/>
  <c r="K186" i="7"/>
  <c r="I186" i="7"/>
  <c r="G186" i="7"/>
  <c r="T185" i="7"/>
  <c r="S185" i="7"/>
  <c r="R185" i="7"/>
  <c r="Q185" i="7"/>
  <c r="P185" i="7"/>
  <c r="U185" i="7" s="1"/>
  <c r="L185" i="7"/>
  <c r="K185" i="7"/>
  <c r="J185" i="7"/>
  <c r="H185" i="7"/>
  <c r="F185" i="7"/>
  <c r="E185" i="7"/>
  <c r="D185" i="7"/>
  <c r="I185" i="7" s="1"/>
  <c r="U184" i="7"/>
  <c r="T184" i="7"/>
  <c r="O184" i="7"/>
  <c r="M184" i="7"/>
  <c r="K184" i="7"/>
  <c r="I184" i="7"/>
  <c r="G184" i="7"/>
  <c r="U183" i="7"/>
  <c r="T183" i="7"/>
  <c r="O183" i="7"/>
  <c r="M183" i="7"/>
  <c r="K183" i="7"/>
  <c r="I183" i="7"/>
  <c r="G183" i="7"/>
  <c r="U182" i="7"/>
  <c r="T182" i="7"/>
  <c r="O182" i="7"/>
  <c r="M182" i="7"/>
  <c r="K182" i="7"/>
  <c r="I182" i="7"/>
  <c r="G182" i="7"/>
  <c r="U181" i="7"/>
  <c r="T181" i="7"/>
  <c r="O181" i="7"/>
  <c r="M181" i="7"/>
  <c r="K181" i="7"/>
  <c r="I181" i="7"/>
  <c r="G181" i="7"/>
  <c r="U180" i="7"/>
  <c r="T180" i="7"/>
  <c r="O180" i="7"/>
  <c r="M180" i="7"/>
  <c r="K180" i="7"/>
  <c r="I180" i="7"/>
  <c r="G180" i="7"/>
  <c r="T179" i="7"/>
  <c r="S179" i="7"/>
  <c r="R179" i="7"/>
  <c r="Q179" i="7"/>
  <c r="P179" i="7"/>
  <c r="U179" i="7" s="1"/>
  <c r="L179" i="7"/>
  <c r="J179" i="7"/>
  <c r="H179" i="7"/>
  <c r="G179" i="7"/>
  <c r="F179" i="7"/>
  <c r="E179" i="7"/>
  <c r="D179" i="7"/>
  <c r="O179" i="7" s="1"/>
  <c r="U178" i="7"/>
  <c r="T178" i="7"/>
  <c r="O178" i="7"/>
  <c r="M178" i="7"/>
  <c r="K178" i="7"/>
  <c r="I178" i="7"/>
  <c r="G178" i="7"/>
  <c r="U177" i="7"/>
  <c r="T177" i="7"/>
  <c r="O177" i="7"/>
  <c r="M177" i="7"/>
  <c r="K177" i="7"/>
  <c r="I177" i="7"/>
  <c r="G177" i="7"/>
  <c r="U176" i="7"/>
  <c r="T176" i="7"/>
  <c r="O176" i="7"/>
  <c r="M176" i="7"/>
  <c r="K176" i="7"/>
  <c r="I176" i="7"/>
  <c r="G176" i="7"/>
  <c r="U175" i="7"/>
  <c r="T175" i="7"/>
  <c r="O175" i="7"/>
  <c r="M175" i="7"/>
  <c r="K175" i="7"/>
  <c r="I175" i="7"/>
  <c r="G175" i="7"/>
  <c r="U174" i="7"/>
  <c r="T174" i="7"/>
  <c r="O174" i="7"/>
  <c r="M174" i="7"/>
  <c r="K174" i="7"/>
  <c r="I174" i="7"/>
  <c r="G174" i="7"/>
  <c r="U173" i="7"/>
  <c r="T173" i="7"/>
  <c r="O173" i="7"/>
  <c r="M173" i="7"/>
  <c r="K173" i="7"/>
  <c r="I173" i="7"/>
  <c r="G173" i="7"/>
  <c r="S170" i="7"/>
  <c r="R170" i="7"/>
  <c r="Q170" i="7"/>
  <c r="T170" i="7" s="1"/>
  <c r="P170" i="7"/>
  <c r="U170" i="7" s="1"/>
  <c r="L170" i="7"/>
  <c r="J170" i="7"/>
  <c r="H170" i="7"/>
  <c r="F170" i="7"/>
  <c r="G170" i="7" s="1"/>
  <c r="E170" i="7"/>
  <c r="M170" i="7" s="1"/>
  <c r="D170" i="7"/>
  <c r="S169" i="7"/>
  <c r="T169" i="7" s="1"/>
  <c r="R169" i="7"/>
  <c r="Q169" i="7"/>
  <c r="P169" i="7"/>
  <c r="U169" i="7" s="1"/>
  <c r="L169" i="7"/>
  <c r="J169" i="7"/>
  <c r="H169" i="7"/>
  <c r="F169" i="7"/>
  <c r="E169" i="7"/>
  <c r="D169" i="7"/>
  <c r="U168" i="7"/>
  <c r="T168" i="7"/>
  <c r="O168" i="7"/>
  <c r="M168" i="7"/>
  <c r="K168" i="7"/>
  <c r="I168" i="7"/>
  <c r="G168" i="7"/>
  <c r="U167" i="7"/>
  <c r="T167" i="7"/>
  <c r="O167" i="7"/>
  <c r="M167" i="7"/>
  <c r="K167" i="7"/>
  <c r="I167" i="7"/>
  <c r="G167" i="7"/>
  <c r="U166" i="7"/>
  <c r="T166" i="7"/>
  <c r="O166" i="7"/>
  <c r="M166" i="7"/>
  <c r="K166" i="7"/>
  <c r="I166" i="7"/>
  <c r="G166" i="7"/>
  <c r="U165" i="7"/>
  <c r="T165" i="7"/>
  <c r="O165" i="7"/>
  <c r="M165" i="7"/>
  <c r="K165" i="7"/>
  <c r="I165" i="7"/>
  <c r="G165" i="7"/>
  <c r="U164" i="7"/>
  <c r="T164" i="7"/>
  <c r="O164" i="7"/>
  <c r="M164" i="7"/>
  <c r="K164" i="7"/>
  <c r="I164" i="7"/>
  <c r="G164" i="7"/>
  <c r="T163" i="7"/>
  <c r="S163" i="7"/>
  <c r="R163" i="7"/>
  <c r="Q163" i="7"/>
  <c r="P163" i="7"/>
  <c r="L163" i="7"/>
  <c r="J163" i="7"/>
  <c r="H163" i="7"/>
  <c r="F163" i="7"/>
  <c r="E163" i="7"/>
  <c r="D163" i="7"/>
  <c r="U162" i="7"/>
  <c r="T162" i="7"/>
  <c r="O162" i="7"/>
  <c r="M162" i="7"/>
  <c r="K162" i="7"/>
  <c r="I162" i="7"/>
  <c r="G162" i="7"/>
  <c r="U161" i="7"/>
  <c r="T161" i="7"/>
  <c r="O161" i="7"/>
  <c r="M161" i="7"/>
  <c r="K161" i="7"/>
  <c r="I161" i="7"/>
  <c r="G161" i="7"/>
  <c r="U160" i="7"/>
  <c r="T160" i="7"/>
  <c r="O160" i="7"/>
  <c r="M160" i="7"/>
  <c r="K160" i="7"/>
  <c r="I160" i="7"/>
  <c r="G160" i="7"/>
  <c r="U159" i="7"/>
  <c r="T159" i="7"/>
  <c r="O159" i="7"/>
  <c r="M159" i="7"/>
  <c r="K159" i="7"/>
  <c r="I159" i="7"/>
  <c r="G159" i="7"/>
  <c r="U158" i="7"/>
  <c r="T158" i="7"/>
  <c r="O158" i="7"/>
  <c r="M158" i="7"/>
  <c r="K158" i="7"/>
  <c r="I158" i="7"/>
  <c r="G158" i="7"/>
  <c r="S157" i="7"/>
  <c r="R157" i="7"/>
  <c r="Q157" i="7"/>
  <c r="T157" i="7" s="1"/>
  <c r="P157" i="7"/>
  <c r="U157" i="7" s="1"/>
  <c r="L157" i="7"/>
  <c r="J157" i="7"/>
  <c r="K157" i="7" s="1"/>
  <c r="H157" i="7"/>
  <c r="I157" i="7" s="1"/>
  <c r="G157" i="7"/>
  <c r="F157" i="7"/>
  <c r="E157" i="7"/>
  <c r="M157" i="7" s="1"/>
  <c r="D157" i="7"/>
  <c r="O157" i="7" s="1"/>
  <c r="U156" i="7"/>
  <c r="T156" i="7"/>
  <c r="O156" i="7"/>
  <c r="M156" i="7"/>
  <c r="K156" i="7"/>
  <c r="I156" i="7"/>
  <c r="G156" i="7"/>
  <c r="U155" i="7"/>
  <c r="T155" i="7"/>
  <c r="O155" i="7"/>
  <c r="M155" i="7"/>
  <c r="K155" i="7"/>
  <c r="I155" i="7"/>
  <c r="G155" i="7"/>
  <c r="U154" i="7"/>
  <c r="T154" i="7"/>
  <c r="O154" i="7"/>
  <c r="M154" i="7"/>
  <c r="K154" i="7"/>
  <c r="I154" i="7"/>
  <c r="G154" i="7"/>
  <c r="U153" i="7"/>
  <c r="T153" i="7"/>
  <c r="O153" i="7"/>
  <c r="M153" i="7"/>
  <c r="K153" i="7"/>
  <c r="I153" i="7"/>
  <c r="G153" i="7"/>
  <c r="U152" i="7"/>
  <c r="T152" i="7"/>
  <c r="O152" i="7"/>
  <c r="M152" i="7"/>
  <c r="K152" i="7"/>
  <c r="I152" i="7"/>
  <c r="G152" i="7"/>
  <c r="U151" i="7"/>
  <c r="T151" i="7"/>
  <c r="O151" i="7"/>
  <c r="M151" i="7"/>
  <c r="K151" i="7"/>
  <c r="I151" i="7"/>
  <c r="G151" i="7"/>
  <c r="S150" i="7"/>
  <c r="R150" i="7"/>
  <c r="Q150" i="7"/>
  <c r="T150" i="7" s="1"/>
  <c r="P150" i="7"/>
  <c r="U150" i="7" s="1"/>
  <c r="O150" i="7"/>
  <c r="L150" i="7"/>
  <c r="K150" i="7"/>
  <c r="J150" i="7"/>
  <c r="I150" i="7"/>
  <c r="H150" i="7"/>
  <c r="F150" i="7"/>
  <c r="E150" i="7"/>
  <c r="M150" i="7" s="1"/>
  <c r="D150" i="7"/>
  <c r="G150" i="7" s="1"/>
  <c r="U149" i="7"/>
  <c r="T149" i="7"/>
  <c r="O149" i="7"/>
  <c r="M149" i="7"/>
  <c r="K149" i="7"/>
  <c r="I149" i="7"/>
  <c r="G149" i="7"/>
  <c r="U148" i="7"/>
  <c r="T148" i="7"/>
  <c r="O148" i="7"/>
  <c r="M148" i="7"/>
  <c r="K148" i="7"/>
  <c r="I148" i="7"/>
  <c r="G148" i="7"/>
  <c r="U147" i="7"/>
  <c r="T147" i="7"/>
  <c r="O147" i="7"/>
  <c r="M147" i="7"/>
  <c r="K147" i="7"/>
  <c r="I147" i="7"/>
  <c r="G147" i="7"/>
  <c r="U146" i="7"/>
  <c r="T146" i="7"/>
  <c r="O146" i="7"/>
  <c r="M146" i="7"/>
  <c r="K146" i="7"/>
  <c r="I146" i="7"/>
  <c r="G146" i="7"/>
  <c r="U145" i="7"/>
  <c r="T145" i="7"/>
  <c r="O145" i="7"/>
  <c r="M145" i="7"/>
  <c r="K145" i="7"/>
  <c r="I145" i="7"/>
  <c r="G145" i="7"/>
  <c r="S144" i="7"/>
  <c r="R144" i="7"/>
  <c r="Q144" i="7"/>
  <c r="T144" i="7" s="1"/>
  <c r="P144" i="7"/>
  <c r="U144" i="7" s="1"/>
  <c r="L144" i="7"/>
  <c r="J144" i="7"/>
  <c r="H144" i="7"/>
  <c r="F144" i="7"/>
  <c r="E144" i="7"/>
  <c r="M144" i="7" s="1"/>
  <c r="D144" i="7"/>
  <c r="U143" i="7"/>
  <c r="T143" i="7"/>
  <c r="O143" i="7"/>
  <c r="M143" i="7"/>
  <c r="K143" i="7"/>
  <c r="I143" i="7"/>
  <c r="G143" i="7"/>
  <c r="U142" i="7"/>
  <c r="T142" i="7"/>
  <c r="O142" i="7"/>
  <c r="M142" i="7"/>
  <c r="K142" i="7"/>
  <c r="I142" i="7"/>
  <c r="G142" i="7"/>
  <c r="U141" i="7"/>
  <c r="T141" i="7"/>
  <c r="O141" i="7"/>
  <c r="M141" i="7"/>
  <c r="K141" i="7"/>
  <c r="I141" i="7"/>
  <c r="G141" i="7"/>
  <c r="U140" i="7"/>
  <c r="T140" i="7"/>
  <c r="O140" i="7"/>
  <c r="M140" i="7"/>
  <c r="K140" i="7"/>
  <c r="I140" i="7"/>
  <c r="G140" i="7"/>
  <c r="U139" i="7"/>
  <c r="T139" i="7"/>
  <c r="O139" i="7"/>
  <c r="M139" i="7"/>
  <c r="K139" i="7"/>
  <c r="I139" i="7"/>
  <c r="G139" i="7"/>
  <c r="U138" i="7"/>
  <c r="T138" i="7"/>
  <c r="O138" i="7"/>
  <c r="M138" i="7"/>
  <c r="K138" i="7"/>
  <c r="I138" i="7"/>
  <c r="G138" i="7"/>
  <c r="S137" i="7"/>
  <c r="R137" i="7"/>
  <c r="Q137" i="7"/>
  <c r="T137" i="7" s="1"/>
  <c r="P137" i="7"/>
  <c r="U137" i="7" s="1"/>
  <c r="L137" i="7"/>
  <c r="J137" i="7"/>
  <c r="H137" i="7"/>
  <c r="F137" i="7"/>
  <c r="E137" i="7"/>
  <c r="K137" i="7" s="1"/>
  <c r="D137" i="7"/>
  <c r="I137" i="7" s="1"/>
  <c r="U136" i="7"/>
  <c r="T136" i="7"/>
  <c r="O136" i="7"/>
  <c r="M136" i="7"/>
  <c r="K136" i="7"/>
  <c r="I136" i="7"/>
  <c r="G136" i="7"/>
  <c r="U135" i="7"/>
  <c r="T135" i="7"/>
  <c r="O135" i="7"/>
  <c r="M135" i="7"/>
  <c r="K135" i="7"/>
  <c r="I135" i="7"/>
  <c r="G135" i="7"/>
  <c r="U134" i="7"/>
  <c r="T134" i="7"/>
  <c r="O134" i="7"/>
  <c r="M134" i="7"/>
  <c r="K134" i="7"/>
  <c r="I134" i="7"/>
  <c r="G134" i="7"/>
  <c r="U133" i="7"/>
  <c r="T133" i="7"/>
  <c r="O133" i="7"/>
  <c r="M133" i="7"/>
  <c r="K133" i="7"/>
  <c r="I133" i="7"/>
  <c r="G133" i="7"/>
  <c r="S132" i="7"/>
  <c r="R132" i="7"/>
  <c r="Q132" i="7"/>
  <c r="P132" i="7"/>
  <c r="O132" i="7"/>
  <c r="L132" i="7"/>
  <c r="J132" i="7"/>
  <c r="H132" i="7"/>
  <c r="F132" i="7"/>
  <c r="G132" i="7" s="1"/>
  <c r="E132" i="7"/>
  <c r="M132" i="7" s="1"/>
  <c r="D132" i="7"/>
  <c r="U131" i="7"/>
  <c r="T131" i="7"/>
  <c r="O131" i="7"/>
  <c r="M131" i="7"/>
  <c r="K131" i="7"/>
  <c r="I131" i="7"/>
  <c r="G131" i="7"/>
  <c r="U130" i="7"/>
  <c r="T130" i="7"/>
  <c r="O130" i="7"/>
  <c r="M130" i="7"/>
  <c r="K130" i="7"/>
  <c r="I130" i="7"/>
  <c r="G130" i="7"/>
  <c r="U129" i="7"/>
  <c r="T129" i="7"/>
  <c r="O129" i="7"/>
  <c r="M129" i="7"/>
  <c r="K129" i="7"/>
  <c r="I129" i="7"/>
  <c r="G129" i="7"/>
  <c r="U128" i="7"/>
  <c r="T128" i="7"/>
  <c r="O128" i="7"/>
  <c r="M128" i="7"/>
  <c r="K128" i="7"/>
  <c r="I128" i="7"/>
  <c r="G128" i="7"/>
  <c r="U127" i="7"/>
  <c r="T127" i="7"/>
  <c r="O127" i="7"/>
  <c r="M127" i="7"/>
  <c r="K127" i="7"/>
  <c r="I127" i="7"/>
  <c r="G127" i="7"/>
  <c r="S126" i="7"/>
  <c r="R126" i="7"/>
  <c r="Q126" i="7"/>
  <c r="P126" i="7"/>
  <c r="O126" i="7"/>
  <c r="L126" i="7"/>
  <c r="J126" i="7"/>
  <c r="K126" i="7" s="1"/>
  <c r="H126" i="7"/>
  <c r="F126" i="7"/>
  <c r="E126" i="7"/>
  <c r="D126" i="7"/>
  <c r="U125" i="7"/>
  <c r="T125" i="7"/>
  <c r="O125" i="7"/>
  <c r="M125" i="7"/>
  <c r="K125" i="7"/>
  <c r="I125" i="7"/>
  <c r="G125" i="7"/>
  <c r="U124" i="7"/>
  <c r="T124" i="7"/>
  <c r="O124" i="7"/>
  <c r="M124" i="7"/>
  <c r="K124" i="7"/>
  <c r="I124" i="7"/>
  <c r="G124" i="7"/>
  <c r="U123" i="7"/>
  <c r="T123" i="7"/>
  <c r="O123" i="7"/>
  <c r="M123" i="7"/>
  <c r="K123" i="7"/>
  <c r="I123" i="7"/>
  <c r="G123" i="7"/>
  <c r="U122" i="7"/>
  <c r="T122" i="7"/>
  <c r="O122" i="7"/>
  <c r="M122" i="7"/>
  <c r="K122" i="7"/>
  <c r="I122" i="7"/>
  <c r="G122" i="7"/>
  <c r="T121" i="7"/>
  <c r="S121" i="7"/>
  <c r="R121" i="7"/>
  <c r="Q121" i="7"/>
  <c r="P121" i="7"/>
  <c r="O121" i="7"/>
  <c r="L121" i="7"/>
  <c r="J121" i="7"/>
  <c r="K121" i="7" s="1"/>
  <c r="H121" i="7"/>
  <c r="I121" i="7" s="1"/>
  <c r="F121" i="7"/>
  <c r="G121" i="7" s="1"/>
  <c r="E121" i="7"/>
  <c r="D121" i="7"/>
  <c r="U120" i="7"/>
  <c r="T120" i="7"/>
  <c r="O120" i="7"/>
  <c r="M120" i="7"/>
  <c r="K120" i="7"/>
  <c r="I120" i="7"/>
  <c r="G120" i="7"/>
  <c r="U119" i="7"/>
  <c r="T119" i="7"/>
  <c r="O119" i="7"/>
  <c r="M119" i="7"/>
  <c r="K119" i="7"/>
  <c r="I119" i="7"/>
  <c r="G119" i="7"/>
  <c r="U118" i="7"/>
  <c r="T118" i="7"/>
  <c r="O118" i="7"/>
  <c r="M118" i="7"/>
  <c r="K118" i="7"/>
  <c r="I118" i="7"/>
  <c r="G118" i="7"/>
  <c r="U117" i="7"/>
  <c r="T117" i="7"/>
  <c r="O117" i="7"/>
  <c r="M117" i="7"/>
  <c r="K117" i="7"/>
  <c r="I117" i="7"/>
  <c r="G117" i="7"/>
  <c r="U116" i="7"/>
  <c r="T116" i="7"/>
  <c r="O116" i="7"/>
  <c r="M116" i="7"/>
  <c r="K116" i="7"/>
  <c r="I116" i="7"/>
  <c r="G116" i="7"/>
  <c r="U115" i="7"/>
  <c r="T115" i="7"/>
  <c r="O115" i="7"/>
  <c r="M115" i="7"/>
  <c r="K115" i="7"/>
  <c r="I115" i="7"/>
  <c r="G115" i="7"/>
  <c r="U114" i="7"/>
  <c r="T114" i="7"/>
  <c r="O114" i="7"/>
  <c r="M114" i="7"/>
  <c r="K114" i="7"/>
  <c r="I114" i="7"/>
  <c r="G114" i="7"/>
  <c r="U113" i="7"/>
  <c r="T113" i="7"/>
  <c r="O113" i="7"/>
  <c r="M113" i="7"/>
  <c r="K113" i="7"/>
  <c r="I113" i="7"/>
  <c r="G113" i="7"/>
  <c r="S112" i="7"/>
  <c r="R112" i="7"/>
  <c r="Q112" i="7"/>
  <c r="T112" i="7" s="1"/>
  <c r="P112" i="7"/>
  <c r="L112" i="7"/>
  <c r="J112" i="7"/>
  <c r="H112" i="7"/>
  <c r="F112" i="7"/>
  <c r="E112" i="7"/>
  <c r="D112" i="7"/>
  <c r="U111" i="7"/>
  <c r="T111" i="7"/>
  <c r="O111" i="7"/>
  <c r="M111" i="7"/>
  <c r="K111" i="7"/>
  <c r="I111" i="7"/>
  <c r="G111" i="7"/>
  <c r="U110" i="7"/>
  <c r="T110" i="7"/>
  <c r="O110" i="7"/>
  <c r="M110" i="7"/>
  <c r="K110" i="7"/>
  <c r="I110" i="7"/>
  <c r="G110" i="7"/>
  <c r="U109" i="7"/>
  <c r="T109" i="7"/>
  <c r="O109" i="7"/>
  <c r="M109" i="7"/>
  <c r="K109" i="7"/>
  <c r="I109" i="7"/>
  <c r="G109" i="7"/>
  <c r="U108" i="7"/>
  <c r="T108" i="7"/>
  <c r="O108" i="7"/>
  <c r="M108" i="7"/>
  <c r="K108" i="7"/>
  <c r="I108" i="7"/>
  <c r="G108" i="7"/>
  <c r="U107" i="7"/>
  <c r="T107" i="7"/>
  <c r="O107" i="7"/>
  <c r="M107" i="7"/>
  <c r="K107" i="7"/>
  <c r="I107" i="7"/>
  <c r="G107" i="7"/>
  <c r="S106" i="7"/>
  <c r="R106" i="7"/>
  <c r="Q106" i="7"/>
  <c r="T106" i="7" s="1"/>
  <c r="P106" i="7"/>
  <c r="U106" i="7" s="1"/>
  <c r="L106" i="7"/>
  <c r="K106" i="7"/>
  <c r="J106" i="7"/>
  <c r="H106" i="7"/>
  <c r="F106" i="7"/>
  <c r="E106" i="7"/>
  <c r="D106" i="7"/>
  <c r="G106" i="7" s="1"/>
  <c r="U105" i="7"/>
  <c r="T105" i="7"/>
  <c r="O105" i="7"/>
  <c r="M105" i="7"/>
  <c r="K105" i="7"/>
  <c r="I105" i="7"/>
  <c r="G105" i="7"/>
  <c r="S102" i="7"/>
  <c r="R102" i="7"/>
  <c r="Q102" i="7"/>
  <c r="T102" i="7" s="1"/>
  <c r="P102" i="7"/>
  <c r="L102" i="7"/>
  <c r="J102" i="7"/>
  <c r="K102" i="7" s="1"/>
  <c r="H102" i="7"/>
  <c r="F102" i="7"/>
  <c r="E102" i="7"/>
  <c r="D102" i="7"/>
  <c r="S101" i="7"/>
  <c r="T101" i="7" s="1"/>
  <c r="R101" i="7"/>
  <c r="Q101" i="7"/>
  <c r="P101" i="7"/>
  <c r="U101" i="7" s="1"/>
  <c r="L101" i="7"/>
  <c r="J101" i="7"/>
  <c r="I101" i="7"/>
  <c r="H101" i="7"/>
  <c r="F101" i="7"/>
  <c r="G101" i="7" s="1"/>
  <c r="E101" i="7"/>
  <c r="D101" i="7"/>
  <c r="O101" i="7" s="1"/>
  <c r="U100" i="7"/>
  <c r="T100" i="7"/>
  <c r="O100" i="7"/>
  <c r="M100" i="7"/>
  <c r="K100" i="7"/>
  <c r="I100" i="7"/>
  <c r="G100" i="7"/>
  <c r="U99" i="7"/>
  <c r="T99" i="7"/>
  <c r="O99" i="7"/>
  <c r="M99" i="7"/>
  <c r="K99" i="7"/>
  <c r="I99" i="7"/>
  <c r="G99" i="7"/>
  <c r="U98" i="7"/>
  <c r="T98" i="7"/>
  <c r="O98" i="7"/>
  <c r="M98" i="7"/>
  <c r="K98" i="7"/>
  <c r="I98" i="7"/>
  <c r="G98" i="7"/>
  <c r="U97" i="7"/>
  <c r="T97" i="7"/>
  <c r="O97" i="7"/>
  <c r="M97" i="7"/>
  <c r="K97" i="7"/>
  <c r="I97" i="7"/>
  <c r="G97" i="7"/>
  <c r="S96" i="7"/>
  <c r="T96" i="7" s="1"/>
  <c r="R96" i="7"/>
  <c r="Q96" i="7"/>
  <c r="P96" i="7"/>
  <c r="L96" i="7"/>
  <c r="J96" i="7"/>
  <c r="K96" i="7" s="1"/>
  <c r="H96" i="7"/>
  <c r="F96" i="7"/>
  <c r="U96" i="7" s="1"/>
  <c r="E96" i="7"/>
  <c r="D96" i="7"/>
  <c r="U95" i="7"/>
  <c r="T95" i="7"/>
  <c r="O95" i="7"/>
  <c r="M95" i="7"/>
  <c r="K95" i="7"/>
  <c r="I95" i="7"/>
  <c r="G95" i="7"/>
  <c r="U94" i="7"/>
  <c r="T94" i="7"/>
  <c r="O94" i="7"/>
  <c r="M94" i="7"/>
  <c r="K94" i="7"/>
  <c r="I94" i="7"/>
  <c r="G94" i="7"/>
  <c r="U93" i="7"/>
  <c r="T93" i="7"/>
  <c r="O93" i="7"/>
  <c r="M93" i="7"/>
  <c r="K93" i="7"/>
  <c r="I93" i="7"/>
  <c r="G93" i="7"/>
  <c r="U92" i="7"/>
  <c r="T92" i="7"/>
  <c r="O92" i="7"/>
  <c r="M92" i="7"/>
  <c r="K92" i="7"/>
  <c r="I92" i="7"/>
  <c r="G92" i="7"/>
  <c r="S91" i="7"/>
  <c r="R91" i="7"/>
  <c r="Q91" i="7"/>
  <c r="T91" i="7" s="1"/>
  <c r="P91" i="7"/>
  <c r="U91" i="7" s="1"/>
  <c r="O91" i="7"/>
  <c r="L91" i="7"/>
  <c r="J91" i="7"/>
  <c r="I91" i="7"/>
  <c r="H91" i="7"/>
  <c r="G91" i="7"/>
  <c r="F91" i="7"/>
  <c r="E91" i="7"/>
  <c r="D91" i="7"/>
  <c r="U90" i="7"/>
  <c r="T90" i="7"/>
  <c r="O90" i="7"/>
  <c r="M90" i="7"/>
  <c r="K90" i="7"/>
  <c r="I90" i="7"/>
  <c r="G90" i="7"/>
  <c r="U89" i="7"/>
  <c r="T89" i="7"/>
  <c r="O89" i="7"/>
  <c r="M89" i="7"/>
  <c r="K89" i="7"/>
  <c r="I89" i="7"/>
  <c r="G89" i="7"/>
  <c r="U88" i="7"/>
  <c r="T88" i="7"/>
  <c r="O88" i="7"/>
  <c r="M88" i="7"/>
  <c r="K88" i="7"/>
  <c r="I88" i="7"/>
  <c r="G88" i="7"/>
  <c r="S85" i="7"/>
  <c r="R85" i="7"/>
  <c r="Q85" i="7"/>
  <c r="P85" i="7"/>
  <c r="L85" i="7"/>
  <c r="J85" i="7"/>
  <c r="H85" i="7"/>
  <c r="F85" i="7"/>
  <c r="E85" i="7"/>
  <c r="D85" i="7"/>
  <c r="S84" i="7"/>
  <c r="R84" i="7"/>
  <c r="Q84" i="7"/>
  <c r="T84" i="7" s="1"/>
  <c r="P84" i="7"/>
  <c r="O84" i="7"/>
  <c r="L84" i="7"/>
  <c r="J84" i="7"/>
  <c r="H84" i="7"/>
  <c r="F84" i="7"/>
  <c r="G84" i="7" s="1"/>
  <c r="E84" i="7"/>
  <c r="D84" i="7"/>
  <c r="U83" i="7"/>
  <c r="T83" i="7"/>
  <c r="O83" i="7"/>
  <c r="M83" i="7"/>
  <c r="K83" i="7"/>
  <c r="I83" i="7"/>
  <c r="G83" i="7"/>
  <c r="U82" i="7"/>
  <c r="T82" i="7"/>
  <c r="O82" i="7"/>
  <c r="M82" i="7"/>
  <c r="K82" i="7"/>
  <c r="I82" i="7"/>
  <c r="G82" i="7"/>
  <c r="U81" i="7"/>
  <c r="T81" i="7"/>
  <c r="O81" i="7"/>
  <c r="M81" i="7"/>
  <c r="K81" i="7"/>
  <c r="I81" i="7"/>
  <c r="G81" i="7"/>
  <c r="U80" i="7"/>
  <c r="T80" i="7"/>
  <c r="O80" i="7"/>
  <c r="M80" i="7"/>
  <c r="K80" i="7"/>
  <c r="I80" i="7"/>
  <c r="G80" i="7"/>
  <c r="U79" i="7"/>
  <c r="T79" i="7"/>
  <c r="O79" i="7"/>
  <c r="M79" i="7"/>
  <c r="K79" i="7"/>
  <c r="I79" i="7"/>
  <c r="G79" i="7"/>
  <c r="S78" i="7"/>
  <c r="R78" i="7"/>
  <c r="Q78" i="7"/>
  <c r="P78" i="7"/>
  <c r="L78" i="7"/>
  <c r="J78" i="7"/>
  <c r="H78" i="7"/>
  <c r="F78" i="7"/>
  <c r="E78" i="7"/>
  <c r="M78" i="7" s="1"/>
  <c r="D78" i="7"/>
  <c r="I78" i="7" s="1"/>
  <c r="U77" i="7"/>
  <c r="T77" i="7"/>
  <c r="O77" i="7"/>
  <c r="M77" i="7"/>
  <c r="K77" i="7"/>
  <c r="I77" i="7"/>
  <c r="G77" i="7"/>
  <c r="U76" i="7"/>
  <c r="T76" i="7"/>
  <c r="O76" i="7"/>
  <c r="M76" i="7"/>
  <c r="K76" i="7"/>
  <c r="I76" i="7"/>
  <c r="G76" i="7"/>
  <c r="U75" i="7"/>
  <c r="T75" i="7"/>
  <c r="O75" i="7"/>
  <c r="M75" i="7"/>
  <c r="K75" i="7"/>
  <c r="I75" i="7"/>
  <c r="G75" i="7"/>
  <c r="U74" i="7"/>
  <c r="T74" i="7"/>
  <c r="O74" i="7"/>
  <c r="M74" i="7"/>
  <c r="K74" i="7"/>
  <c r="I74" i="7"/>
  <c r="G74" i="7"/>
  <c r="U73" i="7"/>
  <c r="T73" i="7"/>
  <c r="O73" i="7"/>
  <c r="M73" i="7"/>
  <c r="K73" i="7"/>
  <c r="I73" i="7"/>
  <c r="G73" i="7"/>
  <c r="U72" i="7"/>
  <c r="T72" i="7"/>
  <c r="O72" i="7"/>
  <c r="M72" i="7"/>
  <c r="K72" i="7"/>
  <c r="I72" i="7"/>
  <c r="G72" i="7"/>
  <c r="U71" i="7"/>
  <c r="T71" i="7"/>
  <c r="O71" i="7"/>
  <c r="M71" i="7"/>
  <c r="K71" i="7"/>
  <c r="I71" i="7"/>
  <c r="G71" i="7"/>
  <c r="S70" i="7"/>
  <c r="R70" i="7"/>
  <c r="Q70" i="7"/>
  <c r="P70" i="7"/>
  <c r="L70" i="7"/>
  <c r="J70" i="7"/>
  <c r="H70" i="7"/>
  <c r="F70" i="7"/>
  <c r="E70" i="7"/>
  <c r="M70" i="7" s="1"/>
  <c r="D70" i="7"/>
  <c r="U69" i="7"/>
  <c r="T69" i="7"/>
  <c r="O69" i="7"/>
  <c r="M69" i="7"/>
  <c r="K69" i="7"/>
  <c r="I69" i="7"/>
  <c r="G69" i="7"/>
  <c r="U68" i="7"/>
  <c r="T68" i="7"/>
  <c r="O68" i="7"/>
  <c r="M68" i="7"/>
  <c r="K68" i="7"/>
  <c r="I68" i="7"/>
  <c r="G68" i="7"/>
  <c r="U67" i="7"/>
  <c r="T67" i="7"/>
  <c r="O67" i="7"/>
  <c r="M67" i="7"/>
  <c r="K67" i="7"/>
  <c r="I67" i="7"/>
  <c r="G67" i="7"/>
  <c r="U66" i="7"/>
  <c r="T66" i="7"/>
  <c r="O66" i="7"/>
  <c r="M66" i="7"/>
  <c r="K66" i="7"/>
  <c r="I66" i="7"/>
  <c r="G66" i="7"/>
  <c r="U65" i="7"/>
  <c r="T65" i="7"/>
  <c r="O65" i="7"/>
  <c r="M65" i="7"/>
  <c r="K65" i="7"/>
  <c r="I65" i="7"/>
  <c r="G65" i="7"/>
  <c r="U64" i="7"/>
  <c r="T64" i="7"/>
  <c r="O64" i="7"/>
  <c r="M64" i="7"/>
  <c r="K64" i="7"/>
  <c r="I64" i="7"/>
  <c r="G64" i="7"/>
  <c r="T63" i="7"/>
  <c r="S63" i="7"/>
  <c r="R63" i="7"/>
  <c r="Q63" i="7"/>
  <c r="P63" i="7"/>
  <c r="L63" i="7"/>
  <c r="J63" i="7"/>
  <c r="H63" i="7"/>
  <c r="F63" i="7"/>
  <c r="E63" i="7"/>
  <c r="M63" i="7" s="1"/>
  <c r="D63" i="7"/>
  <c r="U62" i="7"/>
  <c r="T62" i="7"/>
  <c r="O62" i="7"/>
  <c r="M62" i="7"/>
  <c r="K62" i="7"/>
  <c r="I62" i="7"/>
  <c r="G62" i="7"/>
  <c r="U61" i="7"/>
  <c r="T61" i="7"/>
  <c r="O61" i="7"/>
  <c r="M61" i="7"/>
  <c r="K61" i="7"/>
  <c r="I61" i="7"/>
  <c r="G61" i="7"/>
  <c r="U60" i="7"/>
  <c r="T60" i="7"/>
  <c r="O60" i="7"/>
  <c r="M60" i="7"/>
  <c r="K60" i="7"/>
  <c r="I60" i="7"/>
  <c r="G60" i="7"/>
  <c r="U59" i="7"/>
  <c r="T59" i="7"/>
  <c r="O59" i="7"/>
  <c r="M59" i="7"/>
  <c r="K59" i="7"/>
  <c r="I59" i="7"/>
  <c r="G59" i="7"/>
  <c r="S58" i="7"/>
  <c r="R58" i="7"/>
  <c r="Q58" i="7"/>
  <c r="P58" i="7"/>
  <c r="L58" i="7"/>
  <c r="J58" i="7"/>
  <c r="H58" i="7"/>
  <c r="F58" i="7"/>
  <c r="U58" i="7" s="1"/>
  <c r="E58" i="7"/>
  <c r="M58" i="7" s="1"/>
  <c r="D58" i="7"/>
  <c r="U57" i="7"/>
  <c r="T57" i="7"/>
  <c r="O57" i="7"/>
  <c r="M57" i="7"/>
  <c r="K57" i="7"/>
  <c r="I57" i="7"/>
  <c r="G57" i="7"/>
  <c r="S54" i="7"/>
  <c r="R54" i="7"/>
  <c r="Q54" i="7"/>
  <c r="P54" i="7"/>
  <c r="U54" i="7" s="1"/>
  <c r="L54" i="7"/>
  <c r="J54" i="7"/>
  <c r="H54" i="7"/>
  <c r="F54" i="7"/>
  <c r="E54" i="7"/>
  <c r="D54" i="7"/>
  <c r="S53" i="7"/>
  <c r="R53" i="7"/>
  <c r="Q53" i="7"/>
  <c r="P53" i="7"/>
  <c r="U53" i="7" s="1"/>
  <c r="L53" i="7"/>
  <c r="J53" i="7"/>
  <c r="H53" i="7"/>
  <c r="F53" i="7"/>
  <c r="E53" i="7"/>
  <c r="M53" i="7" s="1"/>
  <c r="D53" i="7"/>
  <c r="U52" i="7"/>
  <c r="T52" i="7"/>
  <c r="O52" i="7"/>
  <c r="M52" i="7"/>
  <c r="K52" i="7"/>
  <c r="I52" i="7"/>
  <c r="G52" i="7"/>
  <c r="U51" i="7"/>
  <c r="T51" i="7"/>
  <c r="O51" i="7"/>
  <c r="M51" i="7"/>
  <c r="K51" i="7"/>
  <c r="I51" i="7"/>
  <c r="G51" i="7"/>
  <c r="U50" i="7"/>
  <c r="T50" i="7"/>
  <c r="O50" i="7"/>
  <c r="M50" i="7"/>
  <c r="K50" i="7"/>
  <c r="I50" i="7"/>
  <c r="G50" i="7"/>
  <c r="U49" i="7"/>
  <c r="T49" i="7"/>
  <c r="O49" i="7"/>
  <c r="M49" i="7"/>
  <c r="K49" i="7"/>
  <c r="I49" i="7"/>
  <c r="G49" i="7"/>
  <c r="U48" i="7"/>
  <c r="T48" i="7"/>
  <c r="O48" i="7"/>
  <c r="M48" i="7"/>
  <c r="K48" i="7"/>
  <c r="I48" i="7"/>
  <c r="G48" i="7"/>
  <c r="T47" i="7"/>
  <c r="S47" i="7"/>
  <c r="R47" i="7"/>
  <c r="Q47" i="7"/>
  <c r="P47" i="7"/>
  <c r="U47" i="7" s="1"/>
  <c r="O47" i="7"/>
  <c r="L47" i="7"/>
  <c r="J47" i="7"/>
  <c r="I47" i="7"/>
  <c r="H47" i="7"/>
  <c r="F47" i="7"/>
  <c r="E47" i="7"/>
  <c r="D47" i="7"/>
  <c r="U46" i="7"/>
  <c r="T46" i="7"/>
  <c r="O46" i="7"/>
  <c r="M46" i="7"/>
  <c r="K46" i="7"/>
  <c r="I46" i="7"/>
  <c r="G46" i="7"/>
  <c r="U45" i="7"/>
  <c r="T45" i="7"/>
  <c r="O45" i="7"/>
  <c r="M45" i="7"/>
  <c r="K45" i="7"/>
  <c r="I45" i="7"/>
  <c r="G45" i="7"/>
  <c r="U44" i="7"/>
  <c r="T44" i="7"/>
  <c r="O44" i="7"/>
  <c r="M44" i="7"/>
  <c r="K44" i="7"/>
  <c r="I44" i="7"/>
  <c r="G44" i="7"/>
  <c r="U43" i="7"/>
  <c r="T43" i="7"/>
  <c r="O43" i="7"/>
  <c r="M43" i="7"/>
  <c r="K43" i="7"/>
  <c r="I43" i="7"/>
  <c r="G43" i="7"/>
  <c r="U42" i="7"/>
  <c r="T42" i="7"/>
  <c r="O42" i="7"/>
  <c r="M42" i="7"/>
  <c r="K42" i="7"/>
  <c r="I42" i="7"/>
  <c r="G42" i="7"/>
  <c r="U41" i="7"/>
  <c r="T41" i="7"/>
  <c r="O41" i="7"/>
  <c r="M41" i="7"/>
  <c r="K41" i="7"/>
  <c r="I41" i="7"/>
  <c r="G41" i="7"/>
  <c r="S40" i="7"/>
  <c r="R40" i="7"/>
  <c r="Q40" i="7"/>
  <c r="T40" i="7" s="1"/>
  <c r="P40" i="7"/>
  <c r="U40" i="7" s="1"/>
  <c r="L40" i="7"/>
  <c r="J40" i="7"/>
  <c r="H40" i="7"/>
  <c r="F40" i="7"/>
  <c r="E40" i="7"/>
  <c r="M40" i="7" s="1"/>
  <c r="D40" i="7"/>
  <c r="G40" i="7" s="1"/>
  <c r="U39" i="7"/>
  <c r="T39" i="7"/>
  <c r="O39" i="7"/>
  <c r="M39" i="7"/>
  <c r="K39" i="7"/>
  <c r="I39" i="7"/>
  <c r="G39" i="7"/>
  <c r="U38" i="7"/>
  <c r="T38" i="7"/>
  <c r="O38" i="7"/>
  <c r="M38" i="7"/>
  <c r="K38" i="7"/>
  <c r="I38" i="7"/>
  <c r="G38" i="7"/>
  <c r="U37" i="7"/>
  <c r="T37" i="7"/>
  <c r="O37" i="7"/>
  <c r="M37" i="7"/>
  <c r="K37" i="7"/>
  <c r="I37" i="7"/>
  <c r="G37" i="7"/>
  <c r="U36" i="7"/>
  <c r="T36" i="7"/>
  <c r="O36" i="7"/>
  <c r="M36" i="7"/>
  <c r="K36" i="7"/>
  <c r="I36" i="7"/>
  <c r="G36" i="7"/>
  <c r="S35" i="7"/>
  <c r="T35" i="7" s="1"/>
  <c r="R35" i="7"/>
  <c r="Q35" i="7"/>
  <c r="P35" i="7"/>
  <c r="U35" i="7" s="1"/>
  <c r="O35" i="7"/>
  <c r="L35" i="7"/>
  <c r="J35" i="7"/>
  <c r="H35" i="7"/>
  <c r="I35" i="7" s="1"/>
  <c r="F35" i="7"/>
  <c r="G35" i="7" s="1"/>
  <c r="E35" i="7"/>
  <c r="D35" i="7"/>
  <c r="U34" i="7"/>
  <c r="T34" i="7"/>
  <c r="O34" i="7"/>
  <c r="M34" i="7"/>
  <c r="K34" i="7"/>
  <c r="I34" i="7"/>
  <c r="G34" i="7"/>
  <c r="U33" i="7"/>
  <c r="T33" i="7"/>
  <c r="O33" i="7"/>
  <c r="M33" i="7"/>
  <c r="K33" i="7"/>
  <c r="I33" i="7"/>
  <c r="G33" i="7"/>
  <c r="U32" i="7"/>
  <c r="T32" i="7"/>
  <c r="O32" i="7"/>
  <c r="M32" i="7"/>
  <c r="K32" i="7"/>
  <c r="I32" i="7"/>
  <c r="G32" i="7"/>
  <c r="U31" i="7"/>
  <c r="T31" i="7"/>
  <c r="O31" i="7"/>
  <c r="M31" i="7"/>
  <c r="K31" i="7"/>
  <c r="I31" i="7"/>
  <c r="G31" i="7"/>
  <c r="U30" i="7"/>
  <c r="T30" i="7"/>
  <c r="O30" i="7"/>
  <c r="M30" i="7"/>
  <c r="K30" i="7"/>
  <c r="I30" i="7"/>
  <c r="G30" i="7"/>
  <c r="U29" i="7"/>
  <c r="T29" i="7"/>
  <c r="O29" i="7"/>
  <c r="M29" i="7"/>
  <c r="K29" i="7"/>
  <c r="I29" i="7"/>
  <c r="G29" i="7"/>
  <c r="U28" i="7"/>
  <c r="T28" i="7"/>
  <c r="O28" i="7"/>
  <c r="M28" i="7"/>
  <c r="K28" i="7"/>
  <c r="I28" i="7"/>
  <c r="G28" i="7"/>
  <c r="S27" i="7"/>
  <c r="R27" i="7"/>
  <c r="Q27" i="7"/>
  <c r="P27" i="7"/>
  <c r="L27" i="7"/>
  <c r="K27" i="7"/>
  <c r="J27" i="7"/>
  <c r="H27" i="7"/>
  <c r="F27" i="7"/>
  <c r="E27" i="7"/>
  <c r="D27" i="7"/>
  <c r="U26" i="7"/>
  <c r="T26" i="7"/>
  <c r="O26" i="7"/>
  <c r="M26" i="7"/>
  <c r="K26" i="7"/>
  <c r="I26" i="7"/>
  <c r="G26" i="7"/>
  <c r="U25" i="7"/>
  <c r="T25" i="7"/>
  <c r="O25" i="7"/>
  <c r="M25" i="7"/>
  <c r="K25" i="7"/>
  <c r="I25" i="7"/>
  <c r="G25" i="7"/>
  <c r="U24" i="7"/>
  <c r="T24" i="7"/>
  <c r="O24" i="7"/>
  <c r="M24" i="7"/>
  <c r="K24" i="7"/>
  <c r="I24" i="7"/>
  <c r="G24" i="7"/>
  <c r="U23" i="7"/>
  <c r="T23" i="7"/>
  <c r="O23" i="7"/>
  <c r="M23" i="7"/>
  <c r="K23" i="7"/>
  <c r="I23" i="7"/>
  <c r="G23" i="7"/>
  <c r="U22" i="7"/>
  <c r="T22" i="7"/>
  <c r="O22" i="7"/>
  <c r="M22" i="7"/>
  <c r="K22" i="7"/>
  <c r="I22" i="7"/>
  <c r="G22" i="7"/>
  <c r="U21" i="7"/>
  <c r="T21" i="7"/>
  <c r="O21" i="7"/>
  <c r="M21" i="7"/>
  <c r="K21" i="7"/>
  <c r="I21" i="7"/>
  <c r="G21" i="7"/>
  <c r="U20" i="7"/>
  <c r="T20" i="7"/>
  <c r="O20" i="7"/>
  <c r="M20" i="7"/>
  <c r="K20" i="7"/>
  <c r="I20" i="7"/>
  <c r="G20" i="7"/>
  <c r="S19" i="7"/>
  <c r="T19" i="7" s="1"/>
  <c r="R19" i="7"/>
  <c r="Q19" i="7"/>
  <c r="P19" i="7"/>
  <c r="L19" i="7"/>
  <c r="J19" i="7"/>
  <c r="I19" i="7"/>
  <c r="H19" i="7"/>
  <c r="F19" i="7"/>
  <c r="E19" i="7"/>
  <c r="M19" i="7" s="1"/>
  <c r="D19" i="7"/>
  <c r="U18" i="7"/>
  <c r="T18" i="7"/>
  <c r="O18" i="7"/>
  <c r="M18" i="7"/>
  <c r="K18" i="7"/>
  <c r="I18" i="7"/>
  <c r="G18" i="7"/>
  <c r="U17" i="7"/>
  <c r="T17" i="7"/>
  <c r="O17" i="7"/>
  <c r="M17" i="7"/>
  <c r="K17" i="7"/>
  <c r="I17" i="7"/>
  <c r="G17" i="7"/>
  <c r="U16" i="7"/>
  <c r="T16" i="7"/>
  <c r="O16" i="7"/>
  <c r="M16" i="7"/>
  <c r="K16" i="7"/>
  <c r="I16" i="7"/>
  <c r="G16" i="7"/>
  <c r="U15" i="7"/>
  <c r="T15" i="7"/>
  <c r="O15" i="7"/>
  <c r="M15" i="7"/>
  <c r="K15" i="7"/>
  <c r="I15" i="7"/>
  <c r="G15" i="7"/>
  <c r="U14" i="7"/>
  <c r="T14" i="7"/>
  <c r="O14" i="7"/>
  <c r="M14" i="7"/>
  <c r="K14" i="7"/>
  <c r="I14" i="7"/>
  <c r="G14" i="7"/>
  <c r="U13" i="7"/>
  <c r="T13" i="7"/>
  <c r="O13" i="7"/>
  <c r="M13" i="7"/>
  <c r="K13" i="7"/>
  <c r="I13" i="7"/>
  <c r="G13" i="7"/>
  <c r="U12" i="7"/>
  <c r="T12" i="7"/>
  <c r="O12" i="7"/>
  <c r="M12" i="7"/>
  <c r="K12" i="7"/>
  <c r="I12" i="7"/>
  <c r="G12" i="7"/>
  <c r="U11" i="7"/>
  <c r="T11" i="7"/>
  <c r="O11" i="7"/>
  <c r="M11" i="7"/>
  <c r="K11" i="7"/>
  <c r="I11" i="7"/>
  <c r="G11" i="7"/>
  <c r="S10" i="7"/>
  <c r="R10" i="7"/>
  <c r="Q10" i="7"/>
  <c r="T10" i="7" s="1"/>
  <c r="P10" i="7"/>
  <c r="U10" i="7" s="1"/>
  <c r="O10" i="7"/>
  <c r="L10" i="7"/>
  <c r="J10" i="7"/>
  <c r="H10" i="7"/>
  <c r="F10" i="7"/>
  <c r="G10" i="7" s="1"/>
  <c r="E10" i="7"/>
  <c r="M10" i="7" s="1"/>
  <c r="D10" i="7"/>
  <c r="U9" i="7"/>
  <c r="T9" i="7"/>
  <c r="O9" i="7"/>
  <c r="M9" i="7"/>
  <c r="K9" i="7"/>
  <c r="I9" i="7"/>
  <c r="G9" i="7"/>
  <c r="U8" i="7"/>
  <c r="T8" i="7"/>
  <c r="O8" i="7"/>
  <c r="M8" i="7"/>
  <c r="K8" i="7"/>
  <c r="I8" i="7"/>
  <c r="G8" i="7"/>
  <c r="S339" i="6"/>
  <c r="R339" i="6"/>
  <c r="Q339" i="6"/>
  <c r="P339" i="6"/>
  <c r="U339" i="6" s="1"/>
  <c r="L339" i="6"/>
  <c r="J339" i="6"/>
  <c r="H339" i="6"/>
  <c r="F339" i="6"/>
  <c r="E339" i="6"/>
  <c r="D339" i="6"/>
  <c r="G339" i="6" s="1"/>
  <c r="S338" i="6"/>
  <c r="R338" i="6"/>
  <c r="Q338" i="6"/>
  <c r="T338" i="6" s="1"/>
  <c r="P338" i="6"/>
  <c r="O338" i="6"/>
  <c r="L338" i="6"/>
  <c r="K338" i="6"/>
  <c r="J338" i="6"/>
  <c r="H338" i="6"/>
  <c r="F338" i="6"/>
  <c r="E338" i="6"/>
  <c r="D338" i="6"/>
  <c r="I338" i="6" s="1"/>
  <c r="S337" i="6"/>
  <c r="R337" i="6"/>
  <c r="Q337" i="6"/>
  <c r="P337" i="6"/>
  <c r="L337" i="6"/>
  <c r="J337" i="6"/>
  <c r="H337" i="6"/>
  <c r="F337" i="6"/>
  <c r="E337" i="6"/>
  <c r="M337" i="6" s="1"/>
  <c r="D337" i="6"/>
  <c r="I337" i="6" s="1"/>
  <c r="U336" i="6"/>
  <c r="T336" i="6"/>
  <c r="O336" i="6"/>
  <c r="M336" i="6"/>
  <c r="K336" i="6"/>
  <c r="I336" i="6"/>
  <c r="G336" i="6"/>
  <c r="U335" i="6"/>
  <c r="T335" i="6"/>
  <c r="O335" i="6"/>
  <c r="M335" i="6"/>
  <c r="K335" i="6"/>
  <c r="I335" i="6"/>
  <c r="G335" i="6"/>
  <c r="U334" i="6"/>
  <c r="T334" i="6"/>
  <c r="O334" i="6"/>
  <c r="M334" i="6"/>
  <c r="K334" i="6"/>
  <c r="I334" i="6"/>
  <c r="G334" i="6"/>
  <c r="U333" i="6"/>
  <c r="T333" i="6"/>
  <c r="O333" i="6"/>
  <c r="M333" i="6"/>
  <c r="K333" i="6"/>
  <c r="I333" i="6"/>
  <c r="G333" i="6"/>
  <c r="T332" i="6"/>
  <c r="S332" i="6"/>
  <c r="R332" i="6"/>
  <c r="Q332" i="6"/>
  <c r="P332" i="6"/>
  <c r="U332" i="6" s="1"/>
  <c r="L332" i="6"/>
  <c r="K332" i="6"/>
  <c r="J332" i="6"/>
  <c r="H332" i="6"/>
  <c r="I332" i="6" s="1"/>
  <c r="G332" i="6"/>
  <c r="F332" i="6"/>
  <c r="E332" i="6"/>
  <c r="D332" i="6"/>
  <c r="O332" i="6" s="1"/>
  <c r="U331" i="6"/>
  <c r="T331" i="6"/>
  <c r="O331" i="6"/>
  <c r="M331" i="6"/>
  <c r="K331" i="6"/>
  <c r="I331" i="6"/>
  <c r="G331" i="6"/>
  <c r="U330" i="6"/>
  <c r="T330" i="6"/>
  <c r="O330" i="6"/>
  <c r="M330" i="6"/>
  <c r="K330" i="6"/>
  <c r="I330" i="6"/>
  <c r="G330" i="6"/>
  <c r="U329" i="6"/>
  <c r="T329" i="6"/>
  <c r="O329" i="6"/>
  <c r="M329" i="6"/>
  <c r="K329" i="6"/>
  <c r="I329" i="6"/>
  <c r="G329" i="6"/>
  <c r="U328" i="6"/>
  <c r="T328" i="6"/>
  <c r="O328" i="6"/>
  <c r="M328" i="6"/>
  <c r="K328" i="6"/>
  <c r="I328" i="6"/>
  <c r="G328" i="6"/>
  <c r="U327" i="6"/>
  <c r="T327" i="6"/>
  <c r="O327" i="6"/>
  <c r="M327" i="6"/>
  <c r="K327" i="6"/>
  <c r="I327" i="6"/>
  <c r="G327" i="6"/>
  <c r="U326" i="6"/>
  <c r="T326" i="6"/>
  <c r="O326" i="6"/>
  <c r="M326" i="6"/>
  <c r="K326" i="6"/>
  <c r="I326" i="6"/>
  <c r="G326" i="6"/>
  <c r="U325" i="6"/>
  <c r="T325" i="6"/>
  <c r="O325" i="6"/>
  <c r="M325" i="6"/>
  <c r="K325" i="6"/>
  <c r="I325" i="6"/>
  <c r="G325" i="6"/>
  <c r="U324" i="6"/>
  <c r="T324" i="6"/>
  <c r="O324" i="6"/>
  <c r="M324" i="6"/>
  <c r="K324" i="6"/>
  <c r="I324" i="6"/>
  <c r="G324" i="6"/>
  <c r="S323" i="6"/>
  <c r="R323" i="6"/>
  <c r="Q323" i="6"/>
  <c r="P323" i="6"/>
  <c r="U323" i="6" s="1"/>
  <c r="L323" i="6"/>
  <c r="J323" i="6"/>
  <c r="H323" i="6"/>
  <c r="F323" i="6"/>
  <c r="E323" i="6"/>
  <c r="D323" i="6"/>
  <c r="G323" i="6" s="1"/>
  <c r="U322" i="6"/>
  <c r="T322" i="6"/>
  <c r="O322" i="6"/>
  <c r="M322" i="6"/>
  <c r="K322" i="6"/>
  <c r="I322" i="6"/>
  <c r="G322" i="6"/>
  <c r="U321" i="6"/>
  <c r="T321" i="6"/>
  <c r="O321" i="6"/>
  <c r="M321" i="6"/>
  <c r="K321" i="6"/>
  <c r="I321" i="6"/>
  <c r="G321" i="6"/>
  <c r="U320" i="6"/>
  <c r="T320" i="6"/>
  <c r="O320" i="6"/>
  <c r="M320" i="6"/>
  <c r="K320" i="6"/>
  <c r="I320" i="6"/>
  <c r="G320" i="6"/>
  <c r="U319" i="6"/>
  <c r="T319" i="6"/>
  <c r="O319" i="6"/>
  <c r="M319" i="6"/>
  <c r="K319" i="6"/>
  <c r="I319" i="6"/>
  <c r="G319" i="6"/>
  <c r="U318" i="6"/>
  <c r="T318" i="6"/>
  <c r="O318" i="6"/>
  <c r="M318" i="6"/>
  <c r="K318" i="6"/>
  <c r="I318" i="6"/>
  <c r="G318" i="6"/>
  <c r="S317" i="6"/>
  <c r="R317" i="6"/>
  <c r="Q317" i="6"/>
  <c r="P317" i="6"/>
  <c r="L317" i="6"/>
  <c r="J317" i="6"/>
  <c r="H317" i="6"/>
  <c r="F317" i="6"/>
  <c r="E317" i="6"/>
  <c r="K317" i="6" s="1"/>
  <c r="D317" i="6"/>
  <c r="I317" i="6" s="1"/>
  <c r="U316" i="6"/>
  <c r="T316" i="6"/>
  <c r="O316" i="6"/>
  <c r="M316" i="6"/>
  <c r="K316" i="6"/>
  <c r="I316" i="6"/>
  <c r="G316" i="6"/>
  <c r="U315" i="6"/>
  <c r="T315" i="6"/>
  <c r="O315" i="6"/>
  <c r="M315" i="6"/>
  <c r="K315" i="6"/>
  <c r="I315" i="6"/>
  <c r="G315" i="6"/>
  <c r="U314" i="6"/>
  <c r="T314" i="6"/>
  <c r="O314" i="6"/>
  <c r="M314" i="6"/>
  <c r="K314" i="6"/>
  <c r="I314" i="6"/>
  <c r="G314" i="6"/>
  <c r="U313" i="6"/>
  <c r="T313" i="6"/>
  <c r="O313" i="6"/>
  <c r="M313" i="6"/>
  <c r="K313" i="6"/>
  <c r="I313" i="6"/>
  <c r="G313" i="6"/>
  <c r="U312" i="6"/>
  <c r="T312" i="6"/>
  <c r="O312" i="6"/>
  <c r="M312" i="6"/>
  <c r="K312" i="6"/>
  <c r="I312" i="6"/>
  <c r="G312" i="6"/>
  <c r="U311" i="6"/>
  <c r="T311" i="6"/>
  <c r="O311" i="6"/>
  <c r="M311" i="6"/>
  <c r="K311" i="6"/>
  <c r="I311" i="6"/>
  <c r="G311" i="6"/>
  <c r="T310" i="6"/>
  <c r="S310" i="6"/>
  <c r="R310" i="6"/>
  <c r="Q310" i="6"/>
  <c r="P310" i="6"/>
  <c r="L310" i="6"/>
  <c r="J310" i="6"/>
  <c r="K310" i="6" s="1"/>
  <c r="I310" i="6"/>
  <c r="H310" i="6"/>
  <c r="F310" i="6"/>
  <c r="E310" i="6"/>
  <c r="D310" i="6"/>
  <c r="U309" i="6"/>
  <c r="T309" i="6"/>
  <c r="O309" i="6"/>
  <c r="M309" i="6"/>
  <c r="K309" i="6"/>
  <c r="I309" i="6"/>
  <c r="G309" i="6"/>
  <c r="U308" i="6"/>
  <c r="T308" i="6"/>
  <c r="O308" i="6"/>
  <c r="M308" i="6"/>
  <c r="K308" i="6"/>
  <c r="I308" i="6"/>
  <c r="G308" i="6"/>
  <c r="U307" i="6"/>
  <c r="T307" i="6"/>
  <c r="O307" i="6"/>
  <c r="M307" i="6"/>
  <c r="K307" i="6"/>
  <c r="I307" i="6"/>
  <c r="G307" i="6"/>
  <c r="U306" i="6"/>
  <c r="T306" i="6"/>
  <c r="O306" i="6"/>
  <c r="M306" i="6"/>
  <c r="K306" i="6"/>
  <c r="I306" i="6"/>
  <c r="G306" i="6"/>
  <c r="U305" i="6"/>
  <c r="T305" i="6"/>
  <c r="O305" i="6"/>
  <c r="M305" i="6"/>
  <c r="K305" i="6"/>
  <c r="I305" i="6"/>
  <c r="G305" i="6"/>
  <c r="U304" i="6"/>
  <c r="T304" i="6"/>
  <c r="O304" i="6"/>
  <c r="M304" i="6"/>
  <c r="K304" i="6"/>
  <c r="I304" i="6"/>
  <c r="G304" i="6"/>
  <c r="S303" i="6"/>
  <c r="R303" i="6"/>
  <c r="Q303" i="6"/>
  <c r="P303" i="6"/>
  <c r="U303" i="6" s="1"/>
  <c r="L303" i="6"/>
  <c r="J303" i="6"/>
  <c r="K303" i="6" s="1"/>
  <c r="H303" i="6"/>
  <c r="F303" i="6"/>
  <c r="E303" i="6"/>
  <c r="M303" i="6" s="1"/>
  <c r="D303" i="6"/>
  <c r="I303" i="6" s="1"/>
  <c r="U302" i="6"/>
  <c r="T302" i="6"/>
  <c r="O302" i="6"/>
  <c r="M302" i="6"/>
  <c r="K302" i="6"/>
  <c r="I302" i="6"/>
  <c r="G302" i="6"/>
  <c r="U299" i="6"/>
  <c r="S299" i="6"/>
  <c r="R299" i="6"/>
  <c r="Q299" i="6"/>
  <c r="P299" i="6"/>
  <c r="L299" i="6"/>
  <c r="J299" i="6"/>
  <c r="K299" i="6" s="1"/>
  <c r="H299" i="6"/>
  <c r="F299" i="6"/>
  <c r="E299" i="6"/>
  <c r="M299" i="6" s="1"/>
  <c r="D299" i="6"/>
  <c r="S298" i="6"/>
  <c r="R298" i="6"/>
  <c r="Q298" i="6"/>
  <c r="P298" i="6"/>
  <c r="L298" i="6"/>
  <c r="J298" i="6"/>
  <c r="H298" i="6"/>
  <c r="F298" i="6"/>
  <c r="E298" i="6"/>
  <c r="K298" i="6" s="1"/>
  <c r="D298" i="6"/>
  <c r="I298" i="6" s="1"/>
  <c r="U297" i="6"/>
  <c r="T297" i="6"/>
  <c r="O297" i="6"/>
  <c r="M297" i="6"/>
  <c r="K297" i="6"/>
  <c r="I297" i="6"/>
  <c r="G297" i="6"/>
  <c r="U296" i="6"/>
  <c r="T296" i="6"/>
  <c r="O296" i="6"/>
  <c r="M296" i="6"/>
  <c r="K296" i="6"/>
  <c r="I296" i="6"/>
  <c r="G296" i="6"/>
  <c r="U295" i="6"/>
  <c r="T295" i="6"/>
  <c r="O295" i="6"/>
  <c r="M295" i="6"/>
  <c r="K295" i="6"/>
  <c r="I295" i="6"/>
  <c r="G295" i="6"/>
  <c r="U294" i="6"/>
  <c r="T294" i="6"/>
  <c r="O294" i="6"/>
  <c r="M294" i="6"/>
  <c r="K294" i="6"/>
  <c r="I294" i="6"/>
  <c r="G294" i="6"/>
  <c r="U293" i="6"/>
  <c r="T293" i="6"/>
  <c r="O293" i="6"/>
  <c r="M293" i="6"/>
  <c r="K293" i="6"/>
  <c r="I293" i="6"/>
  <c r="G293" i="6"/>
  <c r="S292" i="6"/>
  <c r="R292" i="6"/>
  <c r="Q292" i="6"/>
  <c r="P292" i="6"/>
  <c r="U292" i="6" s="1"/>
  <c r="L292" i="6"/>
  <c r="J292" i="6"/>
  <c r="H292" i="6"/>
  <c r="F292" i="6"/>
  <c r="E292" i="6"/>
  <c r="D292" i="6"/>
  <c r="G292" i="6" s="1"/>
  <c r="U291" i="6"/>
  <c r="T291" i="6"/>
  <c r="O291" i="6"/>
  <c r="M291" i="6"/>
  <c r="K291" i="6"/>
  <c r="I291" i="6"/>
  <c r="G291" i="6"/>
  <c r="U290" i="6"/>
  <c r="T290" i="6"/>
  <c r="O290" i="6"/>
  <c r="M290" i="6"/>
  <c r="K290" i="6"/>
  <c r="I290" i="6"/>
  <c r="G290" i="6"/>
  <c r="U289" i="6"/>
  <c r="T289" i="6"/>
  <c r="O289" i="6"/>
  <c r="M289" i="6"/>
  <c r="K289" i="6"/>
  <c r="I289" i="6"/>
  <c r="G289" i="6"/>
  <c r="U288" i="6"/>
  <c r="T288" i="6"/>
  <c r="O288" i="6"/>
  <c r="M288" i="6"/>
  <c r="K288" i="6"/>
  <c r="I288" i="6"/>
  <c r="G288" i="6"/>
  <c r="U287" i="6"/>
  <c r="T287" i="6"/>
  <c r="O287" i="6"/>
  <c r="M287" i="6"/>
  <c r="K287" i="6"/>
  <c r="I287" i="6"/>
  <c r="G287" i="6"/>
  <c r="U286" i="6"/>
  <c r="T286" i="6"/>
  <c r="O286" i="6"/>
  <c r="M286" i="6"/>
  <c r="K286" i="6"/>
  <c r="I286" i="6"/>
  <c r="G286" i="6"/>
  <c r="S285" i="6"/>
  <c r="T285" i="6" s="1"/>
  <c r="R285" i="6"/>
  <c r="Q285" i="6"/>
  <c r="P285" i="6"/>
  <c r="L285" i="6"/>
  <c r="J285" i="6"/>
  <c r="K285" i="6" s="1"/>
  <c r="H285" i="6"/>
  <c r="F285" i="6"/>
  <c r="E285" i="6"/>
  <c r="D285" i="6"/>
  <c r="U284" i="6"/>
  <c r="T284" i="6"/>
  <c r="O284" i="6"/>
  <c r="M284" i="6"/>
  <c r="K284" i="6"/>
  <c r="I284" i="6"/>
  <c r="G284" i="6"/>
  <c r="U283" i="6"/>
  <c r="T283" i="6"/>
  <c r="O283" i="6"/>
  <c r="M283" i="6"/>
  <c r="K283" i="6"/>
  <c r="I283" i="6"/>
  <c r="G283" i="6"/>
  <c r="U282" i="6"/>
  <c r="T282" i="6"/>
  <c r="O282" i="6"/>
  <c r="M282" i="6"/>
  <c r="K282" i="6"/>
  <c r="I282" i="6"/>
  <c r="G282" i="6"/>
  <c r="U281" i="6"/>
  <c r="T281" i="6"/>
  <c r="O281" i="6"/>
  <c r="M281" i="6"/>
  <c r="K281" i="6"/>
  <c r="I281" i="6"/>
  <c r="G281" i="6"/>
  <c r="U280" i="6"/>
  <c r="T280" i="6"/>
  <c r="O280" i="6"/>
  <c r="M280" i="6"/>
  <c r="K280" i="6"/>
  <c r="I280" i="6"/>
  <c r="G280" i="6"/>
  <c r="U279" i="6"/>
  <c r="T279" i="6"/>
  <c r="O279" i="6"/>
  <c r="M279" i="6"/>
  <c r="K279" i="6"/>
  <c r="I279" i="6"/>
  <c r="G279" i="6"/>
  <c r="U278" i="6"/>
  <c r="T278" i="6"/>
  <c r="O278" i="6"/>
  <c r="M278" i="6"/>
  <c r="K278" i="6"/>
  <c r="I278" i="6"/>
  <c r="G278" i="6"/>
  <c r="U277" i="6"/>
  <c r="T277" i="6"/>
  <c r="O277" i="6"/>
  <c r="M277" i="6"/>
  <c r="K277" i="6"/>
  <c r="I277" i="6"/>
  <c r="G277" i="6"/>
  <c r="U276" i="6"/>
  <c r="T276" i="6"/>
  <c r="O276" i="6"/>
  <c r="M276" i="6"/>
  <c r="K276" i="6"/>
  <c r="I276" i="6"/>
  <c r="G276" i="6"/>
  <c r="S275" i="6"/>
  <c r="T275" i="6" s="1"/>
  <c r="R275" i="6"/>
  <c r="Q275" i="6"/>
  <c r="P275" i="6"/>
  <c r="U275" i="6" s="1"/>
  <c r="L275" i="6"/>
  <c r="J275" i="6"/>
  <c r="K275" i="6" s="1"/>
  <c r="H275" i="6"/>
  <c r="F275" i="6"/>
  <c r="E275" i="6"/>
  <c r="D275" i="6"/>
  <c r="I275" i="6" s="1"/>
  <c r="U274" i="6"/>
  <c r="T274" i="6"/>
  <c r="O274" i="6"/>
  <c r="M274" i="6"/>
  <c r="K274" i="6"/>
  <c r="I274" i="6"/>
  <c r="G274" i="6"/>
  <c r="U273" i="6"/>
  <c r="T273" i="6"/>
  <c r="O273" i="6"/>
  <c r="M273" i="6"/>
  <c r="K273" i="6"/>
  <c r="I273" i="6"/>
  <c r="G273" i="6"/>
  <c r="U272" i="6"/>
  <c r="T272" i="6"/>
  <c r="O272" i="6"/>
  <c r="M272" i="6"/>
  <c r="K272" i="6"/>
  <c r="I272" i="6"/>
  <c r="G272" i="6"/>
  <c r="U271" i="6"/>
  <c r="T271" i="6"/>
  <c r="O271" i="6"/>
  <c r="M271" i="6"/>
  <c r="K271" i="6"/>
  <c r="I271" i="6"/>
  <c r="G271" i="6"/>
  <c r="U270" i="6"/>
  <c r="T270" i="6"/>
  <c r="O270" i="6"/>
  <c r="M270" i="6"/>
  <c r="K270" i="6"/>
  <c r="I270" i="6"/>
  <c r="G270" i="6"/>
  <c r="U269" i="6"/>
  <c r="T269" i="6"/>
  <c r="O269" i="6"/>
  <c r="M269" i="6"/>
  <c r="K269" i="6"/>
  <c r="I269" i="6"/>
  <c r="G269" i="6"/>
  <c r="U268" i="6"/>
  <c r="T268" i="6"/>
  <c r="O268" i="6"/>
  <c r="M268" i="6"/>
  <c r="K268" i="6"/>
  <c r="I268" i="6"/>
  <c r="G268" i="6"/>
  <c r="S267" i="6"/>
  <c r="T267" i="6" s="1"/>
  <c r="R267" i="6"/>
  <c r="Q267" i="6"/>
  <c r="P267" i="6"/>
  <c r="L267" i="6"/>
  <c r="K267" i="6"/>
  <c r="J267" i="6"/>
  <c r="H267" i="6"/>
  <c r="F267" i="6"/>
  <c r="U267" i="6" s="1"/>
  <c r="E267" i="6"/>
  <c r="M267" i="6" s="1"/>
  <c r="D267" i="6"/>
  <c r="I267" i="6" s="1"/>
  <c r="U266" i="6"/>
  <c r="T266" i="6"/>
  <c r="O266" i="6"/>
  <c r="M266" i="6"/>
  <c r="K266" i="6"/>
  <c r="I266" i="6"/>
  <c r="G266" i="6"/>
  <c r="U265" i="6"/>
  <c r="T265" i="6"/>
  <c r="O265" i="6"/>
  <c r="M265" i="6"/>
  <c r="K265" i="6"/>
  <c r="I265" i="6"/>
  <c r="G265" i="6"/>
  <c r="U264" i="6"/>
  <c r="T264" i="6"/>
  <c r="O264" i="6"/>
  <c r="M264" i="6"/>
  <c r="K264" i="6"/>
  <c r="I264" i="6"/>
  <c r="G264" i="6"/>
  <c r="U263" i="6"/>
  <c r="T263" i="6"/>
  <c r="O263" i="6"/>
  <c r="M263" i="6"/>
  <c r="K263" i="6"/>
  <c r="I263" i="6"/>
  <c r="G263" i="6"/>
  <c r="S260" i="6"/>
  <c r="R260" i="6"/>
  <c r="Q260" i="6"/>
  <c r="P260" i="6"/>
  <c r="O260" i="6"/>
  <c r="L260" i="6"/>
  <c r="J260" i="6"/>
  <c r="H260" i="6"/>
  <c r="F260" i="6"/>
  <c r="E260" i="6"/>
  <c r="D260" i="6"/>
  <c r="S259" i="6"/>
  <c r="R259" i="6"/>
  <c r="Q259" i="6"/>
  <c r="P259" i="6"/>
  <c r="U259" i="6" s="1"/>
  <c r="L259" i="6"/>
  <c r="J259" i="6"/>
  <c r="H259" i="6"/>
  <c r="F259" i="6"/>
  <c r="G259" i="6" s="1"/>
  <c r="E259" i="6"/>
  <c r="D259" i="6"/>
  <c r="O259" i="6" s="1"/>
  <c r="U258" i="6"/>
  <c r="T258" i="6"/>
  <c r="O258" i="6"/>
  <c r="M258" i="6"/>
  <c r="K258" i="6"/>
  <c r="I258" i="6"/>
  <c r="G258" i="6"/>
  <c r="U257" i="6"/>
  <c r="T257" i="6"/>
  <c r="O257" i="6"/>
  <c r="M257" i="6"/>
  <c r="K257" i="6"/>
  <c r="I257" i="6"/>
  <c r="G257" i="6"/>
  <c r="U256" i="6"/>
  <c r="T256" i="6"/>
  <c r="O256" i="6"/>
  <c r="M256" i="6"/>
  <c r="K256" i="6"/>
  <c r="I256" i="6"/>
  <c r="G256" i="6"/>
  <c r="U255" i="6"/>
  <c r="T255" i="6"/>
  <c r="O255" i="6"/>
  <c r="M255" i="6"/>
  <c r="K255" i="6"/>
  <c r="I255" i="6"/>
  <c r="G255" i="6"/>
  <c r="S254" i="6"/>
  <c r="R254" i="6"/>
  <c r="Q254" i="6"/>
  <c r="T254" i="6" s="1"/>
  <c r="P254" i="6"/>
  <c r="L254" i="6"/>
  <c r="J254" i="6"/>
  <c r="H254" i="6"/>
  <c r="F254" i="6"/>
  <c r="U254" i="6" s="1"/>
  <c r="E254" i="6"/>
  <c r="D254" i="6"/>
  <c r="U253" i="6"/>
  <c r="T253" i="6"/>
  <c r="O253" i="6"/>
  <c r="M253" i="6"/>
  <c r="K253" i="6"/>
  <c r="I253" i="6"/>
  <c r="G253" i="6"/>
  <c r="U252" i="6"/>
  <c r="T252" i="6"/>
  <c r="O252" i="6"/>
  <c r="M252" i="6"/>
  <c r="K252" i="6"/>
  <c r="I252" i="6"/>
  <c r="G252" i="6"/>
  <c r="U251" i="6"/>
  <c r="T251" i="6"/>
  <c r="O251" i="6"/>
  <c r="M251" i="6"/>
  <c r="K251" i="6"/>
  <c r="I251" i="6"/>
  <c r="G251" i="6"/>
  <c r="U250" i="6"/>
  <c r="T250" i="6"/>
  <c r="O250" i="6"/>
  <c r="M250" i="6"/>
  <c r="K250" i="6"/>
  <c r="I250" i="6"/>
  <c r="G250" i="6"/>
  <c r="U249" i="6"/>
  <c r="T249" i="6"/>
  <c r="O249" i="6"/>
  <c r="M249" i="6"/>
  <c r="K249" i="6"/>
  <c r="I249" i="6"/>
  <c r="G249" i="6"/>
  <c r="U248" i="6"/>
  <c r="T248" i="6"/>
  <c r="O248" i="6"/>
  <c r="M248" i="6"/>
  <c r="K248" i="6"/>
  <c r="I248" i="6"/>
  <c r="G248" i="6"/>
  <c r="S247" i="6"/>
  <c r="R247" i="6"/>
  <c r="Q247" i="6"/>
  <c r="P247" i="6"/>
  <c r="L247" i="6"/>
  <c r="J247" i="6"/>
  <c r="H247" i="6"/>
  <c r="F247" i="6"/>
  <c r="E247" i="6"/>
  <c r="D247" i="6"/>
  <c r="I247" i="6" s="1"/>
  <c r="U246" i="6"/>
  <c r="T246" i="6"/>
  <c r="O246" i="6"/>
  <c r="M246" i="6"/>
  <c r="K246" i="6"/>
  <c r="I246" i="6"/>
  <c r="G246" i="6"/>
  <c r="U245" i="6"/>
  <c r="T245" i="6"/>
  <c r="O245" i="6"/>
  <c r="M245" i="6"/>
  <c r="K245" i="6"/>
  <c r="I245" i="6"/>
  <c r="G245" i="6"/>
  <c r="U244" i="6"/>
  <c r="T244" i="6"/>
  <c r="O244" i="6"/>
  <c r="M244" i="6"/>
  <c r="K244" i="6"/>
  <c r="I244" i="6"/>
  <c r="G244" i="6"/>
  <c r="U243" i="6"/>
  <c r="T243" i="6"/>
  <c r="O243" i="6"/>
  <c r="M243" i="6"/>
  <c r="K243" i="6"/>
  <c r="I243" i="6"/>
  <c r="G243" i="6"/>
  <c r="U242" i="6"/>
  <c r="T242" i="6"/>
  <c r="O242" i="6"/>
  <c r="M242" i="6"/>
  <c r="K242" i="6"/>
  <c r="I242" i="6"/>
  <c r="G242" i="6"/>
  <c r="U241" i="6"/>
  <c r="T241" i="6"/>
  <c r="O241" i="6"/>
  <c r="M241" i="6"/>
  <c r="K241" i="6"/>
  <c r="I241" i="6"/>
  <c r="G241" i="6"/>
  <c r="S240" i="6"/>
  <c r="T240" i="6" s="1"/>
  <c r="R240" i="6"/>
  <c r="Q240" i="6"/>
  <c r="P240" i="6"/>
  <c r="U240" i="6" s="1"/>
  <c r="L240" i="6"/>
  <c r="J240" i="6"/>
  <c r="H240" i="6"/>
  <c r="F240" i="6"/>
  <c r="E240" i="6"/>
  <c r="M240" i="6" s="1"/>
  <c r="D240" i="6"/>
  <c r="U239" i="6"/>
  <c r="T239" i="6"/>
  <c r="O239" i="6"/>
  <c r="M239" i="6"/>
  <c r="K239" i="6"/>
  <c r="I239" i="6"/>
  <c r="G239" i="6"/>
  <c r="U238" i="6"/>
  <c r="T238" i="6"/>
  <c r="O238" i="6"/>
  <c r="M238" i="6"/>
  <c r="K238" i="6"/>
  <c r="I238" i="6"/>
  <c r="G238" i="6"/>
  <c r="U237" i="6"/>
  <c r="T237" i="6"/>
  <c r="O237" i="6"/>
  <c r="M237" i="6"/>
  <c r="K237" i="6"/>
  <c r="I237" i="6"/>
  <c r="G237" i="6"/>
  <c r="U236" i="6"/>
  <c r="T236" i="6"/>
  <c r="O236" i="6"/>
  <c r="M236" i="6"/>
  <c r="K236" i="6"/>
  <c r="I236" i="6"/>
  <c r="G236" i="6"/>
  <c r="U235" i="6"/>
  <c r="T235" i="6"/>
  <c r="O235" i="6"/>
  <c r="M235" i="6"/>
  <c r="K235" i="6"/>
  <c r="I235" i="6"/>
  <c r="G235" i="6"/>
  <c r="U234" i="6"/>
  <c r="T234" i="6"/>
  <c r="O234" i="6"/>
  <c r="M234" i="6"/>
  <c r="K234" i="6"/>
  <c r="I234" i="6"/>
  <c r="G234" i="6"/>
  <c r="S231" i="6"/>
  <c r="R231" i="6"/>
  <c r="Q231" i="6"/>
  <c r="T231" i="6" s="1"/>
  <c r="P231" i="6"/>
  <c r="U231" i="6" s="1"/>
  <c r="L231" i="6"/>
  <c r="J231" i="6"/>
  <c r="H231" i="6"/>
  <c r="G231" i="6"/>
  <c r="F231" i="6"/>
  <c r="E231" i="6"/>
  <c r="D231" i="6"/>
  <c r="O231" i="6" s="1"/>
  <c r="S230" i="6"/>
  <c r="R230" i="6"/>
  <c r="Q230" i="6"/>
  <c r="T230" i="6" s="1"/>
  <c r="P230" i="6"/>
  <c r="O230" i="6"/>
  <c r="L230" i="6"/>
  <c r="J230" i="6"/>
  <c r="H230" i="6"/>
  <c r="F230" i="6"/>
  <c r="G230" i="6" s="1"/>
  <c r="E230" i="6"/>
  <c r="D230" i="6"/>
  <c r="U229" i="6"/>
  <c r="T229" i="6"/>
  <c r="O229" i="6"/>
  <c r="M229" i="6"/>
  <c r="K229" i="6"/>
  <c r="I229" i="6"/>
  <c r="G229" i="6"/>
  <c r="U228" i="6"/>
  <c r="T228" i="6"/>
  <c r="O228" i="6"/>
  <c r="M228" i="6"/>
  <c r="K228" i="6"/>
  <c r="I228" i="6"/>
  <c r="G228" i="6"/>
  <c r="U227" i="6"/>
  <c r="T227" i="6"/>
  <c r="O227" i="6"/>
  <c r="M227" i="6"/>
  <c r="K227" i="6"/>
  <c r="I227" i="6"/>
  <c r="G227" i="6"/>
  <c r="U226" i="6"/>
  <c r="T226" i="6"/>
  <c r="O226" i="6"/>
  <c r="M226" i="6"/>
  <c r="K226" i="6"/>
  <c r="I226" i="6"/>
  <c r="G226" i="6"/>
  <c r="U225" i="6"/>
  <c r="T225" i="6"/>
  <c r="O225" i="6"/>
  <c r="M225" i="6"/>
  <c r="K225" i="6"/>
  <c r="I225" i="6"/>
  <c r="G225" i="6"/>
  <c r="S224" i="6"/>
  <c r="T224" i="6" s="1"/>
  <c r="R224" i="6"/>
  <c r="Q224" i="6"/>
  <c r="P224" i="6"/>
  <c r="L224" i="6"/>
  <c r="J224" i="6"/>
  <c r="H224" i="6"/>
  <c r="F224" i="6"/>
  <c r="E224" i="6"/>
  <c r="M224" i="6" s="1"/>
  <c r="D224" i="6"/>
  <c r="U223" i="6"/>
  <c r="T223" i="6"/>
  <c r="O223" i="6"/>
  <c r="M223" i="6"/>
  <c r="K223" i="6"/>
  <c r="I223" i="6"/>
  <c r="G223" i="6"/>
  <c r="U222" i="6"/>
  <c r="T222" i="6"/>
  <c r="O222" i="6"/>
  <c r="M222" i="6"/>
  <c r="K222" i="6"/>
  <c r="I222" i="6"/>
  <c r="G222" i="6"/>
  <c r="U221" i="6"/>
  <c r="T221" i="6"/>
  <c r="O221" i="6"/>
  <c r="M221" i="6"/>
  <c r="K221" i="6"/>
  <c r="I221" i="6"/>
  <c r="G221" i="6"/>
  <c r="U220" i="6"/>
  <c r="T220" i="6"/>
  <c r="O220" i="6"/>
  <c r="M220" i="6"/>
  <c r="K220" i="6"/>
  <c r="I220" i="6"/>
  <c r="G220" i="6"/>
  <c r="U219" i="6"/>
  <c r="T219" i="6"/>
  <c r="O219" i="6"/>
  <c r="M219" i="6"/>
  <c r="K219" i="6"/>
  <c r="I219" i="6"/>
  <c r="G219" i="6"/>
  <c r="U218" i="6"/>
  <c r="T218" i="6"/>
  <c r="O218" i="6"/>
  <c r="M218" i="6"/>
  <c r="K218" i="6"/>
  <c r="I218" i="6"/>
  <c r="G218" i="6"/>
  <c r="U217" i="6"/>
  <c r="T217" i="6"/>
  <c r="O217" i="6"/>
  <c r="M217" i="6"/>
  <c r="K217" i="6"/>
  <c r="I217" i="6"/>
  <c r="G217" i="6"/>
  <c r="S216" i="6"/>
  <c r="R216" i="6"/>
  <c r="Q216" i="6"/>
  <c r="P216" i="6"/>
  <c r="L216" i="6"/>
  <c r="J216" i="6"/>
  <c r="K216" i="6" s="1"/>
  <c r="H216" i="6"/>
  <c r="F216" i="6"/>
  <c r="U216" i="6" s="1"/>
  <c r="E216" i="6"/>
  <c r="M216" i="6" s="1"/>
  <c r="D216" i="6"/>
  <c r="U215" i="6"/>
  <c r="T215" i="6"/>
  <c r="O215" i="6"/>
  <c r="M215" i="6"/>
  <c r="K215" i="6"/>
  <c r="I215" i="6"/>
  <c r="G215" i="6"/>
  <c r="U214" i="6"/>
  <c r="T214" i="6"/>
  <c r="O214" i="6"/>
  <c r="M214" i="6"/>
  <c r="K214" i="6"/>
  <c r="I214" i="6"/>
  <c r="G214" i="6"/>
  <c r="U213" i="6"/>
  <c r="T213" i="6"/>
  <c r="O213" i="6"/>
  <c r="M213" i="6"/>
  <c r="K213" i="6"/>
  <c r="I213" i="6"/>
  <c r="G213" i="6"/>
  <c r="U212" i="6"/>
  <c r="T212" i="6"/>
  <c r="O212" i="6"/>
  <c r="M212" i="6"/>
  <c r="K212" i="6"/>
  <c r="I212" i="6"/>
  <c r="G212" i="6"/>
  <c r="U211" i="6"/>
  <c r="T211" i="6"/>
  <c r="O211" i="6"/>
  <c r="M211" i="6"/>
  <c r="K211" i="6"/>
  <c r="I211" i="6"/>
  <c r="G211" i="6"/>
  <c r="U210" i="6"/>
  <c r="T210" i="6"/>
  <c r="O210" i="6"/>
  <c r="M210" i="6"/>
  <c r="K210" i="6"/>
  <c r="I210" i="6"/>
  <c r="G210" i="6"/>
  <c r="U209" i="6"/>
  <c r="T209" i="6"/>
  <c r="O209" i="6"/>
  <c r="M209" i="6"/>
  <c r="K209" i="6"/>
  <c r="I209" i="6"/>
  <c r="G209" i="6"/>
  <c r="U208" i="6"/>
  <c r="T208" i="6"/>
  <c r="O208" i="6"/>
  <c r="M208" i="6"/>
  <c r="K208" i="6"/>
  <c r="I208" i="6"/>
  <c r="G208" i="6"/>
  <c r="S205" i="6"/>
  <c r="R205" i="6"/>
  <c r="Q205" i="6"/>
  <c r="P205" i="6"/>
  <c r="L205" i="6"/>
  <c r="J205" i="6"/>
  <c r="H205" i="6"/>
  <c r="I205" i="6" s="1"/>
  <c r="F205" i="6"/>
  <c r="E205" i="6"/>
  <c r="D205" i="6"/>
  <c r="O205" i="6" s="1"/>
  <c r="S204" i="6"/>
  <c r="T204" i="6" s="1"/>
  <c r="R204" i="6"/>
  <c r="Q204" i="6"/>
  <c r="P204" i="6"/>
  <c r="O204" i="6"/>
  <c r="L204" i="6"/>
  <c r="J204" i="6"/>
  <c r="H204" i="6"/>
  <c r="I204" i="6" s="1"/>
  <c r="F204" i="6"/>
  <c r="G204" i="6" s="1"/>
  <c r="E204" i="6"/>
  <c r="D204" i="6"/>
  <c r="U203" i="6"/>
  <c r="T203" i="6"/>
  <c r="O203" i="6"/>
  <c r="M203" i="6"/>
  <c r="K203" i="6"/>
  <c r="I203" i="6"/>
  <c r="G203" i="6"/>
  <c r="U202" i="6"/>
  <c r="T202" i="6"/>
  <c r="O202" i="6"/>
  <c r="M202" i="6"/>
  <c r="K202" i="6"/>
  <c r="I202" i="6"/>
  <c r="G202" i="6"/>
  <c r="U201" i="6"/>
  <c r="T201" i="6"/>
  <c r="O201" i="6"/>
  <c r="M201" i="6"/>
  <c r="K201" i="6"/>
  <c r="I201" i="6"/>
  <c r="G201" i="6"/>
  <c r="U200" i="6"/>
  <c r="T200" i="6"/>
  <c r="O200" i="6"/>
  <c r="M200" i="6"/>
  <c r="K200" i="6"/>
  <c r="I200" i="6"/>
  <c r="G200" i="6"/>
  <c r="U199" i="6"/>
  <c r="T199" i="6"/>
  <c r="O199" i="6"/>
  <c r="M199" i="6"/>
  <c r="K199" i="6"/>
  <c r="I199" i="6"/>
  <c r="G199" i="6"/>
  <c r="S198" i="6"/>
  <c r="R198" i="6"/>
  <c r="Q198" i="6"/>
  <c r="P198" i="6"/>
  <c r="L198" i="6"/>
  <c r="J198" i="6"/>
  <c r="H198" i="6"/>
  <c r="F198" i="6"/>
  <c r="E198" i="6"/>
  <c r="D198" i="6"/>
  <c r="U197" i="6"/>
  <c r="T197" i="6"/>
  <c r="O197" i="6"/>
  <c r="M197" i="6"/>
  <c r="K197" i="6"/>
  <c r="I197" i="6"/>
  <c r="G197" i="6"/>
  <c r="U196" i="6"/>
  <c r="T196" i="6"/>
  <c r="O196" i="6"/>
  <c r="M196" i="6"/>
  <c r="K196" i="6"/>
  <c r="I196" i="6"/>
  <c r="G196" i="6"/>
  <c r="U195" i="6"/>
  <c r="T195" i="6"/>
  <c r="O195" i="6"/>
  <c r="M195" i="6"/>
  <c r="K195" i="6"/>
  <c r="I195" i="6"/>
  <c r="G195" i="6"/>
  <c r="U194" i="6"/>
  <c r="T194" i="6"/>
  <c r="O194" i="6"/>
  <c r="M194" i="6"/>
  <c r="K194" i="6"/>
  <c r="I194" i="6"/>
  <c r="G194" i="6"/>
  <c r="U193" i="6"/>
  <c r="T193" i="6"/>
  <c r="O193" i="6"/>
  <c r="M193" i="6"/>
  <c r="K193" i="6"/>
  <c r="I193" i="6"/>
  <c r="G193" i="6"/>
  <c r="U192" i="6"/>
  <c r="T192" i="6"/>
  <c r="O192" i="6"/>
  <c r="M192" i="6"/>
  <c r="K192" i="6"/>
  <c r="I192" i="6"/>
  <c r="G192" i="6"/>
  <c r="S191" i="6"/>
  <c r="R191" i="6"/>
  <c r="Q191" i="6"/>
  <c r="T191" i="6" s="1"/>
  <c r="P191" i="6"/>
  <c r="U191" i="6" s="1"/>
  <c r="L191" i="6"/>
  <c r="J191" i="6"/>
  <c r="H191" i="6"/>
  <c r="F191" i="6"/>
  <c r="E191" i="6"/>
  <c r="D191" i="6"/>
  <c r="U190" i="6"/>
  <c r="T190" i="6"/>
  <c r="O190" i="6"/>
  <c r="M190" i="6"/>
  <c r="K190" i="6"/>
  <c r="I190" i="6"/>
  <c r="G190" i="6"/>
  <c r="U189" i="6"/>
  <c r="T189" i="6"/>
  <c r="O189" i="6"/>
  <c r="M189" i="6"/>
  <c r="K189" i="6"/>
  <c r="I189" i="6"/>
  <c r="G189" i="6"/>
  <c r="U188" i="6"/>
  <c r="T188" i="6"/>
  <c r="O188" i="6"/>
  <c r="M188" i="6"/>
  <c r="K188" i="6"/>
  <c r="I188" i="6"/>
  <c r="G188" i="6"/>
  <c r="U187" i="6"/>
  <c r="T187" i="6"/>
  <c r="O187" i="6"/>
  <c r="M187" i="6"/>
  <c r="K187" i="6"/>
  <c r="I187" i="6"/>
  <c r="G187" i="6"/>
  <c r="U186" i="6"/>
  <c r="T186" i="6"/>
  <c r="O186" i="6"/>
  <c r="M186" i="6"/>
  <c r="K186" i="6"/>
  <c r="I186" i="6"/>
  <c r="G186" i="6"/>
  <c r="S185" i="6"/>
  <c r="R185" i="6"/>
  <c r="Q185" i="6"/>
  <c r="T185" i="6" s="1"/>
  <c r="P185" i="6"/>
  <c r="L185" i="6"/>
  <c r="J185" i="6"/>
  <c r="I185" i="6"/>
  <c r="H185" i="6"/>
  <c r="F185" i="6"/>
  <c r="U185" i="6" s="1"/>
  <c r="E185" i="6"/>
  <c r="M185" i="6" s="1"/>
  <c r="D185" i="6"/>
  <c r="G185" i="6" s="1"/>
  <c r="U184" i="6"/>
  <c r="T184" i="6"/>
  <c r="O184" i="6"/>
  <c r="M184" i="6"/>
  <c r="K184" i="6"/>
  <c r="I184" i="6"/>
  <c r="G184" i="6"/>
  <c r="U183" i="6"/>
  <c r="T183" i="6"/>
  <c r="O183" i="6"/>
  <c r="M183" i="6"/>
  <c r="K183" i="6"/>
  <c r="I183" i="6"/>
  <c r="G183" i="6"/>
  <c r="U182" i="6"/>
  <c r="T182" i="6"/>
  <c r="O182" i="6"/>
  <c r="M182" i="6"/>
  <c r="K182" i="6"/>
  <c r="I182" i="6"/>
  <c r="G182" i="6"/>
  <c r="U181" i="6"/>
  <c r="T181" i="6"/>
  <c r="O181" i="6"/>
  <c r="M181" i="6"/>
  <c r="K181" i="6"/>
  <c r="I181" i="6"/>
  <c r="G181" i="6"/>
  <c r="U180" i="6"/>
  <c r="T180" i="6"/>
  <c r="O180" i="6"/>
  <c r="M180" i="6"/>
  <c r="K180" i="6"/>
  <c r="I180" i="6"/>
  <c r="G180" i="6"/>
  <c r="S179" i="6"/>
  <c r="R179" i="6"/>
  <c r="Q179" i="6"/>
  <c r="T179" i="6" s="1"/>
  <c r="P179" i="6"/>
  <c r="U179" i="6" s="1"/>
  <c r="L179" i="6"/>
  <c r="J179" i="6"/>
  <c r="H179" i="6"/>
  <c r="I179" i="6" s="1"/>
  <c r="G179" i="6"/>
  <c r="F179" i="6"/>
  <c r="E179" i="6"/>
  <c r="D179" i="6"/>
  <c r="O179" i="6" s="1"/>
  <c r="U178" i="6"/>
  <c r="T178" i="6"/>
  <c r="O178" i="6"/>
  <c r="M178" i="6"/>
  <c r="K178" i="6"/>
  <c r="I178" i="6"/>
  <c r="G178" i="6"/>
  <c r="U177" i="6"/>
  <c r="T177" i="6"/>
  <c r="O177" i="6"/>
  <c r="M177" i="6"/>
  <c r="K177" i="6"/>
  <c r="I177" i="6"/>
  <c r="G177" i="6"/>
  <c r="U176" i="6"/>
  <c r="T176" i="6"/>
  <c r="O176" i="6"/>
  <c r="M176" i="6"/>
  <c r="K176" i="6"/>
  <c r="I176" i="6"/>
  <c r="G176" i="6"/>
  <c r="U175" i="6"/>
  <c r="T175" i="6"/>
  <c r="O175" i="6"/>
  <c r="M175" i="6"/>
  <c r="K175" i="6"/>
  <c r="I175" i="6"/>
  <c r="G175" i="6"/>
  <c r="U174" i="6"/>
  <c r="T174" i="6"/>
  <c r="O174" i="6"/>
  <c r="M174" i="6"/>
  <c r="K174" i="6"/>
  <c r="I174" i="6"/>
  <c r="G174" i="6"/>
  <c r="U173" i="6"/>
  <c r="T173" i="6"/>
  <c r="O173" i="6"/>
  <c r="M173" i="6"/>
  <c r="K173" i="6"/>
  <c r="I173" i="6"/>
  <c r="G173" i="6"/>
  <c r="S170" i="6"/>
  <c r="R170" i="6"/>
  <c r="Q170" i="6"/>
  <c r="T170" i="6" s="1"/>
  <c r="P170" i="6"/>
  <c r="L170" i="6"/>
  <c r="J170" i="6"/>
  <c r="H170" i="6"/>
  <c r="F170" i="6"/>
  <c r="U170" i="6" s="1"/>
  <c r="E170" i="6"/>
  <c r="K170" i="6" s="1"/>
  <c r="D170" i="6"/>
  <c r="S169" i="6"/>
  <c r="R169" i="6"/>
  <c r="Q169" i="6"/>
  <c r="T169" i="6" s="1"/>
  <c r="P169" i="6"/>
  <c r="L169" i="6"/>
  <c r="J169" i="6"/>
  <c r="K169" i="6" s="1"/>
  <c r="H169" i="6"/>
  <c r="F169" i="6"/>
  <c r="E169" i="6"/>
  <c r="D169" i="6"/>
  <c r="U168" i="6"/>
  <c r="T168" i="6"/>
  <c r="O168" i="6"/>
  <c r="M168" i="6"/>
  <c r="K168" i="6"/>
  <c r="I168" i="6"/>
  <c r="G168" i="6"/>
  <c r="U167" i="6"/>
  <c r="T167" i="6"/>
  <c r="O167" i="6"/>
  <c r="M167" i="6"/>
  <c r="K167" i="6"/>
  <c r="I167" i="6"/>
  <c r="G167" i="6"/>
  <c r="U166" i="6"/>
  <c r="T166" i="6"/>
  <c r="O166" i="6"/>
  <c r="M166" i="6"/>
  <c r="K166" i="6"/>
  <c r="I166" i="6"/>
  <c r="G166" i="6"/>
  <c r="U165" i="6"/>
  <c r="T165" i="6"/>
  <c r="O165" i="6"/>
  <c r="M165" i="6"/>
  <c r="K165" i="6"/>
  <c r="I165" i="6"/>
  <c r="G165" i="6"/>
  <c r="U164" i="6"/>
  <c r="T164" i="6"/>
  <c r="O164" i="6"/>
  <c r="M164" i="6"/>
  <c r="K164" i="6"/>
  <c r="I164" i="6"/>
  <c r="G164" i="6"/>
  <c r="S163" i="6"/>
  <c r="R163" i="6"/>
  <c r="Q163" i="6"/>
  <c r="P163" i="6"/>
  <c r="U163" i="6" s="1"/>
  <c r="L163" i="6"/>
  <c r="J163" i="6"/>
  <c r="H163" i="6"/>
  <c r="G163" i="6"/>
  <c r="F163" i="6"/>
  <c r="E163" i="6"/>
  <c r="D163" i="6"/>
  <c r="O163" i="6" s="1"/>
  <c r="U162" i="6"/>
  <c r="T162" i="6"/>
  <c r="O162" i="6"/>
  <c r="M162" i="6"/>
  <c r="K162" i="6"/>
  <c r="I162" i="6"/>
  <c r="G162" i="6"/>
  <c r="U161" i="6"/>
  <c r="T161" i="6"/>
  <c r="O161" i="6"/>
  <c r="M161" i="6"/>
  <c r="K161" i="6"/>
  <c r="I161" i="6"/>
  <c r="G161" i="6"/>
  <c r="U160" i="6"/>
  <c r="T160" i="6"/>
  <c r="O160" i="6"/>
  <c r="M160" i="6"/>
  <c r="K160" i="6"/>
  <c r="I160" i="6"/>
  <c r="G160" i="6"/>
  <c r="U159" i="6"/>
  <c r="T159" i="6"/>
  <c r="O159" i="6"/>
  <c r="M159" i="6"/>
  <c r="K159" i="6"/>
  <c r="I159" i="6"/>
  <c r="G159" i="6"/>
  <c r="U158" i="6"/>
  <c r="T158" i="6"/>
  <c r="O158" i="6"/>
  <c r="M158" i="6"/>
  <c r="K158" i="6"/>
  <c r="I158" i="6"/>
  <c r="G158" i="6"/>
  <c r="S157" i="6"/>
  <c r="T157" i="6" s="1"/>
  <c r="R157" i="6"/>
  <c r="Q157" i="6"/>
  <c r="P157" i="6"/>
  <c r="L157" i="6"/>
  <c r="J157" i="6"/>
  <c r="H157" i="6"/>
  <c r="F157" i="6"/>
  <c r="U157" i="6" s="1"/>
  <c r="E157" i="6"/>
  <c r="D157" i="6"/>
  <c r="O157" i="6" s="1"/>
  <c r="U156" i="6"/>
  <c r="T156" i="6"/>
  <c r="O156" i="6"/>
  <c r="M156" i="6"/>
  <c r="K156" i="6"/>
  <c r="I156" i="6"/>
  <c r="G156" i="6"/>
  <c r="U155" i="6"/>
  <c r="T155" i="6"/>
  <c r="O155" i="6"/>
  <c r="M155" i="6"/>
  <c r="K155" i="6"/>
  <c r="I155" i="6"/>
  <c r="G155" i="6"/>
  <c r="U154" i="6"/>
  <c r="T154" i="6"/>
  <c r="O154" i="6"/>
  <c r="M154" i="6"/>
  <c r="K154" i="6"/>
  <c r="I154" i="6"/>
  <c r="G154" i="6"/>
  <c r="U153" i="6"/>
  <c r="T153" i="6"/>
  <c r="O153" i="6"/>
  <c r="M153" i="6"/>
  <c r="K153" i="6"/>
  <c r="I153" i="6"/>
  <c r="G153" i="6"/>
  <c r="U152" i="6"/>
  <c r="T152" i="6"/>
  <c r="O152" i="6"/>
  <c r="M152" i="6"/>
  <c r="K152" i="6"/>
  <c r="I152" i="6"/>
  <c r="G152" i="6"/>
  <c r="U151" i="6"/>
  <c r="T151" i="6"/>
  <c r="O151" i="6"/>
  <c r="M151" i="6"/>
  <c r="K151" i="6"/>
  <c r="I151" i="6"/>
  <c r="G151" i="6"/>
  <c r="S150" i="6"/>
  <c r="R150" i="6"/>
  <c r="Q150" i="6"/>
  <c r="P150" i="6"/>
  <c r="L150" i="6"/>
  <c r="J150" i="6"/>
  <c r="H150" i="6"/>
  <c r="F150" i="6"/>
  <c r="U150" i="6" s="1"/>
  <c r="E150" i="6"/>
  <c r="M150" i="6" s="1"/>
  <c r="D150" i="6"/>
  <c r="U149" i="6"/>
  <c r="T149" i="6"/>
  <c r="O149" i="6"/>
  <c r="M149" i="6"/>
  <c r="K149" i="6"/>
  <c r="I149" i="6"/>
  <c r="G149" i="6"/>
  <c r="U148" i="6"/>
  <c r="T148" i="6"/>
  <c r="O148" i="6"/>
  <c r="M148" i="6"/>
  <c r="K148" i="6"/>
  <c r="I148" i="6"/>
  <c r="G148" i="6"/>
  <c r="U147" i="6"/>
  <c r="T147" i="6"/>
  <c r="O147" i="6"/>
  <c r="M147" i="6"/>
  <c r="K147" i="6"/>
  <c r="I147" i="6"/>
  <c r="G147" i="6"/>
  <c r="U146" i="6"/>
  <c r="T146" i="6"/>
  <c r="O146" i="6"/>
  <c r="M146" i="6"/>
  <c r="K146" i="6"/>
  <c r="I146" i="6"/>
  <c r="G146" i="6"/>
  <c r="U145" i="6"/>
  <c r="T145" i="6"/>
  <c r="O145" i="6"/>
  <c r="M145" i="6"/>
  <c r="K145" i="6"/>
  <c r="I145" i="6"/>
  <c r="G145" i="6"/>
  <c r="U144" i="6"/>
  <c r="S144" i="6"/>
  <c r="R144" i="6"/>
  <c r="Q144" i="6"/>
  <c r="T144" i="6" s="1"/>
  <c r="P144" i="6"/>
  <c r="L144" i="6"/>
  <c r="J144" i="6"/>
  <c r="H144" i="6"/>
  <c r="F144" i="6"/>
  <c r="E144" i="6"/>
  <c r="D144" i="6"/>
  <c r="U143" i="6"/>
  <c r="T143" i="6"/>
  <c r="O143" i="6"/>
  <c r="M143" i="6"/>
  <c r="K143" i="6"/>
  <c r="I143" i="6"/>
  <c r="G143" i="6"/>
  <c r="U142" i="6"/>
  <c r="T142" i="6"/>
  <c r="O142" i="6"/>
  <c r="M142" i="6"/>
  <c r="K142" i="6"/>
  <c r="I142" i="6"/>
  <c r="G142" i="6"/>
  <c r="U141" i="6"/>
  <c r="T141" i="6"/>
  <c r="O141" i="6"/>
  <c r="M141" i="6"/>
  <c r="K141" i="6"/>
  <c r="I141" i="6"/>
  <c r="G141" i="6"/>
  <c r="U140" i="6"/>
  <c r="T140" i="6"/>
  <c r="O140" i="6"/>
  <c r="M140" i="6"/>
  <c r="K140" i="6"/>
  <c r="I140" i="6"/>
  <c r="G140" i="6"/>
  <c r="U139" i="6"/>
  <c r="T139" i="6"/>
  <c r="O139" i="6"/>
  <c r="M139" i="6"/>
  <c r="K139" i="6"/>
  <c r="I139" i="6"/>
  <c r="G139" i="6"/>
  <c r="U138" i="6"/>
  <c r="T138" i="6"/>
  <c r="O138" i="6"/>
  <c r="M138" i="6"/>
  <c r="K138" i="6"/>
  <c r="I138" i="6"/>
  <c r="G138" i="6"/>
  <c r="T137" i="6"/>
  <c r="S137" i="6"/>
  <c r="R137" i="6"/>
  <c r="Q137" i="6"/>
  <c r="P137" i="6"/>
  <c r="L137" i="6"/>
  <c r="J137" i="6"/>
  <c r="H137" i="6"/>
  <c r="F137" i="6"/>
  <c r="E137" i="6"/>
  <c r="M137" i="6" s="1"/>
  <c r="D137" i="6"/>
  <c r="O137" i="6" s="1"/>
  <c r="U136" i="6"/>
  <c r="T136" i="6"/>
  <c r="O136" i="6"/>
  <c r="M136" i="6"/>
  <c r="K136" i="6"/>
  <c r="I136" i="6"/>
  <c r="G136" i="6"/>
  <c r="U135" i="6"/>
  <c r="T135" i="6"/>
  <c r="O135" i="6"/>
  <c r="M135" i="6"/>
  <c r="K135" i="6"/>
  <c r="I135" i="6"/>
  <c r="G135" i="6"/>
  <c r="U134" i="6"/>
  <c r="T134" i="6"/>
  <c r="O134" i="6"/>
  <c r="M134" i="6"/>
  <c r="K134" i="6"/>
  <c r="I134" i="6"/>
  <c r="G134" i="6"/>
  <c r="U133" i="6"/>
  <c r="T133" i="6"/>
  <c r="O133" i="6"/>
  <c r="M133" i="6"/>
  <c r="K133" i="6"/>
  <c r="I133" i="6"/>
  <c r="G133" i="6"/>
  <c r="U132" i="6"/>
  <c r="S132" i="6"/>
  <c r="R132" i="6"/>
  <c r="Q132" i="6"/>
  <c r="T132" i="6" s="1"/>
  <c r="P132" i="6"/>
  <c r="L132" i="6"/>
  <c r="J132" i="6"/>
  <c r="H132" i="6"/>
  <c r="F132" i="6"/>
  <c r="E132" i="6"/>
  <c r="D132" i="6"/>
  <c r="I132" i="6" s="1"/>
  <c r="U131" i="6"/>
  <c r="T131" i="6"/>
  <c r="O131" i="6"/>
  <c r="M131" i="6"/>
  <c r="K131" i="6"/>
  <c r="I131" i="6"/>
  <c r="G131" i="6"/>
  <c r="U130" i="6"/>
  <c r="T130" i="6"/>
  <c r="O130" i="6"/>
  <c r="M130" i="6"/>
  <c r="K130" i="6"/>
  <c r="I130" i="6"/>
  <c r="G130" i="6"/>
  <c r="U129" i="6"/>
  <c r="T129" i="6"/>
  <c r="O129" i="6"/>
  <c r="M129" i="6"/>
  <c r="K129" i="6"/>
  <c r="I129" i="6"/>
  <c r="G129" i="6"/>
  <c r="U128" i="6"/>
  <c r="T128" i="6"/>
  <c r="O128" i="6"/>
  <c r="M128" i="6"/>
  <c r="K128" i="6"/>
  <c r="I128" i="6"/>
  <c r="G128" i="6"/>
  <c r="U127" i="6"/>
  <c r="T127" i="6"/>
  <c r="O127" i="6"/>
  <c r="M127" i="6"/>
  <c r="K127" i="6"/>
  <c r="I127" i="6"/>
  <c r="G127" i="6"/>
  <c r="S126" i="6"/>
  <c r="R126" i="6"/>
  <c r="Q126" i="6"/>
  <c r="P126" i="6"/>
  <c r="L126" i="6"/>
  <c r="J126" i="6"/>
  <c r="H126" i="6"/>
  <c r="F126" i="6"/>
  <c r="E126" i="6"/>
  <c r="M126" i="6" s="1"/>
  <c r="D126" i="6"/>
  <c r="G126" i="6" s="1"/>
  <c r="U125" i="6"/>
  <c r="T125" i="6"/>
  <c r="O125" i="6"/>
  <c r="M125" i="6"/>
  <c r="K125" i="6"/>
  <c r="I125" i="6"/>
  <c r="G125" i="6"/>
  <c r="U124" i="6"/>
  <c r="T124" i="6"/>
  <c r="O124" i="6"/>
  <c r="M124" i="6"/>
  <c r="K124" i="6"/>
  <c r="I124" i="6"/>
  <c r="G124" i="6"/>
  <c r="U123" i="6"/>
  <c r="T123" i="6"/>
  <c r="O123" i="6"/>
  <c r="M123" i="6"/>
  <c r="K123" i="6"/>
  <c r="I123" i="6"/>
  <c r="G123" i="6"/>
  <c r="U122" i="6"/>
  <c r="T122" i="6"/>
  <c r="O122" i="6"/>
  <c r="M122" i="6"/>
  <c r="K122" i="6"/>
  <c r="I122" i="6"/>
  <c r="G122" i="6"/>
  <c r="S121" i="6"/>
  <c r="R121" i="6"/>
  <c r="Q121" i="6"/>
  <c r="T121" i="6" s="1"/>
  <c r="P121" i="6"/>
  <c r="L121" i="6"/>
  <c r="J121" i="6"/>
  <c r="I121" i="6"/>
  <c r="H121" i="6"/>
  <c r="F121" i="6"/>
  <c r="E121" i="6"/>
  <c r="D121" i="6"/>
  <c r="G121" i="6" s="1"/>
  <c r="U120" i="6"/>
  <c r="T120" i="6"/>
  <c r="O120" i="6"/>
  <c r="M120" i="6"/>
  <c r="K120" i="6"/>
  <c r="I120" i="6"/>
  <c r="G120" i="6"/>
  <c r="U119" i="6"/>
  <c r="T119" i="6"/>
  <c r="O119" i="6"/>
  <c r="M119" i="6"/>
  <c r="K119" i="6"/>
  <c r="I119" i="6"/>
  <c r="G119" i="6"/>
  <c r="U118" i="6"/>
  <c r="T118" i="6"/>
  <c r="O118" i="6"/>
  <c r="M118" i="6"/>
  <c r="K118" i="6"/>
  <c r="I118" i="6"/>
  <c r="G118" i="6"/>
  <c r="U117" i="6"/>
  <c r="T117" i="6"/>
  <c r="O117" i="6"/>
  <c r="M117" i="6"/>
  <c r="K117" i="6"/>
  <c r="I117" i="6"/>
  <c r="G117" i="6"/>
  <c r="U116" i="6"/>
  <c r="T116" i="6"/>
  <c r="O116" i="6"/>
  <c r="M116" i="6"/>
  <c r="K116" i="6"/>
  <c r="I116" i="6"/>
  <c r="G116" i="6"/>
  <c r="U115" i="6"/>
  <c r="T115" i="6"/>
  <c r="O115" i="6"/>
  <c r="M115" i="6"/>
  <c r="K115" i="6"/>
  <c r="I115" i="6"/>
  <c r="G115" i="6"/>
  <c r="U114" i="6"/>
  <c r="T114" i="6"/>
  <c r="O114" i="6"/>
  <c r="M114" i="6"/>
  <c r="K114" i="6"/>
  <c r="I114" i="6"/>
  <c r="G114" i="6"/>
  <c r="U113" i="6"/>
  <c r="T113" i="6"/>
  <c r="O113" i="6"/>
  <c r="M113" i="6"/>
  <c r="K113" i="6"/>
  <c r="I113" i="6"/>
  <c r="G113" i="6"/>
  <c r="S112" i="6"/>
  <c r="T112" i="6" s="1"/>
  <c r="R112" i="6"/>
  <c r="Q112" i="6"/>
  <c r="P112" i="6"/>
  <c r="L112" i="6"/>
  <c r="J112" i="6"/>
  <c r="H112" i="6"/>
  <c r="F112" i="6"/>
  <c r="U112" i="6" s="1"/>
  <c r="E112" i="6"/>
  <c r="D112" i="6"/>
  <c r="I112" i="6" s="1"/>
  <c r="U111" i="6"/>
  <c r="T111" i="6"/>
  <c r="O111" i="6"/>
  <c r="M111" i="6"/>
  <c r="K111" i="6"/>
  <c r="I111" i="6"/>
  <c r="G111" i="6"/>
  <c r="U110" i="6"/>
  <c r="T110" i="6"/>
  <c r="O110" i="6"/>
  <c r="M110" i="6"/>
  <c r="K110" i="6"/>
  <c r="I110" i="6"/>
  <c r="G110" i="6"/>
  <c r="U109" i="6"/>
  <c r="T109" i="6"/>
  <c r="O109" i="6"/>
  <c r="M109" i="6"/>
  <c r="K109" i="6"/>
  <c r="I109" i="6"/>
  <c r="G109" i="6"/>
  <c r="U108" i="6"/>
  <c r="T108" i="6"/>
  <c r="O108" i="6"/>
  <c r="M108" i="6"/>
  <c r="K108" i="6"/>
  <c r="I108" i="6"/>
  <c r="G108" i="6"/>
  <c r="U107" i="6"/>
  <c r="T107" i="6"/>
  <c r="O107" i="6"/>
  <c r="M107" i="6"/>
  <c r="K107" i="6"/>
  <c r="I107" i="6"/>
  <c r="G107" i="6"/>
  <c r="S106" i="6"/>
  <c r="R106" i="6"/>
  <c r="Q106" i="6"/>
  <c r="T106" i="6" s="1"/>
  <c r="P106" i="6"/>
  <c r="U106" i="6" s="1"/>
  <c r="L106" i="6"/>
  <c r="K106" i="6"/>
  <c r="J106" i="6"/>
  <c r="H106" i="6"/>
  <c r="F106" i="6"/>
  <c r="E106" i="6"/>
  <c r="M106" i="6" s="1"/>
  <c r="D106" i="6"/>
  <c r="O106" i="6" s="1"/>
  <c r="U105" i="6"/>
  <c r="T105" i="6"/>
  <c r="O105" i="6"/>
  <c r="M105" i="6"/>
  <c r="K105" i="6"/>
  <c r="I105" i="6"/>
  <c r="G105" i="6"/>
  <c r="S102" i="6"/>
  <c r="R102" i="6"/>
  <c r="Q102" i="6"/>
  <c r="P102" i="6"/>
  <c r="U102" i="6" s="1"/>
  <c r="L102" i="6"/>
  <c r="J102" i="6"/>
  <c r="H102" i="6"/>
  <c r="F102" i="6"/>
  <c r="E102" i="6"/>
  <c r="D102" i="6"/>
  <c r="O102" i="6" s="1"/>
  <c r="S101" i="6"/>
  <c r="R101" i="6"/>
  <c r="Q101" i="6"/>
  <c r="T101" i="6" s="1"/>
  <c r="P101" i="6"/>
  <c r="L101" i="6"/>
  <c r="J101" i="6"/>
  <c r="H101" i="6"/>
  <c r="F101" i="6"/>
  <c r="E101" i="6"/>
  <c r="M101" i="6" s="1"/>
  <c r="D101" i="6"/>
  <c r="O101" i="6" s="1"/>
  <c r="U100" i="6"/>
  <c r="T100" i="6"/>
  <c r="O100" i="6"/>
  <c r="M100" i="6"/>
  <c r="K100" i="6"/>
  <c r="I100" i="6"/>
  <c r="G100" i="6"/>
  <c r="U99" i="6"/>
  <c r="T99" i="6"/>
  <c r="O99" i="6"/>
  <c r="M99" i="6"/>
  <c r="K99" i="6"/>
  <c r="I99" i="6"/>
  <c r="G99" i="6"/>
  <c r="U98" i="6"/>
  <c r="T98" i="6"/>
  <c r="O98" i="6"/>
  <c r="M98" i="6"/>
  <c r="K98" i="6"/>
  <c r="I98" i="6"/>
  <c r="G98" i="6"/>
  <c r="U97" i="6"/>
  <c r="T97" i="6"/>
  <c r="O97" i="6"/>
  <c r="M97" i="6"/>
  <c r="K97" i="6"/>
  <c r="I97" i="6"/>
  <c r="G97" i="6"/>
  <c r="S96" i="6"/>
  <c r="R96" i="6"/>
  <c r="Q96" i="6"/>
  <c r="P96" i="6"/>
  <c r="L96" i="6"/>
  <c r="J96" i="6"/>
  <c r="K96" i="6" s="1"/>
  <c r="H96" i="6"/>
  <c r="F96" i="6"/>
  <c r="U96" i="6" s="1"/>
  <c r="E96" i="6"/>
  <c r="D96" i="6"/>
  <c r="U95" i="6"/>
  <c r="T95" i="6"/>
  <c r="O95" i="6"/>
  <c r="M95" i="6"/>
  <c r="K95" i="6"/>
  <c r="I95" i="6"/>
  <c r="G95" i="6"/>
  <c r="U94" i="6"/>
  <c r="T94" i="6"/>
  <c r="O94" i="6"/>
  <c r="M94" i="6"/>
  <c r="K94" i="6"/>
  <c r="I94" i="6"/>
  <c r="G94" i="6"/>
  <c r="U93" i="6"/>
  <c r="T93" i="6"/>
  <c r="O93" i="6"/>
  <c r="M93" i="6"/>
  <c r="K93" i="6"/>
  <c r="I93" i="6"/>
  <c r="G93" i="6"/>
  <c r="U92" i="6"/>
  <c r="T92" i="6"/>
  <c r="O92" i="6"/>
  <c r="M92" i="6"/>
  <c r="K92" i="6"/>
  <c r="I92" i="6"/>
  <c r="G92" i="6"/>
  <c r="S91" i="6"/>
  <c r="T91" i="6" s="1"/>
  <c r="R91" i="6"/>
  <c r="Q91" i="6"/>
  <c r="P91" i="6"/>
  <c r="L91" i="6"/>
  <c r="J91" i="6"/>
  <c r="H91" i="6"/>
  <c r="F91" i="6"/>
  <c r="U91" i="6" s="1"/>
  <c r="E91" i="6"/>
  <c r="D91" i="6"/>
  <c r="U90" i="6"/>
  <c r="T90" i="6"/>
  <c r="O90" i="6"/>
  <c r="M90" i="6"/>
  <c r="K90" i="6"/>
  <c r="I90" i="6"/>
  <c r="G90" i="6"/>
  <c r="U89" i="6"/>
  <c r="T89" i="6"/>
  <c r="O89" i="6"/>
  <c r="M89" i="6"/>
  <c r="K89" i="6"/>
  <c r="I89" i="6"/>
  <c r="G89" i="6"/>
  <c r="U88" i="6"/>
  <c r="T88" i="6"/>
  <c r="O88" i="6"/>
  <c r="M88" i="6"/>
  <c r="K88" i="6"/>
  <c r="I88" i="6"/>
  <c r="G88" i="6"/>
  <c r="T85" i="6"/>
  <c r="S85" i="6"/>
  <c r="R85" i="6"/>
  <c r="Q85" i="6"/>
  <c r="P85" i="6"/>
  <c r="L85" i="6"/>
  <c r="K85" i="6"/>
  <c r="J85" i="6"/>
  <c r="H85" i="6"/>
  <c r="I85" i="6" s="1"/>
  <c r="F85" i="6"/>
  <c r="G85" i="6" s="1"/>
  <c r="E85" i="6"/>
  <c r="D85" i="6"/>
  <c r="O85" i="6" s="1"/>
  <c r="U84" i="6"/>
  <c r="S84" i="6"/>
  <c r="R84" i="6"/>
  <c r="Q84" i="6"/>
  <c r="T84" i="6" s="1"/>
  <c r="P84" i="6"/>
  <c r="L84" i="6"/>
  <c r="J84" i="6"/>
  <c r="H84" i="6"/>
  <c r="F84" i="6"/>
  <c r="E84" i="6"/>
  <c r="D84" i="6"/>
  <c r="U83" i="6"/>
  <c r="T83" i="6"/>
  <c r="O83" i="6"/>
  <c r="M83" i="6"/>
  <c r="K83" i="6"/>
  <c r="I83" i="6"/>
  <c r="G83" i="6"/>
  <c r="U82" i="6"/>
  <c r="T82" i="6"/>
  <c r="O82" i="6"/>
  <c r="M82" i="6"/>
  <c r="K82" i="6"/>
  <c r="I82" i="6"/>
  <c r="G82" i="6"/>
  <c r="U81" i="6"/>
  <c r="T81" i="6"/>
  <c r="O81" i="6"/>
  <c r="M81" i="6"/>
  <c r="K81" i="6"/>
  <c r="I81" i="6"/>
  <c r="G81" i="6"/>
  <c r="U80" i="6"/>
  <c r="T80" i="6"/>
  <c r="O80" i="6"/>
  <c r="M80" i="6"/>
  <c r="K80" i="6"/>
  <c r="I80" i="6"/>
  <c r="G80" i="6"/>
  <c r="U79" i="6"/>
  <c r="T79" i="6"/>
  <c r="O79" i="6"/>
  <c r="M79" i="6"/>
  <c r="K79" i="6"/>
  <c r="I79" i="6"/>
  <c r="G79" i="6"/>
  <c r="S78" i="6"/>
  <c r="R78" i="6"/>
  <c r="Q78" i="6"/>
  <c r="T78" i="6" s="1"/>
  <c r="P78" i="6"/>
  <c r="L78" i="6"/>
  <c r="J78" i="6"/>
  <c r="K78" i="6" s="1"/>
  <c r="H78" i="6"/>
  <c r="F78" i="6"/>
  <c r="E78" i="6"/>
  <c r="D78" i="6"/>
  <c r="G78" i="6" s="1"/>
  <c r="U77" i="6"/>
  <c r="T77" i="6"/>
  <c r="O77" i="6"/>
  <c r="M77" i="6"/>
  <c r="K77" i="6"/>
  <c r="I77" i="6"/>
  <c r="G77" i="6"/>
  <c r="U76" i="6"/>
  <c r="T76" i="6"/>
  <c r="O76" i="6"/>
  <c r="M76" i="6"/>
  <c r="K76" i="6"/>
  <c r="I76" i="6"/>
  <c r="G76" i="6"/>
  <c r="U75" i="6"/>
  <c r="T75" i="6"/>
  <c r="O75" i="6"/>
  <c r="M75" i="6"/>
  <c r="K75" i="6"/>
  <c r="I75" i="6"/>
  <c r="G75" i="6"/>
  <c r="U74" i="6"/>
  <c r="T74" i="6"/>
  <c r="O74" i="6"/>
  <c r="M74" i="6"/>
  <c r="K74" i="6"/>
  <c r="I74" i="6"/>
  <c r="G74" i="6"/>
  <c r="U73" i="6"/>
  <c r="T73" i="6"/>
  <c r="O73" i="6"/>
  <c r="M73" i="6"/>
  <c r="K73" i="6"/>
  <c r="I73" i="6"/>
  <c r="G73" i="6"/>
  <c r="U72" i="6"/>
  <c r="T72" i="6"/>
  <c r="O72" i="6"/>
  <c r="M72" i="6"/>
  <c r="K72" i="6"/>
  <c r="I72" i="6"/>
  <c r="G72" i="6"/>
  <c r="U71" i="6"/>
  <c r="T71" i="6"/>
  <c r="O71" i="6"/>
  <c r="M71" i="6"/>
  <c r="K71" i="6"/>
  <c r="I71" i="6"/>
  <c r="G71" i="6"/>
  <c r="S70" i="6"/>
  <c r="R70" i="6"/>
  <c r="Q70" i="6"/>
  <c r="P70" i="6"/>
  <c r="O70" i="6"/>
  <c r="L70" i="6"/>
  <c r="J70" i="6"/>
  <c r="H70" i="6"/>
  <c r="F70" i="6"/>
  <c r="G70" i="6" s="1"/>
  <c r="E70" i="6"/>
  <c r="D70" i="6"/>
  <c r="U69" i="6"/>
  <c r="T69" i="6"/>
  <c r="O69" i="6"/>
  <c r="M69" i="6"/>
  <c r="K69" i="6"/>
  <c r="I69" i="6"/>
  <c r="G69" i="6"/>
  <c r="U68" i="6"/>
  <c r="T68" i="6"/>
  <c r="O68" i="6"/>
  <c r="M68" i="6"/>
  <c r="K68" i="6"/>
  <c r="I68" i="6"/>
  <c r="G68" i="6"/>
  <c r="U67" i="6"/>
  <c r="T67" i="6"/>
  <c r="O67" i="6"/>
  <c r="M67" i="6"/>
  <c r="K67" i="6"/>
  <c r="I67" i="6"/>
  <c r="G67" i="6"/>
  <c r="U66" i="6"/>
  <c r="T66" i="6"/>
  <c r="O66" i="6"/>
  <c r="M66" i="6"/>
  <c r="K66" i="6"/>
  <c r="I66" i="6"/>
  <c r="G66" i="6"/>
  <c r="U65" i="6"/>
  <c r="T65" i="6"/>
  <c r="O65" i="6"/>
  <c r="M65" i="6"/>
  <c r="K65" i="6"/>
  <c r="I65" i="6"/>
  <c r="G65" i="6"/>
  <c r="U64" i="6"/>
  <c r="T64" i="6"/>
  <c r="O64" i="6"/>
  <c r="M64" i="6"/>
  <c r="K64" i="6"/>
  <c r="I64" i="6"/>
  <c r="G64" i="6"/>
  <c r="U63" i="6"/>
  <c r="S63" i="6"/>
  <c r="T63" i="6" s="1"/>
  <c r="R63" i="6"/>
  <c r="Q63" i="6"/>
  <c r="P63" i="6"/>
  <c r="L63" i="6"/>
  <c r="J63" i="6"/>
  <c r="H63" i="6"/>
  <c r="F63" i="6"/>
  <c r="E63" i="6"/>
  <c r="D63" i="6"/>
  <c r="U62" i="6"/>
  <c r="T62" i="6"/>
  <c r="O62" i="6"/>
  <c r="M62" i="6"/>
  <c r="K62" i="6"/>
  <c r="I62" i="6"/>
  <c r="G62" i="6"/>
  <c r="U61" i="6"/>
  <c r="T61" i="6"/>
  <c r="O61" i="6"/>
  <c r="M61" i="6"/>
  <c r="K61" i="6"/>
  <c r="I61" i="6"/>
  <c r="G61" i="6"/>
  <c r="U60" i="6"/>
  <c r="T60" i="6"/>
  <c r="O60" i="6"/>
  <c r="M60" i="6"/>
  <c r="K60" i="6"/>
  <c r="I60" i="6"/>
  <c r="G60" i="6"/>
  <c r="U59" i="6"/>
  <c r="T59" i="6"/>
  <c r="O59" i="6"/>
  <c r="M59" i="6"/>
  <c r="K59" i="6"/>
  <c r="I59" i="6"/>
  <c r="G59" i="6"/>
  <c r="S58" i="6"/>
  <c r="R58" i="6"/>
  <c r="Q58" i="6"/>
  <c r="T58" i="6" s="1"/>
  <c r="P58" i="6"/>
  <c r="U58" i="6" s="1"/>
  <c r="L58" i="6"/>
  <c r="J58" i="6"/>
  <c r="H58" i="6"/>
  <c r="I58" i="6" s="1"/>
  <c r="F58" i="6"/>
  <c r="G58" i="6" s="1"/>
  <c r="E58" i="6"/>
  <c r="M58" i="6" s="1"/>
  <c r="D58" i="6"/>
  <c r="O58" i="6" s="1"/>
  <c r="U57" i="6"/>
  <c r="T57" i="6"/>
  <c r="O57" i="6"/>
  <c r="M57" i="6"/>
  <c r="K57" i="6"/>
  <c r="I57" i="6"/>
  <c r="G57" i="6"/>
  <c r="S54" i="6"/>
  <c r="R54" i="6"/>
  <c r="Q54" i="6"/>
  <c r="T54" i="6" s="1"/>
  <c r="P54" i="6"/>
  <c r="U54" i="6" s="1"/>
  <c r="L54" i="6"/>
  <c r="K54" i="6"/>
  <c r="J54" i="6"/>
  <c r="H54" i="6"/>
  <c r="F54" i="6"/>
  <c r="E54" i="6"/>
  <c r="D54" i="6"/>
  <c r="O54" i="6" s="1"/>
  <c r="T53" i="6"/>
  <c r="S53" i="6"/>
  <c r="R53" i="6"/>
  <c r="Q53" i="6"/>
  <c r="P53" i="6"/>
  <c r="U53" i="6" s="1"/>
  <c r="L53" i="6"/>
  <c r="J53" i="6"/>
  <c r="H53" i="6"/>
  <c r="F53" i="6"/>
  <c r="E53" i="6"/>
  <c r="D53" i="6"/>
  <c r="I53" i="6" s="1"/>
  <c r="U52" i="6"/>
  <c r="T52" i="6"/>
  <c r="O52" i="6"/>
  <c r="M52" i="6"/>
  <c r="K52" i="6"/>
  <c r="I52" i="6"/>
  <c r="G52" i="6"/>
  <c r="U51" i="6"/>
  <c r="T51" i="6"/>
  <c r="O51" i="6"/>
  <c r="M51" i="6"/>
  <c r="K51" i="6"/>
  <c r="I51" i="6"/>
  <c r="G51" i="6"/>
  <c r="U50" i="6"/>
  <c r="T50" i="6"/>
  <c r="O50" i="6"/>
  <c r="M50" i="6"/>
  <c r="K50" i="6"/>
  <c r="I50" i="6"/>
  <c r="G50" i="6"/>
  <c r="U49" i="6"/>
  <c r="T49" i="6"/>
  <c r="O49" i="6"/>
  <c r="M49" i="6"/>
  <c r="K49" i="6"/>
  <c r="I49" i="6"/>
  <c r="G49" i="6"/>
  <c r="U48" i="6"/>
  <c r="T48" i="6"/>
  <c r="O48" i="6"/>
  <c r="M48" i="6"/>
  <c r="K48" i="6"/>
  <c r="I48" i="6"/>
  <c r="G48" i="6"/>
  <c r="S47" i="6"/>
  <c r="R47" i="6"/>
  <c r="Q47" i="6"/>
  <c r="T47" i="6" s="1"/>
  <c r="P47" i="6"/>
  <c r="O47" i="6"/>
  <c r="L47" i="6"/>
  <c r="J47" i="6"/>
  <c r="H47" i="6"/>
  <c r="F47" i="6"/>
  <c r="G47" i="6" s="1"/>
  <c r="E47" i="6"/>
  <c r="M47" i="6" s="1"/>
  <c r="D47" i="6"/>
  <c r="U46" i="6"/>
  <c r="T46" i="6"/>
  <c r="O46" i="6"/>
  <c r="M46" i="6"/>
  <c r="K46" i="6"/>
  <c r="I46" i="6"/>
  <c r="G46" i="6"/>
  <c r="U45" i="6"/>
  <c r="T45" i="6"/>
  <c r="O45" i="6"/>
  <c r="M45" i="6"/>
  <c r="K45" i="6"/>
  <c r="I45" i="6"/>
  <c r="G45" i="6"/>
  <c r="U44" i="6"/>
  <c r="T44" i="6"/>
  <c r="O44" i="6"/>
  <c r="M44" i="6"/>
  <c r="K44" i="6"/>
  <c r="I44" i="6"/>
  <c r="G44" i="6"/>
  <c r="U43" i="6"/>
  <c r="T43" i="6"/>
  <c r="O43" i="6"/>
  <c r="M43" i="6"/>
  <c r="K43" i="6"/>
  <c r="I43" i="6"/>
  <c r="G43" i="6"/>
  <c r="U42" i="6"/>
  <c r="T42" i="6"/>
  <c r="O42" i="6"/>
  <c r="M42" i="6"/>
  <c r="K42" i="6"/>
  <c r="I42" i="6"/>
  <c r="G42" i="6"/>
  <c r="U41" i="6"/>
  <c r="T41" i="6"/>
  <c r="O41" i="6"/>
  <c r="M41" i="6"/>
  <c r="K41" i="6"/>
  <c r="I41" i="6"/>
  <c r="G41" i="6"/>
  <c r="S40" i="6"/>
  <c r="R40" i="6"/>
  <c r="Q40" i="6"/>
  <c r="P40" i="6"/>
  <c r="L40" i="6"/>
  <c r="K40" i="6"/>
  <c r="J40" i="6"/>
  <c r="H40" i="6"/>
  <c r="F40" i="6"/>
  <c r="E40" i="6"/>
  <c r="D40" i="6"/>
  <c r="O40" i="6" s="1"/>
  <c r="U39" i="6"/>
  <c r="T39" i="6"/>
  <c r="O39" i="6"/>
  <c r="M39" i="6"/>
  <c r="K39" i="6"/>
  <c r="I39" i="6"/>
  <c r="G39" i="6"/>
  <c r="U38" i="6"/>
  <c r="T38" i="6"/>
  <c r="O38" i="6"/>
  <c r="M38" i="6"/>
  <c r="K38" i="6"/>
  <c r="I38" i="6"/>
  <c r="G38" i="6"/>
  <c r="U37" i="6"/>
  <c r="T37" i="6"/>
  <c r="O37" i="6"/>
  <c r="M37" i="6"/>
  <c r="K37" i="6"/>
  <c r="I37" i="6"/>
  <c r="G37" i="6"/>
  <c r="U36" i="6"/>
  <c r="T36" i="6"/>
  <c r="O36" i="6"/>
  <c r="M36" i="6"/>
  <c r="K36" i="6"/>
  <c r="I36" i="6"/>
  <c r="G36" i="6"/>
  <c r="S35" i="6"/>
  <c r="R35" i="6"/>
  <c r="Q35" i="6"/>
  <c r="T35" i="6" s="1"/>
  <c r="P35" i="6"/>
  <c r="U35" i="6" s="1"/>
  <c r="L35" i="6"/>
  <c r="J35" i="6"/>
  <c r="H35" i="6"/>
  <c r="F35" i="6"/>
  <c r="G35" i="6" s="1"/>
  <c r="E35" i="6"/>
  <c r="M35" i="6" s="1"/>
  <c r="D35" i="6"/>
  <c r="I35" i="6" s="1"/>
  <c r="U34" i="6"/>
  <c r="T34" i="6"/>
  <c r="O34" i="6"/>
  <c r="M34" i="6"/>
  <c r="K34" i="6"/>
  <c r="I34" i="6"/>
  <c r="G34" i="6"/>
  <c r="U33" i="6"/>
  <c r="T33" i="6"/>
  <c r="O33" i="6"/>
  <c r="M33" i="6"/>
  <c r="K33" i="6"/>
  <c r="I33" i="6"/>
  <c r="G33" i="6"/>
  <c r="U32" i="6"/>
  <c r="T32" i="6"/>
  <c r="O32" i="6"/>
  <c r="M32" i="6"/>
  <c r="K32" i="6"/>
  <c r="I32" i="6"/>
  <c r="G32" i="6"/>
  <c r="U31" i="6"/>
  <c r="T31" i="6"/>
  <c r="O31" i="6"/>
  <c r="M31" i="6"/>
  <c r="K31" i="6"/>
  <c r="I31" i="6"/>
  <c r="G31" i="6"/>
  <c r="U30" i="6"/>
  <c r="T30" i="6"/>
  <c r="O30" i="6"/>
  <c r="M30" i="6"/>
  <c r="K30" i="6"/>
  <c r="I30" i="6"/>
  <c r="G30" i="6"/>
  <c r="U29" i="6"/>
  <c r="T29" i="6"/>
  <c r="O29" i="6"/>
  <c r="M29" i="6"/>
  <c r="K29" i="6"/>
  <c r="I29" i="6"/>
  <c r="G29" i="6"/>
  <c r="U28" i="6"/>
  <c r="T28" i="6"/>
  <c r="O28" i="6"/>
  <c r="M28" i="6"/>
  <c r="K28" i="6"/>
  <c r="I28" i="6"/>
  <c r="G28" i="6"/>
  <c r="S27" i="6"/>
  <c r="R27" i="6"/>
  <c r="Q27" i="6"/>
  <c r="P27" i="6"/>
  <c r="U27" i="6" s="1"/>
  <c r="L27" i="6"/>
  <c r="J27" i="6"/>
  <c r="H27" i="6"/>
  <c r="I27" i="6" s="1"/>
  <c r="G27" i="6"/>
  <c r="F27" i="6"/>
  <c r="E27" i="6"/>
  <c r="D27" i="6"/>
  <c r="O27" i="6" s="1"/>
  <c r="U26" i="6"/>
  <c r="T26" i="6"/>
  <c r="O26" i="6"/>
  <c r="M26" i="6"/>
  <c r="K26" i="6"/>
  <c r="I26" i="6"/>
  <c r="G26" i="6"/>
  <c r="U25" i="6"/>
  <c r="T25" i="6"/>
  <c r="O25" i="6"/>
  <c r="M25" i="6"/>
  <c r="K25" i="6"/>
  <c r="I25" i="6"/>
  <c r="G25" i="6"/>
  <c r="U24" i="6"/>
  <c r="T24" i="6"/>
  <c r="O24" i="6"/>
  <c r="M24" i="6"/>
  <c r="K24" i="6"/>
  <c r="I24" i="6"/>
  <c r="G24" i="6"/>
  <c r="U23" i="6"/>
  <c r="T23" i="6"/>
  <c r="O23" i="6"/>
  <c r="M23" i="6"/>
  <c r="K23" i="6"/>
  <c r="I23" i="6"/>
  <c r="G23" i="6"/>
  <c r="U22" i="6"/>
  <c r="T22" i="6"/>
  <c r="O22" i="6"/>
  <c r="M22" i="6"/>
  <c r="K22" i="6"/>
  <c r="I22" i="6"/>
  <c r="G22" i="6"/>
  <c r="U21" i="6"/>
  <c r="T21" i="6"/>
  <c r="O21" i="6"/>
  <c r="M21" i="6"/>
  <c r="K21" i="6"/>
  <c r="I21" i="6"/>
  <c r="G21" i="6"/>
  <c r="U20" i="6"/>
  <c r="T20" i="6"/>
  <c r="O20" i="6"/>
  <c r="M20" i="6"/>
  <c r="K20" i="6"/>
  <c r="I20" i="6"/>
  <c r="G20" i="6"/>
  <c r="S19" i="6"/>
  <c r="T19" i="6" s="1"/>
  <c r="R19" i="6"/>
  <c r="Q19" i="6"/>
  <c r="P19" i="6"/>
  <c r="L19" i="6"/>
  <c r="J19" i="6"/>
  <c r="H19" i="6"/>
  <c r="F19" i="6"/>
  <c r="E19" i="6"/>
  <c r="D19" i="6"/>
  <c r="U18" i="6"/>
  <c r="T18" i="6"/>
  <c r="O18" i="6"/>
  <c r="M18" i="6"/>
  <c r="K18" i="6"/>
  <c r="I18" i="6"/>
  <c r="G18" i="6"/>
  <c r="U17" i="6"/>
  <c r="T17" i="6"/>
  <c r="O17" i="6"/>
  <c r="M17" i="6"/>
  <c r="K17" i="6"/>
  <c r="I17" i="6"/>
  <c r="G17" i="6"/>
  <c r="U16" i="6"/>
  <c r="T16" i="6"/>
  <c r="O16" i="6"/>
  <c r="M16" i="6"/>
  <c r="K16" i="6"/>
  <c r="I16" i="6"/>
  <c r="G16" i="6"/>
  <c r="U15" i="6"/>
  <c r="T15" i="6"/>
  <c r="O15" i="6"/>
  <c r="M15" i="6"/>
  <c r="K15" i="6"/>
  <c r="I15" i="6"/>
  <c r="G15" i="6"/>
  <c r="U14" i="6"/>
  <c r="T14" i="6"/>
  <c r="O14" i="6"/>
  <c r="M14" i="6"/>
  <c r="K14" i="6"/>
  <c r="I14" i="6"/>
  <c r="G14" i="6"/>
  <c r="U13" i="6"/>
  <c r="T13" i="6"/>
  <c r="O13" i="6"/>
  <c r="M13" i="6"/>
  <c r="K13" i="6"/>
  <c r="I13" i="6"/>
  <c r="G13" i="6"/>
  <c r="U12" i="6"/>
  <c r="T12" i="6"/>
  <c r="O12" i="6"/>
  <c r="M12" i="6"/>
  <c r="K12" i="6"/>
  <c r="I12" i="6"/>
  <c r="G12" i="6"/>
  <c r="U11" i="6"/>
  <c r="T11" i="6"/>
  <c r="O11" i="6"/>
  <c r="M11" i="6"/>
  <c r="K11" i="6"/>
  <c r="I11" i="6"/>
  <c r="G11" i="6"/>
  <c r="S10" i="6"/>
  <c r="R10" i="6"/>
  <c r="Q10" i="6"/>
  <c r="P10" i="6"/>
  <c r="U10" i="6" s="1"/>
  <c r="L10" i="6"/>
  <c r="J10" i="6"/>
  <c r="H10" i="6"/>
  <c r="F10" i="6"/>
  <c r="E10" i="6"/>
  <c r="K10" i="6" s="1"/>
  <c r="D10" i="6"/>
  <c r="U9" i="6"/>
  <c r="T9" i="6"/>
  <c r="O9" i="6"/>
  <c r="M9" i="6"/>
  <c r="K9" i="6"/>
  <c r="I9" i="6"/>
  <c r="G9" i="6"/>
  <c r="U8" i="6"/>
  <c r="T8" i="6"/>
  <c r="O8" i="6"/>
  <c r="M8" i="6"/>
  <c r="K8" i="6"/>
  <c r="I8" i="6"/>
  <c r="G8" i="6"/>
  <c r="S339" i="5"/>
  <c r="R339" i="5"/>
  <c r="Q339" i="5"/>
  <c r="T339" i="5" s="1"/>
  <c r="P339" i="5"/>
  <c r="U339" i="5" s="1"/>
  <c r="L339" i="5"/>
  <c r="J339" i="5"/>
  <c r="H339" i="5"/>
  <c r="F339" i="5"/>
  <c r="E339" i="5"/>
  <c r="D339" i="5"/>
  <c r="S338" i="5"/>
  <c r="R338" i="5"/>
  <c r="Q338" i="5"/>
  <c r="T338" i="5" s="1"/>
  <c r="P338" i="5"/>
  <c r="O338" i="5"/>
  <c r="L338" i="5"/>
  <c r="J338" i="5"/>
  <c r="H338" i="5"/>
  <c r="F338" i="5"/>
  <c r="G338" i="5" s="1"/>
  <c r="E338" i="5"/>
  <c r="D338" i="5"/>
  <c r="I338" i="5" s="1"/>
  <c r="S337" i="5"/>
  <c r="R337" i="5"/>
  <c r="Q337" i="5"/>
  <c r="P337" i="5"/>
  <c r="L337" i="5"/>
  <c r="J337" i="5"/>
  <c r="K337" i="5" s="1"/>
  <c r="H337" i="5"/>
  <c r="F337" i="5"/>
  <c r="E337" i="5"/>
  <c r="D337" i="5"/>
  <c r="U336" i="5"/>
  <c r="T336" i="5"/>
  <c r="O336" i="5"/>
  <c r="M336" i="5"/>
  <c r="K336" i="5"/>
  <c r="I336" i="5"/>
  <c r="G336" i="5"/>
  <c r="U335" i="5"/>
  <c r="T335" i="5"/>
  <c r="O335" i="5"/>
  <c r="M335" i="5"/>
  <c r="K335" i="5"/>
  <c r="I335" i="5"/>
  <c r="G335" i="5"/>
  <c r="U334" i="5"/>
  <c r="T334" i="5"/>
  <c r="O334" i="5"/>
  <c r="M334" i="5"/>
  <c r="K334" i="5"/>
  <c r="I334" i="5"/>
  <c r="G334" i="5"/>
  <c r="U333" i="5"/>
  <c r="T333" i="5"/>
  <c r="O333" i="5"/>
  <c r="M333" i="5"/>
  <c r="K333" i="5"/>
  <c r="I333" i="5"/>
  <c r="G333" i="5"/>
  <c r="S332" i="5"/>
  <c r="R332" i="5"/>
  <c r="Q332" i="5"/>
  <c r="T332" i="5" s="1"/>
  <c r="P332" i="5"/>
  <c r="U332" i="5" s="1"/>
  <c r="O332" i="5"/>
  <c r="L332" i="5"/>
  <c r="J332" i="5"/>
  <c r="K332" i="5" s="1"/>
  <c r="I332" i="5"/>
  <c r="H332" i="5"/>
  <c r="G332" i="5"/>
  <c r="F332" i="5"/>
  <c r="E332" i="5"/>
  <c r="D332" i="5"/>
  <c r="U331" i="5"/>
  <c r="T331" i="5"/>
  <c r="O331" i="5"/>
  <c r="M331" i="5"/>
  <c r="K331" i="5"/>
  <c r="I331" i="5"/>
  <c r="G331" i="5"/>
  <c r="U330" i="5"/>
  <c r="T330" i="5"/>
  <c r="O330" i="5"/>
  <c r="M330" i="5"/>
  <c r="K330" i="5"/>
  <c r="I330" i="5"/>
  <c r="G330" i="5"/>
  <c r="U329" i="5"/>
  <c r="T329" i="5"/>
  <c r="O329" i="5"/>
  <c r="M329" i="5"/>
  <c r="K329" i="5"/>
  <c r="I329" i="5"/>
  <c r="G329" i="5"/>
  <c r="U328" i="5"/>
  <c r="T328" i="5"/>
  <c r="O328" i="5"/>
  <c r="M328" i="5"/>
  <c r="K328" i="5"/>
  <c r="I328" i="5"/>
  <c r="G328" i="5"/>
  <c r="U327" i="5"/>
  <c r="T327" i="5"/>
  <c r="O327" i="5"/>
  <c r="M327" i="5"/>
  <c r="K327" i="5"/>
  <c r="I327" i="5"/>
  <c r="G327" i="5"/>
  <c r="U326" i="5"/>
  <c r="T326" i="5"/>
  <c r="O326" i="5"/>
  <c r="M326" i="5"/>
  <c r="K326" i="5"/>
  <c r="I326" i="5"/>
  <c r="G326" i="5"/>
  <c r="U325" i="5"/>
  <c r="T325" i="5"/>
  <c r="O325" i="5"/>
  <c r="M325" i="5"/>
  <c r="K325" i="5"/>
  <c r="I325" i="5"/>
  <c r="G325" i="5"/>
  <c r="U324" i="5"/>
  <c r="T324" i="5"/>
  <c r="O324" i="5"/>
  <c r="M324" i="5"/>
  <c r="K324" i="5"/>
  <c r="I324" i="5"/>
  <c r="G324" i="5"/>
  <c r="S323" i="5"/>
  <c r="R323" i="5"/>
  <c r="Q323" i="5"/>
  <c r="T323" i="5" s="1"/>
  <c r="P323" i="5"/>
  <c r="U323" i="5" s="1"/>
  <c r="L323" i="5"/>
  <c r="J323" i="5"/>
  <c r="H323" i="5"/>
  <c r="F323" i="5"/>
  <c r="E323" i="5"/>
  <c r="D323" i="5"/>
  <c r="U322" i="5"/>
  <c r="T322" i="5"/>
  <c r="O322" i="5"/>
  <c r="M322" i="5"/>
  <c r="K322" i="5"/>
  <c r="I322" i="5"/>
  <c r="G322" i="5"/>
  <c r="U321" i="5"/>
  <c r="T321" i="5"/>
  <c r="O321" i="5"/>
  <c r="M321" i="5"/>
  <c r="K321" i="5"/>
  <c r="I321" i="5"/>
  <c r="G321" i="5"/>
  <c r="U320" i="5"/>
  <c r="T320" i="5"/>
  <c r="O320" i="5"/>
  <c r="M320" i="5"/>
  <c r="K320" i="5"/>
  <c r="I320" i="5"/>
  <c r="G320" i="5"/>
  <c r="U319" i="5"/>
  <c r="T319" i="5"/>
  <c r="O319" i="5"/>
  <c r="M319" i="5"/>
  <c r="K319" i="5"/>
  <c r="I319" i="5"/>
  <c r="G319" i="5"/>
  <c r="U318" i="5"/>
  <c r="T318" i="5"/>
  <c r="O318" i="5"/>
  <c r="M318" i="5"/>
  <c r="K318" i="5"/>
  <c r="I318" i="5"/>
  <c r="G318" i="5"/>
  <c r="S317" i="5"/>
  <c r="R317" i="5"/>
  <c r="Q317" i="5"/>
  <c r="T317" i="5" s="1"/>
  <c r="P317" i="5"/>
  <c r="L317" i="5"/>
  <c r="J317" i="5"/>
  <c r="H317" i="5"/>
  <c r="F317" i="5"/>
  <c r="E317" i="5"/>
  <c r="D317" i="5"/>
  <c r="O317" i="5" s="1"/>
  <c r="U316" i="5"/>
  <c r="T316" i="5"/>
  <c r="O316" i="5"/>
  <c r="M316" i="5"/>
  <c r="K316" i="5"/>
  <c r="I316" i="5"/>
  <c r="G316" i="5"/>
  <c r="U315" i="5"/>
  <c r="T315" i="5"/>
  <c r="O315" i="5"/>
  <c r="M315" i="5"/>
  <c r="K315" i="5"/>
  <c r="I315" i="5"/>
  <c r="G315" i="5"/>
  <c r="U314" i="5"/>
  <c r="T314" i="5"/>
  <c r="O314" i="5"/>
  <c r="M314" i="5"/>
  <c r="K314" i="5"/>
  <c r="I314" i="5"/>
  <c r="G314" i="5"/>
  <c r="U313" i="5"/>
  <c r="T313" i="5"/>
  <c r="O313" i="5"/>
  <c r="M313" i="5"/>
  <c r="K313" i="5"/>
  <c r="I313" i="5"/>
  <c r="G313" i="5"/>
  <c r="U312" i="5"/>
  <c r="T312" i="5"/>
  <c r="O312" i="5"/>
  <c r="M312" i="5"/>
  <c r="K312" i="5"/>
  <c r="I312" i="5"/>
  <c r="G312" i="5"/>
  <c r="U311" i="5"/>
  <c r="T311" i="5"/>
  <c r="O311" i="5"/>
  <c r="M311" i="5"/>
  <c r="K311" i="5"/>
  <c r="I311" i="5"/>
  <c r="G311" i="5"/>
  <c r="S310" i="5"/>
  <c r="R310" i="5"/>
  <c r="Q310" i="5"/>
  <c r="T310" i="5" s="1"/>
  <c r="P310" i="5"/>
  <c r="L310" i="5"/>
  <c r="J310" i="5"/>
  <c r="K310" i="5" s="1"/>
  <c r="H310" i="5"/>
  <c r="G310" i="5"/>
  <c r="F310" i="5"/>
  <c r="E310" i="5"/>
  <c r="D310" i="5"/>
  <c r="O310" i="5" s="1"/>
  <c r="U309" i="5"/>
  <c r="T309" i="5"/>
  <c r="O309" i="5"/>
  <c r="M309" i="5"/>
  <c r="K309" i="5"/>
  <c r="I309" i="5"/>
  <c r="G309" i="5"/>
  <c r="U308" i="5"/>
  <c r="T308" i="5"/>
  <c r="O308" i="5"/>
  <c r="M308" i="5"/>
  <c r="K308" i="5"/>
  <c r="I308" i="5"/>
  <c r="G308" i="5"/>
  <c r="U307" i="5"/>
  <c r="T307" i="5"/>
  <c r="O307" i="5"/>
  <c r="M307" i="5"/>
  <c r="K307" i="5"/>
  <c r="I307" i="5"/>
  <c r="G307" i="5"/>
  <c r="U306" i="5"/>
  <c r="T306" i="5"/>
  <c r="O306" i="5"/>
  <c r="M306" i="5"/>
  <c r="K306" i="5"/>
  <c r="I306" i="5"/>
  <c r="G306" i="5"/>
  <c r="U305" i="5"/>
  <c r="T305" i="5"/>
  <c r="O305" i="5"/>
  <c r="M305" i="5"/>
  <c r="K305" i="5"/>
  <c r="I305" i="5"/>
  <c r="G305" i="5"/>
  <c r="U304" i="5"/>
  <c r="T304" i="5"/>
  <c r="O304" i="5"/>
  <c r="M304" i="5"/>
  <c r="K304" i="5"/>
  <c r="I304" i="5"/>
  <c r="G304" i="5"/>
  <c r="S303" i="5"/>
  <c r="R303" i="5"/>
  <c r="Q303" i="5"/>
  <c r="P303" i="5"/>
  <c r="O303" i="5"/>
  <c r="L303" i="5"/>
  <c r="J303" i="5"/>
  <c r="K303" i="5" s="1"/>
  <c r="H303" i="5"/>
  <c r="F303" i="5"/>
  <c r="E303" i="5"/>
  <c r="D303" i="5"/>
  <c r="U302" i="5"/>
  <c r="T302" i="5"/>
  <c r="O302" i="5"/>
  <c r="M302" i="5"/>
  <c r="K302" i="5"/>
  <c r="I302" i="5"/>
  <c r="G302" i="5"/>
  <c r="S299" i="5"/>
  <c r="R299" i="5"/>
  <c r="Q299" i="5"/>
  <c r="T299" i="5" s="1"/>
  <c r="P299" i="5"/>
  <c r="L299" i="5"/>
  <c r="J299" i="5"/>
  <c r="H299" i="5"/>
  <c r="F299" i="5"/>
  <c r="U299" i="5" s="1"/>
  <c r="E299" i="5"/>
  <c r="M299" i="5" s="1"/>
  <c r="D299" i="5"/>
  <c r="S298" i="5"/>
  <c r="T298" i="5" s="1"/>
  <c r="R298" i="5"/>
  <c r="Q298" i="5"/>
  <c r="P298" i="5"/>
  <c r="L298" i="5"/>
  <c r="K298" i="5"/>
  <c r="J298" i="5"/>
  <c r="H298" i="5"/>
  <c r="F298" i="5"/>
  <c r="G298" i="5" s="1"/>
  <c r="E298" i="5"/>
  <c r="D298" i="5"/>
  <c r="U297" i="5"/>
  <c r="T297" i="5"/>
  <c r="O297" i="5"/>
  <c r="M297" i="5"/>
  <c r="K297" i="5"/>
  <c r="I297" i="5"/>
  <c r="G297" i="5"/>
  <c r="U296" i="5"/>
  <c r="T296" i="5"/>
  <c r="O296" i="5"/>
  <c r="M296" i="5"/>
  <c r="K296" i="5"/>
  <c r="I296" i="5"/>
  <c r="G296" i="5"/>
  <c r="U295" i="5"/>
  <c r="T295" i="5"/>
  <c r="O295" i="5"/>
  <c r="M295" i="5"/>
  <c r="K295" i="5"/>
  <c r="I295" i="5"/>
  <c r="G295" i="5"/>
  <c r="U294" i="5"/>
  <c r="T294" i="5"/>
  <c r="O294" i="5"/>
  <c r="M294" i="5"/>
  <c r="K294" i="5"/>
  <c r="I294" i="5"/>
  <c r="G294" i="5"/>
  <c r="U293" i="5"/>
  <c r="T293" i="5"/>
  <c r="O293" i="5"/>
  <c r="M293" i="5"/>
  <c r="K293" i="5"/>
  <c r="I293" i="5"/>
  <c r="G293" i="5"/>
  <c r="T292" i="5"/>
  <c r="S292" i="5"/>
  <c r="R292" i="5"/>
  <c r="Q292" i="5"/>
  <c r="P292" i="5"/>
  <c r="U292" i="5" s="1"/>
  <c r="L292" i="5"/>
  <c r="K292" i="5"/>
  <c r="J292" i="5"/>
  <c r="H292" i="5"/>
  <c r="G292" i="5"/>
  <c r="F292" i="5"/>
  <c r="E292" i="5"/>
  <c r="D292" i="5"/>
  <c r="I292" i="5" s="1"/>
  <c r="U291" i="5"/>
  <c r="T291" i="5"/>
  <c r="O291" i="5"/>
  <c r="M291" i="5"/>
  <c r="K291" i="5"/>
  <c r="I291" i="5"/>
  <c r="G291" i="5"/>
  <c r="U290" i="5"/>
  <c r="T290" i="5"/>
  <c r="O290" i="5"/>
  <c r="M290" i="5"/>
  <c r="K290" i="5"/>
  <c r="I290" i="5"/>
  <c r="G290" i="5"/>
  <c r="U289" i="5"/>
  <c r="T289" i="5"/>
  <c r="O289" i="5"/>
  <c r="M289" i="5"/>
  <c r="K289" i="5"/>
  <c r="I289" i="5"/>
  <c r="G289" i="5"/>
  <c r="U288" i="5"/>
  <c r="T288" i="5"/>
  <c r="O288" i="5"/>
  <c r="M288" i="5"/>
  <c r="K288" i="5"/>
  <c r="I288" i="5"/>
  <c r="G288" i="5"/>
  <c r="U287" i="5"/>
  <c r="T287" i="5"/>
  <c r="O287" i="5"/>
  <c r="M287" i="5"/>
  <c r="K287" i="5"/>
  <c r="I287" i="5"/>
  <c r="G287" i="5"/>
  <c r="U286" i="5"/>
  <c r="T286" i="5"/>
  <c r="O286" i="5"/>
  <c r="M286" i="5"/>
  <c r="K286" i="5"/>
  <c r="I286" i="5"/>
  <c r="G286" i="5"/>
  <c r="S285" i="5"/>
  <c r="R285" i="5"/>
  <c r="Q285" i="5"/>
  <c r="T285" i="5" s="1"/>
  <c r="P285" i="5"/>
  <c r="U285" i="5" s="1"/>
  <c r="L285" i="5"/>
  <c r="J285" i="5"/>
  <c r="K285" i="5" s="1"/>
  <c r="H285" i="5"/>
  <c r="F285" i="5"/>
  <c r="E285" i="5"/>
  <c r="D285" i="5"/>
  <c r="I285" i="5" s="1"/>
  <c r="U284" i="5"/>
  <c r="T284" i="5"/>
  <c r="O284" i="5"/>
  <c r="M284" i="5"/>
  <c r="K284" i="5"/>
  <c r="I284" i="5"/>
  <c r="G284" i="5"/>
  <c r="U283" i="5"/>
  <c r="T283" i="5"/>
  <c r="O283" i="5"/>
  <c r="M283" i="5"/>
  <c r="K283" i="5"/>
  <c r="I283" i="5"/>
  <c r="G283" i="5"/>
  <c r="U282" i="5"/>
  <c r="T282" i="5"/>
  <c r="O282" i="5"/>
  <c r="M282" i="5"/>
  <c r="K282" i="5"/>
  <c r="I282" i="5"/>
  <c r="G282" i="5"/>
  <c r="U281" i="5"/>
  <c r="T281" i="5"/>
  <c r="O281" i="5"/>
  <c r="M281" i="5"/>
  <c r="K281" i="5"/>
  <c r="I281" i="5"/>
  <c r="G281" i="5"/>
  <c r="U280" i="5"/>
  <c r="T280" i="5"/>
  <c r="O280" i="5"/>
  <c r="M280" i="5"/>
  <c r="K280" i="5"/>
  <c r="I280" i="5"/>
  <c r="G280" i="5"/>
  <c r="U279" i="5"/>
  <c r="T279" i="5"/>
  <c r="O279" i="5"/>
  <c r="M279" i="5"/>
  <c r="K279" i="5"/>
  <c r="I279" i="5"/>
  <c r="G279" i="5"/>
  <c r="U278" i="5"/>
  <c r="T278" i="5"/>
  <c r="O278" i="5"/>
  <c r="M278" i="5"/>
  <c r="K278" i="5"/>
  <c r="I278" i="5"/>
  <c r="G278" i="5"/>
  <c r="U277" i="5"/>
  <c r="T277" i="5"/>
  <c r="O277" i="5"/>
  <c r="M277" i="5"/>
  <c r="K277" i="5"/>
  <c r="I277" i="5"/>
  <c r="G277" i="5"/>
  <c r="U276" i="5"/>
  <c r="T276" i="5"/>
  <c r="O276" i="5"/>
  <c r="M276" i="5"/>
  <c r="K276" i="5"/>
  <c r="I276" i="5"/>
  <c r="G276" i="5"/>
  <c r="S275" i="5"/>
  <c r="R275" i="5"/>
  <c r="Q275" i="5"/>
  <c r="T275" i="5" s="1"/>
  <c r="P275" i="5"/>
  <c r="U275" i="5" s="1"/>
  <c r="O275" i="5"/>
  <c r="L275" i="5"/>
  <c r="J275" i="5"/>
  <c r="I275" i="5"/>
  <c r="H275" i="5"/>
  <c r="F275" i="5"/>
  <c r="E275" i="5"/>
  <c r="D275" i="5"/>
  <c r="U274" i="5"/>
  <c r="T274" i="5"/>
  <c r="O274" i="5"/>
  <c r="M274" i="5"/>
  <c r="K274" i="5"/>
  <c r="I274" i="5"/>
  <c r="G274" i="5"/>
  <c r="U273" i="5"/>
  <c r="T273" i="5"/>
  <c r="O273" i="5"/>
  <c r="M273" i="5"/>
  <c r="K273" i="5"/>
  <c r="I273" i="5"/>
  <c r="G273" i="5"/>
  <c r="U272" i="5"/>
  <c r="T272" i="5"/>
  <c r="O272" i="5"/>
  <c r="M272" i="5"/>
  <c r="K272" i="5"/>
  <c r="I272" i="5"/>
  <c r="G272" i="5"/>
  <c r="U271" i="5"/>
  <c r="T271" i="5"/>
  <c r="O271" i="5"/>
  <c r="M271" i="5"/>
  <c r="K271" i="5"/>
  <c r="I271" i="5"/>
  <c r="G271" i="5"/>
  <c r="U270" i="5"/>
  <c r="T270" i="5"/>
  <c r="O270" i="5"/>
  <c r="M270" i="5"/>
  <c r="K270" i="5"/>
  <c r="I270" i="5"/>
  <c r="G270" i="5"/>
  <c r="U269" i="5"/>
  <c r="T269" i="5"/>
  <c r="O269" i="5"/>
  <c r="M269" i="5"/>
  <c r="K269" i="5"/>
  <c r="I269" i="5"/>
  <c r="G269" i="5"/>
  <c r="U268" i="5"/>
  <c r="T268" i="5"/>
  <c r="O268" i="5"/>
  <c r="M268" i="5"/>
  <c r="K268" i="5"/>
  <c r="I268" i="5"/>
  <c r="G268" i="5"/>
  <c r="U267" i="5"/>
  <c r="S267" i="5"/>
  <c r="R267" i="5"/>
  <c r="Q267" i="5"/>
  <c r="P267" i="5"/>
  <c r="L267" i="5"/>
  <c r="J267" i="5"/>
  <c r="H267" i="5"/>
  <c r="F267" i="5"/>
  <c r="E267" i="5"/>
  <c r="M267" i="5" s="1"/>
  <c r="D267" i="5"/>
  <c r="O267" i="5" s="1"/>
  <c r="U266" i="5"/>
  <c r="T266" i="5"/>
  <c r="O266" i="5"/>
  <c r="M266" i="5"/>
  <c r="K266" i="5"/>
  <c r="I266" i="5"/>
  <c r="G266" i="5"/>
  <c r="U265" i="5"/>
  <c r="T265" i="5"/>
  <c r="O265" i="5"/>
  <c r="M265" i="5"/>
  <c r="K265" i="5"/>
  <c r="I265" i="5"/>
  <c r="G265" i="5"/>
  <c r="U264" i="5"/>
  <c r="T264" i="5"/>
  <c r="O264" i="5"/>
  <c r="M264" i="5"/>
  <c r="K264" i="5"/>
  <c r="I264" i="5"/>
  <c r="G264" i="5"/>
  <c r="U263" i="5"/>
  <c r="T263" i="5"/>
  <c r="O263" i="5"/>
  <c r="M263" i="5"/>
  <c r="K263" i="5"/>
  <c r="I263" i="5"/>
  <c r="G263" i="5"/>
  <c r="S260" i="5"/>
  <c r="R260" i="5"/>
  <c r="Q260" i="5"/>
  <c r="T260" i="5" s="1"/>
  <c r="P260" i="5"/>
  <c r="U260" i="5" s="1"/>
  <c r="O260" i="5"/>
  <c r="L260" i="5"/>
  <c r="J260" i="5"/>
  <c r="H260" i="5"/>
  <c r="I260" i="5" s="1"/>
  <c r="F260" i="5"/>
  <c r="G260" i="5" s="1"/>
  <c r="E260" i="5"/>
  <c r="D260" i="5"/>
  <c r="T259" i="5"/>
  <c r="S259" i="5"/>
  <c r="R259" i="5"/>
  <c r="Q259" i="5"/>
  <c r="P259" i="5"/>
  <c r="U259" i="5" s="1"/>
  <c r="O259" i="5"/>
  <c r="L259" i="5"/>
  <c r="J259" i="5"/>
  <c r="I259" i="5"/>
  <c r="H259" i="5"/>
  <c r="F259" i="5"/>
  <c r="E259" i="5"/>
  <c r="D259" i="5"/>
  <c r="U258" i="5"/>
  <c r="T258" i="5"/>
  <c r="O258" i="5"/>
  <c r="M258" i="5"/>
  <c r="K258" i="5"/>
  <c r="I258" i="5"/>
  <c r="G258" i="5"/>
  <c r="U257" i="5"/>
  <c r="T257" i="5"/>
  <c r="O257" i="5"/>
  <c r="M257" i="5"/>
  <c r="K257" i="5"/>
  <c r="I257" i="5"/>
  <c r="G257" i="5"/>
  <c r="U256" i="5"/>
  <c r="T256" i="5"/>
  <c r="O256" i="5"/>
  <c r="M256" i="5"/>
  <c r="K256" i="5"/>
  <c r="I256" i="5"/>
  <c r="G256" i="5"/>
  <c r="U255" i="5"/>
  <c r="T255" i="5"/>
  <c r="O255" i="5"/>
  <c r="M255" i="5"/>
  <c r="K255" i="5"/>
  <c r="I255" i="5"/>
  <c r="G255" i="5"/>
  <c r="S254" i="5"/>
  <c r="R254" i="5"/>
  <c r="Q254" i="5"/>
  <c r="T254" i="5" s="1"/>
  <c r="P254" i="5"/>
  <c r="U254" i="5" s="1"/>
  <c r="L254" i="5"/>
  <c r="J254" i="5"/>
  <c r="H254" i="5"/>
  <c r="F254" i="5"/>
  <c r="E254" i="5"/>
  <c r="D254" i="5"/>
  <c r="U253" i="5"/>
  <c r="T253" i="5"/>
  <c r="O253" i="5"/>
  <c r="M253" i="5"/>
  <c r="K253" i="5"/>
  <c r="I253" i="5"/>
  <c r="G253" i="5"/>
  <c r="U252" i="5"/>
  <c r="T252" i="5"/>
  <c r="O252" i="5"/>
  <c r="M252" i="5"/>
  <c r="K252" i="5"/>
  <c r="I252" i="5"/>
  <c r="G252" i="5"/>
  <c r="U251" i="5"/>
  <c r="T251" i="5"/>
  <c r="O251" i="5"/>
  <c r="M251" i="5"/>
  <c r="K251" i="5"/>
  <c r="I251" i="5"/>
  <c r="G251" i="5"/>
  <c r="U250" i="5"/>
  <c r="T250" i="5"/>
  <c r="O250" i="5"/>
  <c r="M250" i="5"/>
  <c r="K250" i="5"/>
  <c r="I250" i="5"/>
  <c r="G250" i="5"/>
  <c r="U249" i="5"/>
  <c r="T249" i="5"/>
  <c r="O249" i="5"/>
  <c r="M249" i="5"/>
  <c r="K249" i="5"/>
  <c r="I249" i="5"/>
  <c r="G249" i="5"/>
  <c r="U248" i="5"/>
  <c r="T248" i="5"/>
  <c r="O248" i="5"/>
  <c r="M248" i="5"/>
  <c r="K248" i="5"/>
  <c r="I248" i="5"/>
  <c r="G248" i="5"/>
  <c r="S247" i="5"/>
  <c r="R247" i="5"/>
  <c r="Q247" i="5"/>
  <c r="T247" i="5" s="1"/>
  <c r="P247" i="5"/>
  <c r="U247" i="5" s="1"/>
  <c r="O247" i="5"/>
  <c r="L247" i="5"/>
  <c r="K247" i="5"/>
  <c r="J247" i="5"/>
  <c r="I247" i="5"/>
  <c r="H247" i="5"/>
  <c r="F247" i="5"/>
  <c r="E247" i="5"/>
  <c r="D247" i="5"/>
  <c r="U246" i="5"/>
  <c r="T246" i="5"/>
  <c r="O246" i="5"/>
  <c r="M246" i="5"/>
  <c r="K246" i="5"/>
  <c r="I246" i="5"/>
  <c r="G246" i="5"/>
  <c r="U245" i="5"/>
  <c r="T245" i="5"/>
  <c r="O245" i="5"/>
  <c r="M245" i="5"/>
  <c r="K245" i="5"/>
  <c r="I245" i="5"/>
  <c r="G245" i="5"/>
  <c r="U244" i="5"/>
  <c r="T244" i="5"/>
  <c r="O244" i="5"/>
  <c r="M244" i="5"/>
  <c r="K244" i="5"/>
  <c r="I244" i="5"/>
  <c r="G244" i="5"/>
  <c r="U243" i="5"/>
  <c r="T243" i="5"/>
  <c r="O243" i="5"/>
  <c r="M243" i="5"/>
  <c r="K243" i="5"/>
  <c r="I243" i="5"/>
  <c r="G243" i="5"/>
  <c r="U242" i="5"/>
  <c r="T242" i="5"/>
  <c r="O242" i="5"/>
  <c r="M242" i="5"/>
  <c r="K242" i="5"/>
  <c r="I242" i="5"/>
  <c r="G242" i="5"/>
  <c r="U241" i="5"/>
  <c r="T241" i="5"/>
  <c r="O241" i="5"/>
  <c r="M241" i="5"/>
  <c r="K241" i="5"/>
  <c r="I241" i="5"/>
  <c r="G241" i="5"/>
  <c r="S240" i="5"/>
  <c r="T240" i="5" s="1"/>
  <c r="R240" i="5"/>
  <c r="Q240" i="5"/>
  <c r="P240" i="5"/>
  <c r="L240" i="5"/>
  <c r="J240" i="5"/>
  <c r="H240" i="5"/>
  <c r="F240" i="5"/>
  <c r="E240" i="5"/>
  <c r="D240" i="5"/>
  <c r="G240" i="5" s="1"/>
  <c r="U239" i="5"/>
  <c r="T239" i="5"/>
  <c r="O239" i="5"/>
  <c r="M239" i="5"/>
  <c r="K239" i="5"/>
  <c r="I239" i="5"/>
  <c r="G239" i="5"/>
  <c r="U238" i="5"/>
  <c r="T238" i="5"/>
  <c r="O238" i="5"/>
  <c r="M238" i="5"/>
  <c r="K238" i="5"/>
  <c r="I238" i="5"/>
  <c r="G238" i="5"/>
  <c r="U237" i="5"/>
  <c r="T237" i="5"/>
  <c r="O237" i="5"/>
  <c r="M237" i="5"/>
  <c r="K237" i="5"/>
  <c r="I237" i="5"/>
  <c r="G237" i="5"/>
  <c r="U236" i="5"/>
  <c r="T236" i="5"/>
  <c r="O236" i="5"/>
  <c r="M236" i="5"/>
  <c r="K236" i="5"/>
  <c r="I236" i="5"/>
  <c r="G236" i="5"/>
  <c r="U235" i="5"/>
  <c r="T235" i="5"/>
  <c r="O235" i="5"/>
  <c r="M235" i="5"/>
  <c r="K235" i="5"/>
  <c r="I235" i="5"/>
  <c r="G235" i="5"/>
  <c r="U234" i="5"/>
  <c r="T234" i="5"/>
  <c r="O234" i="5"/>
  <c r="M234" i="5"/>
  <c r="K234" i="5"/>
  <c r="I234" i="5"/>
  <c r="G234" i="5"/>
  <c r="S231" i="5"/>
  <c r="R231" i="5"/>
  <c r="Q231" i="5"/>
  <c r="P231" i="5"/>
  <c r="L231" i="5"/>
  <c r="J231" i="5"/>
  <c r="H231" i="5"/>
  <c r="F231" i="5"/>
  <c r="E231" i="5"/>
  <c r="D231" i="5"/>
  <c r="I231" i="5" s="1"/>
  <c r="S230" i="5"/>
  <c r="R230" i="5"/>
  <c r="Q230" i="5"/>
  <c r="T230" i="5" s="1"/>
  <c r="P230" i="5"/>
  <c r="L230" i="5"/>
  <c r="J230" i="5"/>
  <c r="H230" i="5"/>
  <c r="I230" i="5" s="1"/>
  <c r="F230" i="5"/>
  <c r="G230" i="5" s="1"/>
  <c r="E230" i="5"/>
  <c r="K230" i="5" s="1"/>
  <c r="D230" i="5"/>
  <c r="O230" i="5" s="1"/>
  <c r="U229" i="5"/>
  <c r="T229" i="5"/>
  <c r="O229" i="5"/>
  <c r="M229" i="5"/>
  <c r="K229" i="5"/>
  <c r="I229" i="5"/>
  <c r="G229" i="5"/>
  <c r="U228" i="5"/>
  <c r="T228" i="5"/>
  <c r="O228" i="5"/>
  <c r="M228" i="5"/>
  <c r="K228" i="5"/>
  <c r="I228" i="5"/>
  <c r="G228" i="5"/>
  <c r="U227" i="5"/>
  <c r="T227" i="5"/>
  <c r="O227" i="5"/>
  <c r="M227" i="5"/>
  <c r="K227" i="5"/>
  <c r="I227" i="5"/>
  <c r="G227" i="5"/>
  <c r="U226" i="5"/>
  <c r="T226" i="5"/>
  <c r="O226" i="5"/>
  <c r="M226" i="5"/>
  <c r="K226" i="5"/>
  <c r="I226" i="5"/>
  <c r="G226" i="5"/>
  <c r="U225" i="5"/>
  <c r="T225" i="5"/>
  <c r="O225" i="5"/>
  <c r="M225" i="5"/>
  <c r="K225" i="5"/>
  <c r="I225" i="5"/>
  <c r="G225" i="5"/>
  <c r="S224" i="5"/>
  <c r="T224" i="5" s="1"/>
  <c r="R224" i="5"/>
  <c r="Q224" i="5"/>
  <c r="P224" i="5"/>
  <c r="L224" i="5"/>
  <c r="J224" i="5"/>
  <c r="H224" i="5"/>
  <c r="F224" i="5"/>
  <c r="U224" i="5" s="1"/>
  <c r="E224" i="5"/>
  <c r="M224" i="5" s="1"/>
  <c r="D224" i="5"/>
  <c r="G224" i="5" s="1"/>
  <c r="U223" i="5"/>
  <c r="T223" i="5"/>
  <c r="O223" i="5"/>
  <c r="M223" i="5"/>
  <c r="K223" i="5"/>
  <c r="I223" i="5"/>
  <c r="G223" i="5"/>
  <c r="U222" i="5"/>
  <c r="T222" i="5"/>
  <c r="O222" i="5"/>
  <c r="M222" i="5"/>
  <c r="K222" i="5"/>
  <c r="I222" i="5"/>
  <c r="G222" i="5"/>
  <c r="U221" i="5"/>
  <c r="T221" i="5"/>
  <c r="O221" i="5"/>
  <c r="M221" i="5"/>
  <c r="K221" i="5"/>
  <c r="I221" i="5"/>
  <c r="G221" i="5"/>
  <c r="U220" i="5"/>
  <c r="T220" i="5"/>
  <c r="O220" i="5"/>
  <c r="M220" i="5"/>
  <c r="K220" i="5"/>
  <c r="I220" i="5"/>
  <c r="G220" i="5"/>
  <c r="U219" i="5"/>
  <c r="T219" i="5"/>
  <c r="O219" i="5"/>
  <c r="M219" i="5"/>
  <c r="K219" i="5"/>
  <c r="I219" i="5"/>
  <c r="G219" i="5"/>
  <c r="U218" i="5"/>
  <c r="T218" i="5"/>
  <c r="O218" i="5"/>
  <c r="M218" i="5"/>
  <c r="K218" i="5"/>
  <c r="I218" i="5"/>
  <c r="G218" i="5"/>
  <c r="U217" i="5"/>
  <c r="T217" i="5"/>
  <c r="O217" i="5"/>
  <c r="M217" i="5"/>
  <c r="K217" i="5"/>
  <c r="I217" i="5"/>
  <c r="G217" i="5"/>
  <c r="S216" i="5"/>
  <c r="R216" i="5"/>
  <c r="Q216" i="5"/>
  <c r="T216" i="5" s="1"/>
  <c r="P216" i="5"/>
  <c r="O216" i="5"/>
  <c r="L216" i="5"/>
  <c r="K216" i="5"/>
  <c r="J216" i="5"/>
  <c r="H216" i="5"/>
  <c r="F216" i="5"/>
  <c r="E216" i="5"/>
  <c r="D216" i="5"/>
  <c r="I216" i="5" s="1"/>
  <c r="U215" i="5"/>
  <c r="T215" i="5"/>
  <c r="O215" i="5"/>
  <c r="M215" i="5"/>
  <c r="K215" i="5"/>
  <c r="I215" i="5"/>
  <c r="G215" i="5"/>
  <c r="U214" i="5"/>
  <c r="T214" i="5"/>
  <c r="O214" i="5"/>
  <c r="M214" i="5"/>
  <c r="K214" i="5"/>
  <c r="I214" i="5"/>
  <c r="G214" i="5"/>
  <c r="U213" i="5"/>
  <c r="T213" i="5"/>
  <c r="O213" i="5"/>
  <c r="M213" i="5"/>
  <c r="K213" i="5"/>
  <c r="I213" i="5"/>
  <c r="G213" i="5"/>
  <c r="U212" i="5"/>
  <c r="T212" i="5"/>
  <c r="O212" i="5"/>
  <c r="M212" i="5"/>
  <c r="K212" i="5"/>
  <c r="I212" i="5"/>
  <c r="G212" i="5"/>
  <c r="U211" i="5"/>
  <c r="T211" i="5"/>
  <c r="O211" i="5"/>
  <c r="M211" i="5"/>
  <c r="K211" i="5"/>
  <c r="I211" i="5"/>
  <c r="G211" i="5"/>
  <c r="U210" i="5"/>
  <c r="T210" i="5"/>
  <c r="O210" i="5"/>
  <c r="M210" i="5"/>
  <c r="K210" i="5"/>
  <c r="I210" i="5"/>
  <c r="G210" i="5"/>
  <c r="U209" i="5"/>
  <c r="T209" i="5"/>
  <c r="O209" i="5"/>
  <c r="M209" i="5"/>
  <c r="K209" i="5"/>
  <c r="I209" i="5"/>
  <c r="G209" i="5"/>
  <c r="U208" i="5"/>
  <c r="T208" i="5"/>
  <c r="O208" i="5"/>
  <c r="M208" i="5"/>
  <c r="K208" i="5"/>
  <c r="I208" i="5"/>
  <c r="G208" i="5"/>
  <c r="S205" i="5"/>
  <c r="R205" i="5"/>
  <c r="Q205" i="5"/>
  <c r="T205" i="5" s="1"/>
  <c r="P205" i="5"/>
  <c r="U205" i="5" s="1"/>
  <c r="L205" i="5"/>
  <c r="J205" i="5"/>
  <c r="H205" i="5"/>
  <c r="F205" i="5"/>
  <c r="E205" i="5"/>
  <c r="D205" i="5"/>
  <c r="I205" i="5" s="1"/>
  <c r="S204" i="5"/>
  <c r="R204" i="5"/>
  <c r="Q204" i="5"/>
  <c r="P204" i="5"/>
  <c r="O204" i="5"/>
  <c r="L204" i="5"/>
  <c r="J204" i="5"/>
  <c r="H204" i="5"/>
  <c r="F204" i="5"/>
  <c r="G204" i="5" s="1"/>
  <c r="E204" i="5"/>
  <c r="K204" i="5" s="1"/>
  <c r="D204" i="5"/>
  <c r="U203" i="5"/>
  <c r="T203" i="5"/>
  <c r="O203" i="5"/>
  <c r="M203" i="5"/>
  <c r="K203" i="5"/>
  <c r="I203" i="5"/>
  <c r="G203" i="5"/>
  <c r="U202" i="5"/>
  <c r="T202" i="5"/>
  <c r="O202" i="5"/>
  <c r="M202" i="5"/>
  <c r="K202" i="5"/>
  <c r="I202" i="5"/>
  <c r="G202" i="5"/>
  <c r="U201" i="5"/>
  <c r="T201" i="5"/>
  <c r="O201" i="5"/>
  <c r="M201" i="5"/>
  <c r="K201" i="5"/>
  <c r="I201" i="5"/>
  <c r="G201" i="5"/>
  <c r="U200" i="5"/>
  <c r="T200" i="5"/>
  <c r="O200" i="5"/>
  <c r="M200" i="5"/>
  <c r="K200" i="5"/>
  <c r="I200" i="5"/>
  <c r="G200" i="5"/>
  <c r="U199" i="5"/>
  <c r="T199" i="5"/>
  <c r="O199" i="5"/>
  <c r="M199" i="5"/>
  <c r="K199" i="5"/>
  <c r="I199" i="5"/>
  <c r="G199" i="5"/>
  <c r="S198" i="5"/>
  <c r="R198" i="5"/>
  <c r="Q198" i="5"/>
  <c r="P198" i="5"/>
  <c r="L198" i="5"/>
  <c r="J198" i="5"/>
  <c r="H198" i="5"/>
  <c r="F198" i="5"/>
  <c r="E198" i="5"/>
  <c r="M198" i="5" s="1"/>
  <c r="D198" i="5"/>
  <c r="U197" i="5"/>
  <c r="T197" i="5"/>
  <c r="O197" i="5"/>
  <c r="M197" i="5"/>
  <c r="K197" i="5"/>
  <c r="I197" i="5"/>
  <c r="G197" i="5"/>
  <c r="U196" i="5"/>
  <c r="T196" i="5"/>
  <c r="O196" i="5"/>
  <c r="M196" i="5"/>
  <c r="K196" i="5"/>
  <c r="I196" i="5"/>
  <c r="G196" i="5"/>
  <c r="U195" i="5"/>
  <c r="T195" i="5"/>
  <c r="O195" i="5"/>
  <c r="M195" i="5"/>
  <c r="K195" i="5"/>
  <c r="I195" i="5"/>
  <c r="G195" i="5"/>
  <c r="U194" i="5"/>
  <c r="T194" i="5"/>
  <c r="O194" i="5"/>
  <c r="M194" i="5"/>
  <c r="K194" i="5"/>
  <c r="I194" i="5"/>
  <c r="G194" i="5"/>
  <c r="U193" i="5"/>
  <c r="T193" i="5"/>
  <c r="O193" i="5"/>
  <c r="M193" i="5"/>
  <c r="K193" i="5"/>
  <c r="I193" i="5"/>
  <c r="G193" i="5"/>
  <c r="U192" i="5"/>
  <c r="T192" i="5"/>
  <c r="O192" i="5"/>
  <c r="M192" i="5"/>
  <c r="K192" i="5"/>
  <c r="I192" i="5"/>
  <c r="G192" i="5"/>
  <c r="S191" i="5"/>
  <c r="R191" i="5"/>
  <c r="Q191" i="5"/>
  <c r="T191" i="5" s="1"/>
  <c r="P191" i="5"/>
  <c r="U191" i="5" s="1"/>
  <c r="L191" i="5"/>
  <c r="J191" i="5"/>
  <c r="H191" i="5"/>
  <c r="F191" i="5"/>
  <c r="E191" i="5"/>
  <c r="M191" i="5" s="1"/>
  <c r="D191" i="5"/>
  <c r="I191" i="5" s="1"/>
  <c r="U190" i="5"/>
  <c r="T190" i="5"/>
  <c r="O190" i="5"/>
  <c r="M190" i="5"/>
  <c r="K190" i="5"/>
  <c r="I190" i="5"/>
  <c r="G190" i="5"/>
  <c r="U189" i="5"/>
  <c r="T189" i="5"/>
  <c r="O189" i="5"/>
  <c r="M189" i="5"/>
  <c r="K189" i="5"/>
  <c r="I189" i="5"/>
  <c r="G189" i="5"/>
  <c r="U188" i="5"/>
  <c r="T188" i="5"/>
  <c r="O188" i="5"/>
  <c r="M188" i="5"/>
  <c r="K188" i="5"/>
  <c r="I188" i="5"/>
  <c r="G188" i="5"/>
  <c r="U187" i="5"/>
  <c r="T187" i="5"/>
  <c r="O187" i="5"/>
  <c r="M187" i="5"/>
  <c r="K187" i="5"/>
  <c r="I187" i="5"/>
  <c r="G187" i="5"/>
  <c r="U186" i="5"/>
  <c r="T186" i="5"/>
  <c r="O186" i="5"/>
  <c r="M186" i="5"/>
  <c r="K186" i="5"/>
  <c r="I186" i="5"/>
  <c r="G186" i="5"/>
  <c r="U185" i="5"/>
  <c r="S185" i="5"/>
  <c r="R185" i="5"/>
  <c r="Q185" i="5"/>
  <c r="P185" i="5"/>
  <c r="L185" i="5"/>
  <c r="J185" i="5"/>
  <c r="H185" i="5"/>
  <c r="F185" i="5"/>
  <c r="E185" i="5"/>
  <c r="M185" i="5" s="1"/>
  <c r="D185" i="5"/>
  <c r="O185" i="5" s="1"/>
  <c r="U184" i="5"/>
  <c r="T184" i="5"/>
  <c r="O184" i="5"/>
  <c r="M184" i="5"/>
  <c r="K184" i="5"/>
  <c r="I184" i="5"/>
  <c r="G184" i="5"/>
  <c r="U183" i="5"/>
  <c r="T183" i="5"/>
  <c r="O183" i="5"/>
  <c r="M183" i="5"/>
  <c r="K183" i="5"/>
  <c r="I183" i="5"/>
  <c r="G183" i="5"/>
  <c r="U182" i="5"/>
  <c r="T182" i="5"/>
  <c r="O182" i="5"/>
  <c r="M182" i="5"/>
  <c r="K182" i="5"/>
  <c r="I182" i="5"/>
  <c r="G182" i="5"/>
  <c r="U181" i="5"/>
  <c r="T181" i="5"/>
  <c r="O181" i="5"/>
  <c r="M181" i="5"/>
  <c r="K181" i="5"/>
  <c r="I181" i="5"/>
  <c r="G181" i="5"/>
  <c r="U180" i="5"/>
  <c r="T180" i="5"/>
  <c r="O180" i="5"/>
  <c r="M180" i="5"/>
  <c r="K180" i="5"/>
  <c r="I180" i="5"/>
  <c r="G180" i="5"/>
  <c r="U179" i="5"/>
  <c r="S179" i="5"/>
  <c r="R179" i="5"/>
  <c r="Q179" i="5"/>
  <c r="T179" i="5" s="1"/>
  <c r="P179" i="5"/>
  <c r="L179" i="5"/>
  <c r="J179" i="5"/>
  <c r="H179" i="5"/>
  <c r="F179" i="5"/>
  <c r="E179" i="5"/>
  <c r="D179" i="5"/>
  <c r="I179" i="5" s="1"/>
  <c r="U178" i="5"/>
  <c r="T178" i="5"/>
  <c r="O178" i="5"/>
  <c r="M178" i="5"/>
  <c r="K178" i="5"/>
  <c r="I178" i="5"/>
  <c r="G178" i="5"/>
  <c r="U177" i="5"/>
  <c r="T177" i="5"/>
  <c r="O177" i="5"/>
  <c r="M177" i="5"/>
  <c r="K177" i="5"/>
  <c r="I177" i="5"/>
  <c r="G177" i="5"/>
  <c r="U176" i="5"/>
  <c r="T176" i="5"/>
  <c r="O176" i="5"/>
  <c r="M176" i="5"/>
  <c r="K176" i="5"/>
  <c r="I176" i="5"/>
  <c r="G176" i="5"/>
  <c r="U175" i="5"/>
  <c r="T175" i="5"/>
  <c r="O175" i="5"/>
  <c r="M175" i="5"/>
  <c r="K175" i="5"/>
  <c r="I175" i="5"/>
  <c r="G175" i="5"/>
  <c r="U174" i="5"/>
  <c r="T174" i="5"/>
  <c r="O174" i="5"/>
  <c r="M174" i="5"/>
  <c r="K174" i="5"/>
  <c r="I174" i="5"/>
  <c r="G174" i="5"/>
  <c r="U173" i="5"/>
  <c r="T173" i="5"/>
  <c r="O173" i="5"/>
  <c r="M173" i="5"/>
  <c r="K173" i="5"/>
  <c r="I173" i="5"/>
  <c r="G173" i="5"/>
  <c r="S170" i="5"/>
  <c r="R170" i="5"/>
  <c r="Q170" i="5"/>
  <c r="T170" i="5" s="1"/>
  <c r="P170" i="5"/>
  <c r="L170" i="5"/>
  <c r="J170" i="5"/>
  <c r="K170" i="5" s="1"/>
  <c r="H170" i="5"/>
  <c r="F170" i="5"/>
  <c r="E170" i="5"/>
  <c r="M170" i="5" s="1"/>
  <c r="D170" i="5"/>
  <c r="I170" i="5" s="1"/>
  <c r="U169" i="5"/>
  <c r="S169" i="5"/>
  <c r="R169" i="5"/>
  <c r="Q169" i="5"/>
  <c r="T169" i="5" s="1"/>
  <c r="P169" i="5"/>
  <c r="L169" i="5"/>
  <c r="J169" i="5"/>
  <c r="H169" i="5"/>
  <c r="F169" i="5"/>
  <c r="E169" i="5"/>
  <c r="M169" i="5" s="1"/>
  <c r="D169" i="5"/>
  <c r="O169" i="5" s="1"/>
  <c r="U168" i="5"/>
  <c r="T168" i="5"/>
  <c r="O168" i="5"/>
  <c r="M168" i="5"/>
  <c r="K168" i="5"/>
  <c r="I168" i="5"/>
  <c r="G168" i="5"/>
  <c r="U167" i="5"/>
  <c r="T167" i="5"/>
  <c r="O167" i="5"/>
  <c r="M167" i="5"/>
  <c r="K167" i="5"/>
  <c r="I167" i="5"/>
  <c r="G167" i="5"/>
  <c r="U166" i="5"/>
  <c r="T166" i="5"/>
  <c r="O166" i="5"/>
  <c r="M166" i="5"/>
  <c r="K166" i="5"/>
  <c r="I166" i="5"/>
  <c r="G166" i="5"/>
  <c r="U165" i="5"/>
  <c r="T165" i="5"/>
  <c r="O165" i="5"/>
  <c r="M165" i="5"/>
  <c r="K165" i="5"/>
  <c r="I165" i="5"/>
  <c r="G165" i="5"/>
  <c r="U164" i="5"/>
  <c r="T164" i="5"/>
  <c r="O164" i="5"/>
  <c r="M164" i="5"/>
  <c r="K164" i="5"/>
  <c r="I164" i="5"/>
  <c r="G164" i="5"/>
  <c r="U163" i="5"/>
  <c r="S163" i="5"/>
  <c r="R163" i="5"/>
  <c r="Q163" i="5"/>
  <c r="P163" i="5"/>
  <c r="L163" i="5"/>
  <c r="J163" i="5"/>
  <c r="H163" i="5"/>
  <c r="F163" i="5"/>
  <c r="E163" i="5"/>
  <c r="M163" i="5" s="1"/>
  <c r="D163" i="5"/>
  <c r="U162" i="5"/>
  <c r="T162" i="5"/>
  <c r="O162" i="5"/>
  <c r="M162" i="5"/>
  <c r="K162" i="5"/>
  <c r="I162" i="5"/>
  <c r="G162" i="5"/>
  <c r="U161" i="5"/>
  <c r="T161" i="5"/>
  <c r="O161" i="5"/>
  <c r="M161" i="5"/>
  <c r="K161" i="5"/>
  <c r="I161" i="5"/>
  <c r="G161" i="5"/>
  <c r="U160" i="5"/>
  <c r="T160" i="5"/>
  <c r="O160" i="5"/>
  <c r="M160" i="5"/>
  <c r="K160" i="5"/>
  <c r="I160" i="5"/>
  <c r="G160" i="5"/>
  <c r="U159" i="5"/>
  <c r="T159" i="5"/>
  <c r="O159" i="5"/>
  <c r="M159" i="5"/>
  <c r="K159" i="5"/>
  <c r="I159" i="5"/>
  <c r="G159" i="5"/>
  <c r="U158" i="5"/>
  <c r="T158" i="5"/>
  <c r="O158" i="5"/>
  <c r="M158" i="5"/>
  <c r="K158" i="5"/>
  <c r="I158" i="5"/>
  <c r="G158" i="5"/>
  <c r="S157" i="5"/>
  <c r="R157" i="5"/>
  <c r="Q157" i="5"/>
  <c r="P157" i="5"/>
  <c r="U157" i="5" s="1"/>
  <c r="L157" i="5"/>
  <c r="J157" i="5"/>
  <c r="H157" i="5"/>
  <c r="F157" i="5"/>
  <c r="E157" i="5"/>
  <c r="M157" i="5" s="1"/>
  <c r="D157" i="5"/>
  <c r="O157" i="5" s="1"/>
  <c r="U156" i="5"/>
  <c r="T156" i="5"/>
  <c r="O156" i="5"/>
  <c r="M156" i="5"/>
  <c r="K156" i="5"/>
  <c r="I156" i="5"/>
  <c r="G156" i="5"/>
  <c r="U155" i="5"/>
  <c r="T155" i="5"/>
  <c r="O155" i="5"/>
  <c r="M155" i="5"/>
  <c r="K155" i="5"/>
  <c r="I155" i="5"/>
  <c r="G155" i="5"/>
  <c r="U154" i="5"/>
  <c r="T154" i="5"/>
  <c r="O154" i="5"/>
  <c r="M154" i="5"/>
  <c r="K154" i="5"/>
  <c r="I154" i="5"/>
  <c r="G154" i="5"/>
  <c r="U153" i="5"/>
  <c r="T153" i="5"/>
  <c r="O153" i="5"/>
  <c r="M153" i="5"/>
  <c r="K153" i="5"/>
  <c r="I153" i="5"/>
  <c r="G153" i="5"/>
  <c r="U152" i="5"/>
  <c r="T152" i="5"/>
  <c r="O152" i="5"/>
  <c r="M152" i="5"/>
  <c r="K152" i="5"/>
  <c r="I152" i="5"/>
  <c r="G152" i="5"/>
  <c r="U151" i="5"/>
  <c r="T151" i="5"/>
  <c r="O151" i="5"/>
  <c r="M151" i="5"/>
  <c r="K151" i="5"/>
  <c r="I151" i="5"/>
  <c r="G151" i="5"/>
  <c r="T150" i="5"/>
  <c r="S150" i="5"/>
  <c r="R150" i="5"/>
  <c r="Q150" i="5"/>
  <c r="P150" i="5"/>
  <c r="L150" i="5"/>
  <c r="J150" i="5"/>
  <c r="H150" i="5"/>
  <c r="F150" i="5"/>
  <c r="E150" i="5"/>
  <c r="D150" i="5"/>
  <c r="I150" i="5" s="1"/>
  <c r="U149" i="5"/>
  <c r="T149" i="5"/>
  <c r="O149" i="5"/>
  <c r="M149" i="5"/>
  <c r="K149" i="5"/>
  <c r="I149" i="5"/>
  <c r="G149" i="5"/>
  <c r="U148" i="5"/>
  <c r="T148" i="5"/>
  <c r="O148" i="5"/>
  <c r="M148" i="5"/>
  <c r="K148" i="5"/>
  <c r="I148" i="5"/>
  <c r="G148" i="5"/>
  <c r="U147" i="5"/>
  <c r="T147" i="5"/>
  <c r="O147" i="5"/>
  <c r="M147" i="5"/>
  <c r="K147" i="5"/>
  <c r="I147" i="5"/>
  <c r="G147" i="5"/>
  <c r="U146" i="5"/>
  <c r="T146" i="5"/>
  <c r="O146" i="5"/>
  <c r="M146" i="5"/>
  <c r="K146" i="5"/>
  <c r="I146" i="5"/>
  <c r="G146" i="5"/>
  <c r="U145" i="5"/>
  <c r="T145" i="5"/>
  <c r="O145" i="5"/>
  <c r="M145" i="5"/>
  <c r="K145" i="5"/>
  <c r="I145" i="5"/>
  <c r="G145" i="5"/>
  <c r="S144" i="5"/>
  <c r="R144" i="5"/>
  <c r="Q144" i="5"/>
  <c r="T144" i="5" s="1"/>
  <c r="P144" i="5"/>
  <c r="L144" i="5"/>
  <c r="J144" i="5"/>
  <c r="H144" i="5"/>
  <c r="G144" i="5"/>
  <c r="F144" i="5"/>
  <c r="E144" i="5"/>
  <c r="M144" i="5" s="1"/>
  <c r="D144" i="5"/>
  <c r="U143" i="5"/>
  <c r="T143" i="5"/>
  <c r="O143" i="5"/>
  <c r="M143" i="5"/>
  <c r="K143" i="5"/>
  <c r="I143" i="5"/>
  <c r="G143" i="5"/>
  <c r="U142" i="5"/>
  <c r="T142" i="5"/>
  <c r="O142" i="5"/>
  <c r="M142" i="5"/>
  <c r="K142" i="5"/>
  <c r="I142" i="5"/>
  <c r="G142" i="5"/>
  <c r="U141" i="5"/>
  <c r="T141" i="5"/>
  <c r="O141" i="5"/>
  <c r="M141" i="5"/>
  <c r="K141" i="5"/>
  <c r="I141" i="5"/>
  <c r="G141" i="5"/>
  <c r="U140" i="5"/>
  <c r="T140" i="5"/>
  <c r="O140" i="5"/>
  <c r="M140" i="5"/>
  <c r="K140" i="5"/>
  <c r="I140" i="5"/>
  <c r="G140" i="5"/>
  <c r="U139" i="5"/>
  <c r="T139" i="5"/>
  <c r="O139" i="5"/>
  <c r="M139" i="5"/>
  <c r="K139" i="5"/>
  <c r="I139" i="5"/>
  <c r="G139" i="5"/>
  <c r="U138" i="5"/>
  <c r="T138" i="5"/>
  <c r="O138" i="5"/>
  <c r="M138" i="5"/>
  <c r="K138" i="5"/>
  <c r="I138" i="5"/>
  <c r="G138" i="5"/>
  <c r="S137" i="5"/>
  <c r="T137" i="5" s="1"/>
  <c r="R137" i="5"/>
  <c r="Q137" i="5"/>
  <c r="P137" i="5"/>
  <c r="L137" i="5"/>
  <c r="J137" i="5"/>
  <c r="H137" i="5"/>
  <c r="F137" i="5"/>
  <c r="E137" i="5"/>
  <c r="D137" i="5"/>
  <c r="U136" i="5"/>
  <c r="T136" i="5"/>
  <c r="O136" i="5"/>
  <c r="M136" i="5"/>
  <c r="K136" i="5"/>
  <c r="I136" i="5"/>
  <c r="G136" i="5"/>
  <c r="U135" i="5"/>
  <c r="T135" i="5"/>
  <c r="O135" i="5"/>
  <c r="M135" i="5"/>
  <c r="K135" i="5"/>
  <c r="I135" i="5"/>
  <c r="G135" i="5"/>
  <c r="U134" i="5"/>
  <c r="T134" i="5"/>
  <c r="O134" i="5"/>
  <c r="M134" i="5"/>
  <c r="K134" i="5"/>
  <c r="I134" i="5"/>
  <c r="G134" i="5"/>
  <c r="U133" i="5"/>
  <c r="T133" i="5"/>
  <c r="O133" i="5"/>
  <c r="M133" i="5"/>
  <c r="K133" i="5"/>
  <c r="I133" i="5"/>
  <c r="G133" i="5"/>
  <c r="S132" i="5"/>
  <c r="R132" i="5"/>
  <c r="Q132" i="5"/>
  <c r="T132" i="5" s="1"/>
  <c r="P132" i="5"/>
  <c r="U132" i="5" s="1"/>
  <c r="L132" i="5"/>
  <c r="J132" i="5"/>
  <c r="K132" i="5" s="1"/>
  <c r="H132" i="5"/>
  <c r="F132" i="5"/>
  <c r="E132" i="5"/>
  <c r="D132" i="5"/>
  <c r="I132" i="5" s="1"/>
  <c r="U131" i="5"/>
  <c r="T131" i="5"/>
  <c r="O131" i="5"/>
  <c r="M131" i="5"/>
  <c r="K131" i="5"/>
  <c r="I131" i="5"/>
  <c r="G131" i="5"/>
  <c r="U130" i="5"/>
  <c r="T130" i="5"/>
  <c r="O130" i="5"/>
  <c r="M130" i="5"/>
  <c r="K130" i="5"/>
  <c r="I130" i="5"/>
  <c r="G130" i="5"/>
  <c r="U129" i="5"/>
  <c r="T129" i="5"/>
  <c r="O129" i="5"/>
  <c r="M129" i="5"/>
  <c r="K129" i="5"/>
  <c r="I129" i="5"/>
  <c r="G129" i="5"/>
  <c r="U128" i="5"/>
  <c r="T128" i="5"/>
  <c r="O128" i="5"/>
  <c r="M128" i="5"/>
  <c r="K128" i="5"/>
  <c r="I128" i="5"/>
  <c r="G128" i="5"/>
  <c r="U127" i="5"/>
  <c r="T127" i="5"/>
  <c r="O127" i="5"/>
  <c r="M127" i="5"/>
  <c r="K127" i="5"/>
  <c r="I127" i="5"/>
  <c r="G127" i="5"/>
  <c r="S126" i="5"/>
  <c r="R126" i="5"/>
  <c r="Q126" i="5"/>
  <c r="T126" i="5" s="1"/>
  <c r="P126" i="5"/>
  <c r="L126" i="5"/>
  <c r="J126" i="5"/>
  <c r="H126" i="5"/>
  <c r="F126" i="5"/>
  <c r="U126" i="5" s="1"/>
  <c r="E126" i="5"/>
  <c r="M126" i="5" s="1"/>
  <c r="D126" i="5"/>
  <c r="U125" i="5"/>
  <c r="T125" i="5"/>
  <c r="O125" i="5"/>
  <c r="M125" i="5"/>
  <c r="K125" i="5"/>
  <c r="I125" i="5"/>
  <c r="G125" i="5"/>
  <c r="U124" i="5"/>
  <c r="T124" i="5"/>
  <c r="O124" i="5"/>
  <c r="M124" i="5"/>
  <c r="K124" i="5"/>
  <c r="I124" i="5"/>
  <c r="G124" i="5"/>
  <c r="U123" i="5"/>
  <c r="T123" i="5"/>
  <c r="O123" i="5"/>
  <c r="M123" i="5"/>
  <c r="K123" i="5"/>
  <c r="I123" i="5"/>
  <c r="G123" i="5"/>
  <c r="U122" i="5"/>
  <c r="T122" i="5"/>
  <c r="O122" i="5"/>
  <c r="M122" i="5"/>
  <c r="K122" i="5"/>
  <c r="I122" i="5"/>
  <c r="G122" i="5"/>
  <c r="S121" i="5"/>
  <c r="R121" i="5"/>
  <c r="Q121" i="5"/>
  <c r="T121" i="5" s="1"/>
  <c r="P121" i="5"/>
  <c r="U121" i="5" s="1"/>
  <c r="L121" i="5"/>
  <c r="J121" i="5"/>
  <c r="H121" i="5"/>
  <c r="I121" i="5" s="1"/>
  <c r="F121" i="5"/>
  <c r="E121" i="5"/>
  <c r="D121" i="5"/>
  <c r="O121" i="5" s="1"/>
  <c r="U120" i="5"/>
  <c r="T120" i="5"/>
  <c r="O120" i="5"/>
  <c r="M120" i="5"/>
  <c r="K120" i="5"/>
  <c r="I120" i="5"/>
  <c r="G120" i="5"/>
  <c r="U119" i="5"/>
  <c r="T119" i="5"/>
  <c r="O119" i="5"/>
  <c r="M119" i="5"/>
  <c r="K119" i="5"/>
  <c r="I119" i="5"/>
  <c r="G119" i="5"/>
  <c r="U118" i="5"/>
  <c r="T118" i="5"/>
  <c r="O118" i="5"/>
  <c r="M118" i="5"/>
  <c r="K118" i="5"/>
  <c r="I118" i="5"/>
  <c r="G118" i="5"/>
  <c r="U117" i="5"/>
  <c r="T117" i="5"/>
  <c r="O117" i="5"/>
  <c r="M117" i="5"/>
  <c r="K117" i="5"/>
  <c r="I117" i="5"/>
  <c r="G117" i="5"/>
  <c r="U116" i="5"/>
  <c r="T116" i="5"/>
  <c r="O116" i="5"/>
  <c r="M116" i="5"/>
  <c r="K116" i="5"/>
  <c r="I116" i="5"/>
  <c r="G116" i="5"/>
  <c r="U115" i="5"/>
  <c r="T115" i="5"/>
  <c r="O115" i="5"/>
  <c r="M115" i="5"/>
  <c r="K115" i="5"/>
  <c r="I115" i="5"/>
  <c r="G115" i="5"/>
  <c r="U114" i="5"/>
  <c r="T114" i="5"/>
  <c r="O114" i="5"/>
  <c r="M114" i="5"/>
  <c r="K114" i="5"/>
  <c r="I114" i="5"/>
  <c r="G114" i="5"/>
  <c r="U113" i="5"/>
  <c r="T113" i="5"/>
  <c r="O113" i="5"/>
  <c r="M113" i="5"/>
  <c r="K113" i="5"/>
  <c r="I113" i="5"/>
  <c r="G113" i="5"/>
  <c r="S112" i="5"/>
  <c r="R112" i="5"/>
  <c r="Q112" i="5"/>
  <c r="P112" i="5"/>
  <c r="L112" i="5"/>
  <c r="J112" i="5"/>
  <c r="H112" i="5"/>
  <c r="F112" i="5"/>
  <c r="E112" i="5"/>
  <c r="D112" i="5"/>
  <c r="U111" i="5"/>
  <c r="T111" i="5"/>
  <c r="O111" i="5"/>
  <c r="M111" i="5"/>
  <c r="K111" i="5"/>
  <c r="I111" i="5"/>
  <c r="G111" i="5"/>
  <c r="U110" i="5"/>
  <c r="T110" i="5"/>
  <c r="O110" i="5"/>
  <c r="M110" i="5"/>
  <c r="K110" i="5"/>
  <c r="I110" i="5"/>
  <c r="G110" i="5"/>
  <c r="U109" i="5"/>
  <c r="T109" i="5"/>
  <c r="O109" i="5"/>
  <c r="M109" i="5"/>
  <c r="K109" i="5"/>
  <c r="I109" i="5"/>
  <c r="G109" i="5"/>
  <c r="U108" i="5"/>
  <c r="T108" i="5"/>
  <c r="O108" i="5"/>
  <c r="M108" i="5"/>
  <c r="K108" i="5"/>
  <c r="I108" i="5"/>
  <c r="G108" i="5"/>
  <c r="U107" i="5"/>
  <c r="T107" i="5"/>
  <c r="O107" i="5"/>
  <c r="M107" i="5"/>
  <c r="K107" i="5"/>
  <c r="I107" i="5"/>
  <c r="G107" i="5"/>
  <c r="S106" i="5"/>
  <c r="R106" i="5"/>
  <c r="Q106" i="5"/>
  <c r="P106" i="5"/>
  <c r="U106" i="5" s="1"/>
  <c r="L106" i="5"/>
  <c r="J106" i="5"/>
  <c r="H106" i="5"/>
  <c r="F106" i="5"/>
  <c r="G106" i="5" s="1"/>
  <c r="E106" i="5"/>
  <c r="K106" i="5" s="1"/>
  <c r="D106" i="5"/>
  <c r="O106" i="5" s="1"/>
  <c r="U105" i="5"/>
  <c r="T105" i="5"/>
  <c r="O105" i="5"/>
  <c r="M105" i="5"/>
  <c r="K105" i="5"/>
  <c r="I105" i="5"/>
  <c r="G105" i="5"/>
  <c r="S102" i="5"/>
  <c r="R102" i="5"/>
  <c r="Q102" i="5"/>
  <c r="T102" i="5" s="1"/>
  <c r="P102" i="5"/>
  <c r="U102" i="5" s="1"/>
  <c r="O102" i="5"/>
  <c r="L102" i="5"/>
  <c r="J102" i="5"/>
  <c r="H102" i="5"/>
  <c r="I102" i="5" s="1"/>
  <c r="F102" i="5"/>
  <c r="E102" i="5"/>
  <c r="D102" i="5"/>
  <c r="S101" i="5"/>
  <c r="R101" i="5"/>
  <c r="Q101" i="5"/>
  <c r="T101" i="5" s="1"/>
  <c r="P101" i="5"/>
  <c r="O101" i="5"/>
  <c r="L101" i="5"/>
  <c r="K101" i="5"/>
  <c r="J101" i="5"/>
  <c r="H101" i="5"/>
  <c r="F101" i="5"/>
  <c r="E101" i="5"/>
  <c r="D101" i="5"/>
  <c r="I101" i="5" s="1"/>
  <c r="U100" i="5"/>
  <c r="T100" i="5"/>
  <c r="O100" i="5"/>
  <c r="M100" i="5"/>
  <c r="K100" i="5"/>
  <c r="I100" i="5"/>
  <c r="G100" i="5"/>
  <c r="U99" i="5"/>
  <c r="T99" i="5"/>
  <c r="O99" i="5"/>
  <c r="M99" i="5"/>
  <c r="K99" i="5"/>
  <c r="I99" i="5"/>
  <c r="G99" i="5"/>
  <c r="U98" i="5"/>
  <c r="T98" i="5"/>
  <c r="O98" i="5"/>
  <c r="M98" i="5"/>
  <c r="K98" i="5"/>
  <c r="I98" i="5"/>
  <c r="G98" i="5"/>
  <c r="U97" i="5"/>
  <c r="T97" i="5"/>
  <c r="O97" i="5"/>
  <c r="M97" i="5"/>
  <c r="K97" i="5"/>
  <c r="I97" i="5"/>
  <c r="G97" i="5"/>
  <c r="S96" i="5"/>
  <c r="R96" i="5"/>
  <c r="Q96" i="5"/>
  <c r="T96" i="5" s="1"/>
  <c r="P96" i="5"/>
  <c r="L96" i="5"/>
  <c r="J96" i="5"/>
  <c r="K96" i="5" s="1"/>
  <c r="H96" i="5"/>
  <c r="F96" i="5"/>
  <c r="E96" i="5"/>
  <c r="D96" i="5"/>
  <c r="U95" i="5"/>
  <c r="T95" i="5"/>
  <c r="O95" i="5"/>
  <c r="M95" i="5"/>
  <c r="K95" i="5"/>
  <c r="I95" i="5"/>
  <c r="G95" i="5"/>
  <c r="U94" i="5"/>
  <c r="T94" i="5"/>
  <c r="O94" i="5"/>
  <c r="M94" i="5"/>
  <c r="K94" i="5"/>
  <c r="I94" i="5"/>
  <c r="G94" i="5"/>
  <c r="U93" i="5"/>
  <c r="T93" i="5"/>
  <c r="O93" i="5"/>
  <c r="M93" i="5"/>
  <c r="K93" i="5"/>
  <c r="I93" i="5"/>
  <c r="G93" i="5"/>
  <c r="U92" i="5"/>
  <c r="T92" i="5"/>
  <c r="O92" i="5"/>
  <c r="M92" i="5"/>
  <c r="K92" i="5"/>
  <c r="I92" i="5"/>
  <c r="G92" i="5"/>
  <c r="S91" i="5"/>
  <c r="R91" i="5"/>
  <c r="Q91" i="5"/>
  <c r="P91" i="5"/>
  <c r="L91" i="5"/>
  <c r="J91" i="5"/>
  <c r="H91" i="5"/>
  <c r="I91" i="5" s="1"/>
  <c r="F91" i="5"/>
  <c r="U91" i="5" s="1"/>
  <c r="E91" i="5"/>
  <c r="M91" i="5" s="1"/>
  <c r="D91" i="5"/>
  <c r="O91" i="5" s="1"/>
  <c r="U90" i="5"/>
  <c r="T90" i="5"/>
  <c r="O90" i="5"/>
  <c r="M90" i="5"/>
  <c r="K90" i="5"/>
  <c r="I90" i="5"/>
  <c r="G90" i="5"/>
  <c r="U89" i="5"/>
  <c r="T89" i="5"/>
  <c r="O89" i="5"/>
  <c r="M89" i="5"/>
  <c r="K89" i="5"/>
  <c r="I89" i="5"/>
  <c r="G89" i="5"/>
  <c r="U88" i="5"/>
  <c r="T88" i="5"/>
  <c r="O88" i="5"/>
  <c r="M88" i="5"/>
  <c r="K88" i="5"/>
  <c r="I88" i="5"/>
  <c r="G88" i="5"/>
  <c r="S85" i="5"/>
  <c r="R85" i="5"/>
  <c r="Q85" i="5"/>
  <c r="T85" i="5" s="1"/>
  <c r="P85" i="5"/>
  <c r="L85" i="5"/>
  <c r="J85" i="5"/>
  <c r="H85" i="5"/>
  <c r="F85" i="5"/>
  <c r="E85" i="5"/>
  <c r="D85" i="5"/>
  <c r="S84" i="5"/>
  <c r="R84" i="5"/>
  <c r="Q84" i="5"/>
  <c r="P84" i="5"/>
  <c r="L84" i="5"/>
  <c r="J84" i="5"/>
  <c r="K84" i="5" s="1"/>
  <c r="H84" i="5"/>
  <c r="F84" i="5"/>
  <c r="E84" i="5"/>
  <c r="M84" i="5" s="1"/>
  <c r="D84" i="5"/>
  <c r="U83" i="5"/>
  <c r="T83" i="5"/>
  <c r="O83" i="5"/>
  <c r="M83" i="5"/>
  <c r="K83" i="5"/>
  <c r="I83" i="5"/>
  <c r="G83" i="5"/>
  <c r="U82" i="5"/>
  <c r="T82" i="5"/>
  <c r="O82" i="5"/>
  <c r="M82" i="5"/>
  <c r="K82" i="5"/>
  <c r="I82" i="5"/>
  <c r="G82" i="5"/>
  <c r="U81" i="5"/>
  <c r="T81" i="5"/>
  <c r="O81" i="5"/>
  <c r="M81" i="5"/>
  <c r="K81" i="5"/>
  <c r="I81" i="5"/>
  <c r="G81" i="5"/>
  <c r="U80" i="5"/>
  <c r="T80" i="5"/>
  <c r="O80" i="5"/>
  <c r="M80" i="5"/>
  <c r="K80" i="5"/>
  <c r="I80" i="5"/>
  <c r="G80" i="5"/>
  <c r="U79" i="5"/>
  <c r="T79" i="5"/>
  <c r="O79" i="5"/>
  <c r="M79" i="5"/>
  <c r="K79" i="5"/>
  <c r="I79" i="5"/>
  <c r="G79" i="5"/>
  <c r="S78" i="5"/>
  <c r="R78" i="5"/>
  <c r="Q78" i="5"/>
  <c r="T78" i="5" s="1"/>
  <c r="P78" i="5"/>
  <c r="U78" i="5" s="1"/>
  <c r="L78" i="5"/>
  <c r="J78" i="5"/>
  <c r="K78" i="5" s="1"/>
  <c r="H78" i="5"/>
  <c r="F78" i="5"/>
  <c r="E78" i="5"/>
  <c r="D78" i="5"/>
  <c r="U77" i="5"/>
  <c r="T77" i="5"/>
  <c r="O77" i="5"/>
  <c r="M77" i="5"/>
  <c r="K77" i="5"/>
  <c r="I77" i="5"/>
  <c r="G77" i="5"/>
  <c r="U76" i="5"/>
  <c r="T76" i="5"/>
  <c r="O76" i="5"/>
  <c r="M76" i="5"/>
  <c r="K76" i="5"/>
  <c r="I76" i="5"/>
  <c r="G76" i="5"/>
  <c r="U75" i="5"/>
  <c r="T75" i="5"/>
  <c r="O75" i="5"/>
  <c r="M75" i="5"/>
  <c r="K75" i="5"/>
  <c r="I75" i="5"/>
  <c r="G75" i="5"/>
  <c r="U74" i="5"/>
  <c r="T74" i="5"/>
  <c r="O74" i="5"/>
  <c r="M74" i="5"/>
  <c r="K74" i="5"/>
  <c r="I74" i="5"/>
  <c r="G74" i="5"/>
  <c r="U73" i="5"/>
  <c r="T73" i="5"/>
  <c r="O73" i="5"/>
  <c r="M73" i="5"/>
  <c r="K73" i="5"/>
  <c r="I73" i="5"/>
  <c r="G73" i="5"/>
  <c r="U72" i="5"/>
  <c r="T72" i="5"/>
  <c r="O72" i="5"/>
  <c r="M72" i="5"/>
  <c r="K72" i="5"/>
  <c r="I72" i="5"/>
  <c r="G72" i="5"/>
  <c r="U71" i="5"/>
  <c r="T71" i="5"/>
  <c r="O71" i="5"/>
  <c r="M71" i="5"/>
  <c r="K71" i="5"/>
  <c r="I71" i="5"/>
  <c r="G71" i="5"/>
  <c r="S70" i="5"/>
  <c r="R70" i="5"/>
  <c r="Q70" i="5"/>
  <c r="T70" i="5" s="1"/>
  <c r="P70" i="5"/>
  <c r="L70" i="5"/>
  <c r="J70" i="5"/>
  <c r="H70" i="5"/>
  <c r="I70" i="5" s="1"/>
  <c r="F70" i="5"/>
  <c r="G70" i="5" s="1"/>
  <c r="E70" i="5"/>
  <c r="K70" i="5" s="1"/>
  <c r="D70" i="5"/>
  <c r="O70" i="5" s="1"/>
  <c r="U69" i="5"/>
  <c r="T69" i="5"/>
  <c r="O69" i="5"/>
  <c r="M69" i="5"/>
  <c r="K69" i="5"/>
  <c r="I69" i="5"/>
  <c r="G69" i="5"/>
  <c r="U68" i="5"/>
  <c r="T68" i="5"/>
  <c r="O68" i="5"/>
  <c r="M68" i="5"/>
  <c r="K68" i="5"/>
  <c r="I68" i="5"/>
  <c r="G68" i="5"/>
  <c r="U67" i="5"/>
  <c r="T67" i="5"/>
  <c r="O67" i="5"/>
  <c r="M67" i="5"/>
  <c r="K67" i="5"/>
  <c r="I67" i="5"/>
  <c r="G67" i="5"/>
  <c r="U66" i="5"/>
  <c r="T66" i="5"/>
  <c r="O66" i="5"/>
  <c r="M66" i="5"/>
  <c r="K66" i="5"/>
  <c r="I66" i="5"/>
  <c r="G66" i="5"/>
  <c r="U65" i="5"/>
  <c r="T65" i="5"/>
  <c r="O65" i="5"/>
  <c r="M65" i="5"/>
  <c r="K65" i="5"/>
  <c r="I65" i="5"/>
  <c r="G65" i="5"/>
  <c r="U64" i="5"/>
  <c r="T64" i="5"/>
  <c r="O64" i="5"/>
  <c r="M64" i="5"/>
  <c r="K64" i="5"/>
  <c r="I64" i="5"/>
  <c r="G64" i="5"/>
  <c r="S63" i="5"/>
  <c r="R63" i="5"/>
  <c r="Q63" i="5"/>
  <c r="T63" i="5" s="1"/>
  <c r="P63" i="5"/>
  <c r="U63" i="5" s="1"/>
  <c r="L63" i="5"/>
  <c r="J63" i="5"/>
  <c r="H63" i="5"/>
  <c r="I63" i="5" s="1"/>
  <c r="F63" i="5"/>
  <c r="E63" i="5"/>
  <c r="M63" i="5" s="1"/>
  <c r="D63" i="5"/>
  <c r="O63" i="5" s="1"/>
  <c r="U62" i="5"/>
  <c r="T62" i="5"/>
  <c r="O62" i="5"/>
  <c r="M62" i="5"/>
  <c r="K62" i="5"/>
  <c r="I62" i="5"/>
  <c r="G62" i="5"/>
  <c r="U61" i="5"/>
  <c r="T61" i="5"/>
  <c r="O61" i="5"/>
  <c r="M61" i="5"/>
  <c r="K61" i="5"/>
  <c r="I61" i="5"/>
  <c r="G61" i="5"/>
  <c r="U60" i="5"/>
  <c r="T60" i="5"/>
  <c r="O60" i="5"/>
  <c r="M60" i="5"/>
  <c r="K60" i="5"/>
  <c r="I60" i="5"/>
  <c r="G60" i="5"/>
  <c r="U59" i="5"/>
  <c r="T59" i="5"/>
  <c r="O59" i="5"/>
  <c r="M59" i="5"/>
  <c r="K59" i="5"/>
  <c r="I59" i="5"/>
  <c r="G59" i="5"/>
  <c r="S58" i="5"/>
  <c r="R58" i="5"/>
  <c r="Q58" i="5"/>
  <c r="P58" i="5"/>
  <c r="O58" i="5"/>
  <c r="L58" i="5"/>
  <c r="J58" i="5"/>
  <c r="H58" i="5"/>
  <c r="I58" i="5" s="1"/>
  <c r="F58" i="5"/>
  <c r="G58" i="5" s="1"/>
  <c r="E58" i="5"/>
  <c r="K58" i="5" s="1"/>
  <c r="D58" i="5"/>
  <c r="U57" i="5"/>
  <c r="T57" i="5"/>
  <c r="O57" i="5"/>
  <c r="M57" i="5"/>
  <c r="K57" i="5"/>
  <c r="I57" i="5"/>
  <c r="G57" i="5"/>
  <c r="S54" i="5"/>
  <c r="R54" i="5"/>
  <c r="Q54" i="5"/>
  <c r="T54" i="5" s="1"/>
  <c r="P54" i="5"/>
  <c r="L54" i="5"/>
  <c r="J54" i="5"/>
  <c r="H54" i="5"/>
  <c r="I54" i="5" s="1"/>
  <c r="F54" i="5"/>
  <c r="G54" i="5" s="1"/>
  <c r="E54" i="5"/>
  <c r="K54" i="5" s="1"/>
  <c r="D54" i="5"/>
  <c r="O54" i="5" s="1"/>
  <c r="S53" i="5"/>
  <c r="T53" i="5" s="1"/>
  <c r="R53" i="5"/>
  <c r="Q53" i="5"/>
  <c r="P53" i="5"/>
  <c r="O53" i="5"/>
  <c r="L53" i="5"/>
  <c r="J53" i="5"/>
  <c r="I53" i="5"/>
  <c r="H53" i="5"/>
  <c r="F53" i="5"/>
  <c r="G53" i="5" s="1"/>
  <c r="E53" i="5"/>
  <c r="D53" i="5"/>
  <c r="U52" i="5"/>
  <c r="T52" i="5"/>
  <c r="O52" i="5"/>
  <c r="M52" i="5"/>
  <c r="K52" i="5"/>
  <c r="I52" i="5"/>
  <c r="G52" i="5"/>
  <c r="U51" i="5"/>
  <c r="T51" i="5"/>
  <c r="O51" i="5"/>
  <c r="M51" i="5"/>
  <c r="K51" i="5"/>
  <c r="I51" i="5"/>
  <c r="G51" i="5"/>
  <c r="U50" i="5"/>
  <c r="T50" i="5"/>
  <c r="O50" i="5"/>
  <c r="M50" i="5"/>
  <c r="K50" i="5"/>
  <c r="I50" i="5"/>
  <c r="G50" i="5"/>
  <c r="U49" i="5"/>
  <c r="T49" i="5"/>
  <c r="O49" i="5"/>
  <c r="M49" i="5"/>
  <c r="K49" i="5"/>
  <c r="I49" i="5"/>
  <c r="G49" i="5"/>
  <c r="U48" i="5"/>
  <c r="T48" i="5"/>
  <c r="O48" i="5"/>
  <c r="M48" i="5"/>
  <c r="K48" i="5"/>
  <c r="I48" i="5"/>
  <c r="G48" i="5"/>
  <c r="S47" i="5"/>
  <c r="T47" i="5" s="1"/>
  <c r="R47" i="5"/>
  <c r="Q47" i="5"/>
  <c r="P47" i="5"/>
  <c r="U47" i="5" s="1"/>
  <c r="O47" i="5"/>
  <c r="L47" i="5"/>
  <c r="J47" i="5"/>
  <c r="K47" i="5" s="1"/>
  <c r="H47" i="5"/>
  <c r="G47" i="5"/>
  <c r="F47" i="5"/>
  <c r="E47" i="5"/>
  <c r="D47" i="5"/>
  <c r="U46" i="5"/>
  <c r="T46" i="5"/>
  <c r="O46" i="5"/>
  <c r="M46" i="5"/>
  <c r="K46" i="5"/>
  <c r="I46" i="5"/>
  <c r="G46" i="5"/>
  <c r="U45" i="5"/>
  <c r="T45" i="5"/>
  <c r="O45" i="5"/>
  <c r="M45" i="5"/>
  <c r="K45" i="5"/>
  <c r="I45" i="5"/>
  <c r="G45" i="5"/>
  <c r="U44" i="5"/>
  <c r="T44" i="5"/>
  <c r="O44" i="5"/>
  <c r="M44" i="5"/>
  <c r="K44" i="5"/>
  <c r="I44" i="5"/>
  <c r="G44" i="5"/>
  <c r="U43" i="5"/>
  <c r="T43" i="5"/>
  <c r="O43" i="5"/>
  <c r="M43" i="5"/>
  <c r="K43" i="5"/>
  <c r="I43" i="5"/>
  <c r="G43" i="5"/>
  <c r="U42" i="5"/>
  <c r="T42" i="5"/>
  <c r="O42" i="5"/>
  <c r="M42" i="5"/>
  <c r="K42" i="5"/>
  <c r="I42" i="5"/>
  <c r="G42" i="5"/>
  <c r="U41" i="5"/>
  <c r="T41" i="5"/>
  <c r="O41" i="5"/>
  <c r="M41" i="5"/>
  <c r="K41" i="5"/>
  <c r="I41" i="5"/>
  <c r="G41" i="5"/>
  <c r="S40" i="5"/>
  <c r="R40" i="5"/>
  <c r="Q40" i="5"/>
  <c r="P40" i="5"/>
  <c r="U40" i="5" s="1"/>
  <c r="O40" i="5"/>
  <c r="L40" i="5"/>
  <c r="J40" i="5"/>
  <c r="H40" i="5"/>
  <c r="I40" i="5" s="1"/>
  <c r="F40" i="5"/>
  <c r="G40" i="5" s="1"/>
  <c r="E40" i="5"/>
  <c r="K40" i="5" s="1"/>
  <c r="D40" i="5"/>
  <c r="U39" i="5"/>
  <c r="T39" i="5"/>
  <c r="O39" i="5"/>
  <c r="M39" i="5"/>
  <c r="K39" i="5"/>
  <c r="I39" i="5"/>
  <c r="G39" i="5"/>
  <c r="U38" i="5"/>
  <c r="T38" i="5"/>
  <c r="O38" i="5"/>
  <c r="M38" i="5"/>
  <c r="K38" i="5"/>
  <c r="I38" i="5"/>
  <c r="G38" i="5"/>
  <c r="U37" i="5"/>
  <c r="T37" i="5"/>
  <c r="O37" i="5"/>
  <c r="M37" i="5"/>
  <c r="K37" i="5"/>
  <c r="I37" i="5"/>
  <c r="G37" i="5"/>
  <c r="U36" i="5"/>
  <c r="T36" i="5"/>
  <c r="O36" i="5"/>
  <c r="M36" i="5"/>
  <c r="K36" i="5"/>
  <c r="I36" i="5"/>
  <c r="G36" i="5"/>
  <c r="S35" i="5"/>
  <c r="R35" i="5"/>
  <c r="Q35" i="5"/>
  <c r="P35" i="5"/>
  <c r="L35" i="5"/>
  <c r="J35" i="5"/>
  <c r="H35" i="5"/>
  <c r="F35" i="5"/>
  <c r="G35" i="5" s="1"/>
  <c r="E35" i="5"/>
  <c r="M35" i="5" s="1"/>
  <c r="D35" i="5"/>
  <c r="I35" i="5" s="1"/>
  <c r="U34" i="5"/>
  <c r="T34" i="5"/>
  <c r="O34" i="5"/>
  <c r="M34" i="5"/>
  <c r="K34" i="5"/>
  <c r="I34" i="5"/>
  <c r="G34" i="5"/>
  <c r="U33" i="5"/>
  <c r="T33" i="5"/>
  <c r="O33" i="5"/>
  <c r="M33" i="5"/>
  <c r="K33" i="5"/>
  <c r="I33" i="5"/>
  <c r="G33" i="5"/>
  <c r="U32" i="5"/>
  <c r="T32" i="5"/>
  <c r="O32" i="5"/>
  <c r="M32" i="5"/>
  <c r="K32" i="5"/>
  <c r="I32" i="5"/>
  <c r="G32" i="5"/>
  <c r="U31" i="5"/>
  <c r="T31" i="5"/>
  <c r="O31" i="5"/>
  <c r="M31" i="5"/>
  <c r="K31" i="5"/>
  <c r="I31" i="5"/>
  <c r="G31" i="5"/>
  <c r="U30" i="5"/>
  <c r="T30" i="5"/>
  <c r="O30" i="5"/>
  <c r="M30" i="5"/>
  <c r="K30" i="5"/>
  <c r="I30" i="5"/>
  <c r="G30" i="5"/>
  <c r="U29" i="5"/>
  <c r="T29" i="5"/>
  <c r="O29" i="5"/>
  <c r="M29" i="5"/>
  <c r="K29" i="5"/>
  <c r="I29" i="5"/>
  <c r="G29" i="5"/>
  <c r="U28" i="5"/>
  <c r="T28" i="5"/>
  <c r="O28" i="5"/>
  <c r="M28" i="5"/>
  <c r="K28" i="5"/>
  <c r="I28" i="5"/>
  <c r="G28" i="5"/>
  <c r="U27" i="5"/>
  <c r="S27" i="5"/>
  <c r="R27" i="5"/>
  <c r="Q27" i="5"/>
  <c r="T27" i="5" s="1"/>
  <c r="P27" i="5"/>
  <c r="L27" i="5"/>
  <c r="J27" i="5"/>
  <c r="I27" i="5"/>
  <c r="H27" i="5"/>
  <c r="F27" i="5"/>
  <c r="E27" i="5"/>
  <c r="D27" i="5"/>
  <c r="G27" i="5" s="1"/>
  <c r="U26" i="5"/>
  <c r="T26" i="5"/>
  <c r="O26" i="5"/>
  <c r="M26" i="5"/>
  <c r="K26" i="5"/>
  <c r="I26" i="5"/>
  <c r="G26" i="5"/>
  <c r="U25" i="5"/>
  <c r="T25" i="5"/>
  <c r="O25" i="5"/>
  <c r="M25" i="5"/>
  <c r="K25" i="5"/>
  <c r="I25" i="5"/>
  <c r="G25" i="5"/>
  <c r="U24" i="5"/>
  <c r="T24" i="5"/>
  <c r="O24" i="5"/>
  <c r="M24" i="5"/>
  <c r="K24" i="5"/>
  <c r="I24" i="5"/>
  <c r="G24" i="5"/>
  <c r="U23" i="5"/>
  <c r="T23" i="5"/>
  <c r="O23" i="5"/>
  <c r="M23" i="5"/>
  <c r="K23" i="5"/>
  <c r="I23" i="5"/>
  <c r="G23" i="5"/>
  <c r="U22" i="5"/>
  <c r="T22" i="5"/>
  <c r="O22" i="5"/>
  <c r="M22" i="5"/>
  <c r="K22" i="5"/>
  <c r="I22" i="5"/>
  <c r="G22" i="5"/>
  <c r="U21" i="5"/>
  <c r="T21" i="5"/>
  <c r="O21" i="5"/>
  <c r="M21" i="5"/>
  <c r="K21" i="5"/>
  <c r="I21" i="5"/>
  <c r="G21" i="5"/>
  <c r="U20" i="5"/>
  <c r="T20" i="5"/>
  <c r="O20" i="5"/>
  <c r="M20" i="5"/>
  <c r="K20" i="5"/>
  <c r="I20" i="5"/>
  <c r="G20" i="5"/>
  <c r="S19" i="5"/>
  <c r="T19" i="5" s="1"/>
  <c r="R19" i="5"/>
  <c r="Q19" i="5"/>
  <c r="P19" i="5"/>
  <c r="L19" i="5"/>
  <c r="J19" i="5"/>
  <c r="H19" i="5"/>
  <c r="I19" i="5" s="1"/>
  <c r="F19" i="5"/>
  <c r="E19" i="5"/>
  <c r="D19" i="5"/>
  <c r="O19" i="5" s="1"/>
  <c r="U18" i="5"/>
  <c r="T18" i="5"/>
  <c r="O18" i="5"/>
  <c r="M18" i="5"/>
  <c r="K18" i="5"/>
  <c r="I18" i="5"/>
  <c r="G18" i="5"/>
  <c r="U17" i="5"/>
  <c r="T17" i="5"/>
  <c r="O17" i="5"/>
  <c r="M17" i="5"/>
  <c r="K17" i="5"/>
  <c r="I17" i="5"/>
  <c r="G17" i="5"/>
  <c r="U16" i="5"/>
  <c r="T16" i="5"/>
  <c r="O16" i="5"/>
  <c r="M16" i="5"/>
  <c r="K16" i="5"/>
  <c r="I16" i="5"/>
  <c r="G16" i="5"/>
  <c r="U15" i="5"/>
  <c r="T15" i="5"/>
  <c r="O15" i="5"/>
  <c r="M15" i="5"/>
  <c r="K15" i="5"/>
  <c r="I15" i="5"/>
  <c r="G15" i="5"/>
  <c r="U14" i="5"/>
  <c r="T14" i="5"/>
  <c r="O14" i="5"/>
  <c r="M14" i="5"/>
  <c r="K14" i="5"/>
  <c r="I14" i="5"/>
  <c r="G14" i="5"/>
  <c r="U13" i="5"/>
  <c r="T13" i="5"/>
  <c r="O13" i="5"/>
  <c r="M13" i="5"/>
  <c r="K13" i="5"/>
  <c r="I13" i="5"/>
  <c r="G13" i="5"/>
  <c r="U12" i="5"/>
  <c r="T12" i="5"/>
  <c r="O12" i="5"/>
  <c r="M12" i="5"/>
  <c r="K12" i="5"/>
  <c r="I12" i="5"/>
  <c r="G12" i="5"/>
  <c r="U11" i="5"/>
  <c r="T11" i="5"/>
  <c r="O11" i="5"/>
  <c r="M11" i="5"/>
  <c r="K11" i="5"/>
  <c r="I11" i="5"/>
  <c r="G11" i="5"/>
  <c r="S10" i="5"/>
  <c r="R10" i="5"/>
  <c r="Q10" i="5"/>
  <c r="P10" i="5"/>
  <c r="U10" i="5" s="1"/>
  <c r="L10" i="5"/>
  <c r="J10" i="5"/>
  <c r="K10" i="5" s="1"/>
  <c r="H10" i="5"/>
  <c r="F10" i="5"/>
  <c r="E10" i="5"/>
  <c r="D10" i="5"/>
  <c r="U9" i="5"/>
  <c r="T9" i="5"/>
  <c r="O9" i="5"/>
  <c r="M9" i="5"/>
  <c r="K9" i="5"/>
  <c r="I9" i="5"/>
  <c r="G9" i="5"/>
  <c r="U8" i="5"/>
  <c r="T8" i="5"/>
  <c r="O8" i="5"/>
  <c r="M8" i="5"/>
  <c r="K8" i="5"/>
  <c r="I8" i="5"/>
  <c r="G8" i="5"/>
  <c r="S339" i="4"/>
  <c r="R339" i="4"/>
  <c r="Q339" i="4"/>
  <c r="T339" i="4" s="1"/>
  <c r="P339" i="4"/>
  <c r="U339" i="4" s="1"/>
  <c r="L339" i="4"/>
  <c r="J339" i="4"/>
  <c r="H339" i="4"/>
  <c r="F339" i="4"/>
  <c r="E339" i="4"/>
  <c r="D339" i="4"/>
  <c r="S338" i="4"/>
  <c r="R338" i="4"/>
  <c r="Q338" i="4"/>
  <c r="T338" i="4" s="1"/>
  <c r="P338" i="4"/>
  <c r="L338" i="4"/>
  <c r="K338" i="4"/>
  <c r="J338" i="4"/>
  <c r="H338" i="4"/>
  <c r="F338" i="4"/>
  <c r="E338" i="4"/>
  <c r="D338" i="4"/>
  <c r="S337" i="4"/>
  <c r="R337" i="4"/>
  <c r="Q337" i="4"/>
  <c r="P337" i="4"/>
  <c r="L337" i="4"/>
  <c r="J337" i="4"/>
  <c r="H337" i="4"/>
  <c r="F337" i="4"/>
  <c r="U337" i="4" s="1"/>
  <c r="E337" i="4"/>
  <c r="M337" i="4" s="1"/>
  <c r="D337" i="4"/>
  <c r="O337" i="4" s="1"/>
  <c r="U336" i="4"/>
  <c r="T336" i="4"/>
  <c r="O336" i="4"/>
  <c r="M336" i="4"/>
  <c r="K336" i="4"/>
  <c r="I336" i="4"/>
  <c r="G336" i="4"/>
  <c r="U335" i="4"/>
  <c r="T335" i="4"/>
  <c r="O335" i="4"/>
  <c r="M335" i="4"/>
  <c r="K335" i="4"/>
  <c r="I335" i="4"/>
  <c r="G335" i="4"/>
  <c r="U334" i="4"/>
  <c r="T334" i="4"/>
  <c r="O334" i="4"/>
  <c r="M334" i="4"/>
  <c r="K334" i="4"/>
  <c r="I334" i="4"/>
  <c r="G334" i="4"/>
  <c r="U333" i="4"/>
  <c r="T333" i="4"/>
  <c r="O333" i="4"/>
  <c r="M333" i="4"/>
  <c r="K333" i="4"/>
  <c r="I333" i="4"/>
  <c r="G333" i="4"/>
  <c r="T332" i="4"/>
  <c r="S332" i="4"/>
  <c r="R332" i="4"/>
  <c r="Q332" i="4"/>
  <c r="P332" i="4"/>
  <c r="U332" i="4" s="1"/>
  <c r="L332" i="4"/>
  <c r="J332" i="4"/>
  <c r="K332" i="4" s="1"/>
  <c r="H332" i="4"/>
  <c r="F332" i="4"/>
  <c r="E332" i="4"/>
  <c r="D332" i="4"/>
  <c r="U331" i="4"/>
  <c r="T331" i="4"/>
  <c r="O331" i="4"/>
  <c r="M331" i="4"/>
  <c r="K331" i="4"/>
  <c r="I331" i="4"/>
  <c r="G331" i="4"/>
  <c r="U330" i="4"/>
  <c r="T330" i="4"/>
  <c r="O330" i="4"/>
  <c r="M330" i="4"/>
  <c r="K330" i="4"/>
  <c r="I330" i="4"/>
  <c r="G330" i="4"/>
  <c r="U329" i="4"/>
  <c r="T329" i="4"/>
  <c r="O329" i="4"/>
  <c r="M329" i="4"/>
  <c r="K329" i="4"/>
  <c r="I329" i="4"/>
  <c r="G329" i="4"/>
  <c r="U328" i="4"/>
  <c r="T328" i="4"/>
  <c r="O328" i="4"/>
  <c r="M328" i="4"/>
  <c r="K328" i="4"/>
  <c r="I328" i="4"/>
  <c r="G328" i="4"/>
  <c r="U327" i="4"/>
  <c r="T327" i="4"/>
  <c r="O327" i="4"/>
  <c r="M327" i="4"/>
  <c r="K327" i="4"/>
  <c r="I327" i="4"/>
  <c r="G327" i="4"/>
  <c r="U326" i="4"/>
  <c r="T326" i="4"/>
  <c r="O326" i="4"/>
  <c r="M326" i="4"/>
  <c r="K326" i="4"/>
  <c r="I326" i="4"/>
  <c r="G326" i="4"/>
  <c r="U325" i="4"/>
  <c r="T325" i="4"/>
  <c r="O325" i="4"/>
  <c r="M325" i="4"/>
  <c r="K325" i="4"/>
  <c r="I325" i="4"/>
  <c r="G325" i="4"/>
  <c r="U324" i="4"/>
  <c r="T324" i="4"/>
  <c r="O324" i="4"/>
  <c r="M324" i="4"/>
  <c r="K324" i="4"/>
  <c r="I324" i="4"/>
  <c r="G324" i="4"/>
  <c r="U323" i="4"/>
  <c r="S323" i="4"/>
  <c r="R323" i="4"/>
  <c r="Q323" i="4"/>
  <c r="P323" i="4"/>
  <c r="L323" i="4"/>
  <c r="J323" i="4"/>
  <c r="H323" i="4"/>
  <c r="F323" i="4"/>
  <c r="E323" i="4"/>
  <c r="K323" i="4" s="1"/>
  <c r="D323" i="4"/>
  <c r="I323" i="4" s="1"/>
  <c r="U322" i="4"/>
  <c r="T322" i="4"/>
  <c r="O322" i="4"/>
  <c r="M322" i="4"/>
  <c r="K322" i="4"/>
  <c r="I322" i="4"/>
  <c r="G322" i="4"/>
  <c r="U321" i="4"/>
  <c r="T321" i="4"/>
  <c r="O321" i="4"/>
  <c r="M321" i="4"/>
  <c r="K321" i="4"/>
  <c r="I321" i="4"/>
  <c r="G321" i="4"/>
  <c r="U320" i="4"/>
  <c r="T320" i="4"/>
  <c r="O320" i="4"/>
  <c r="M320" i="4"/>
  <c r="K320" i="4"/>
  <c r="I320" i="4"/>
  <c r="G320" i="4"/>
  <c r="U319" i="4"/>
  <c r="T319" i="4"/>
  <c r="O319" i="4"/>
  <c r="M319" i="4"/>
  <c r="K319" i="4"/>
  <c r="I319" i="4"/>
  <c r="G319" i="4"/>
  <c r="U318" i="4"/>
  <c r="T318" i="4"/>
  <c r="O318" i="4"/>
  <c r="M318" i="4"/>
  <c r="K318" i="4"/>
  <c r="I318" i="4"/>
  <c r="G318" i="4"/>
  <c r="S317" i="4"/>
  <c r="R317" i="4"/>
  <c r="Q317" i="4"/>
  <c r="P317" i="4"/>
  <c r="L317" i="4"/>
  <c r="J317" i="4"/>
  <c r="H317" i="4"/>
  <c r="F317" i="4"/>
  <c r="U317" i="4" s="1"/>
  <c r="E317" i="4"/>
  <c r="M317" i="4" s="1"/>
  <c r="D317" i="4"/>
  <c r="U316" i="4"/>
  <c r="T316" i="4"/>
  <c r="O316" i="4"/>
  <c r="M316" i="4"/>
  <c r="K316" i="4"/>
  <c r="I316" i="4"/>
  <c r="G316" i="4"/>
  <c r="U315" i="4"/>
  <c r="T315" i="4"/>
  <c r="O315" i="4"/>
  <c r="M315" i="4"/>
  <c r="K315" i="4"/>
  <c r="I315" i="4"/>
  <c r="G315" i="4"/>
  <c r="U314" i="4"/>
  <c r="T314" i="4"/>
  <c r="O314" i="4"/>
  <c r="M314" i="4"/>
  <c r="K314" i="4"/>
  <c r="I314" i="4"/>
  <c r="G314" i="4"/>
  <c r="U313" i="4"/>
  <c r="T313" i="4"/>
  <c r="O313" i="4"/>
  <c r="M313" i="4"/>
  <c r="K313" i="4"/>
  <c r="I313" i="4"/>
  <c r="G313" i="4"/>
  <c r="U312" i="4"/>
  <c r="T312" i="4"/>
  <c r="O312" i="4"/>
  <c r="M312" i="4"/>
  <c r="K312" i="4"/>
  <c r="I312" i="4"/>
  <c r="G312" i="4"/>
  <c r="U311" i="4"/>
  <c r="T311" i="4"/>
  <c r="O311" i="4"/>
  <c r="M311" i="4"/>
  <c r="K311" i="4"/>
  <c r="I311" i="4"/>
  <c r="G311" i="4"/>
  <c r="S310" i="4"/>
  <c r="R310" i="4"/>
  <c r="Q310" i="4"/>
  <c r="T310" i="4" s="1"/>
  <c r="P310" i="4"/>
  <c r="U310" i="4" s="1"/>
  <c r="L310" i="4"/>
  <c r="K310" i="4"/>
  <c r="J310" i="4"/>
  <c r="H310" i="4"/>
  <c r="G310" i="4"/>
  <c r="F310" i="4"/>
  <c r="E310" i="4"/>
  <c r="M310" i="4" s="1"/>
  <c r="D310" i="4"/>
  <c r="U309" i="4"/>
  <c r="T309" i="4"/>
  <c r="O309" i="4"/>
  <c r="M309" i="4"/>
  <c r="K309" i="4"/>
  <c r="I309" i="4"/>
  <c r="G309" i="4"/>
  <c r="U308" i="4"/>
  <c r="T308" i="4"/>
  <c r="O308" i="4"/>
  <c r="M308" i="4"/>
  <c r="K308" i="4"/>
  <c r="I308" i="4"/>
  <c r="G308" i="4"/>
  <c r="U307" i="4"/>
  <c r="T307" i="4"/>
  <c r="O307" i="4"/>
  <c r="M307" i="4"/>
  <c r="K307" i="4"/>
  <c r="I307" i="4"/>
  <c r="G307" i="4"/>
  <c r="U306" i="4"/>
  <c r="T306" i="4"/>
  <c r="O306" i="4"/>
  <c r="M306" i="4"/>
  <c r="K306" i="4"/>
  <c r="I306" i="4"/>
  <c r="G306" i="4"/>
  <c r="U305" i="4"/>
  <c r="T305" i="4"/>
  <c r="O305" i="4"/>
  <c r="M305" i="4"/>
  <c r="K305" i="4"/>
  <c r="I305" i="4"/>
  <c r="G305" i="4"/>
  <c r="U304" i="4"/>
  <c r="T304" i="4"/>
  <c r="O304" i="4"/>
  <c r="M304" i="4"/>
  <c r="K304" i="4"/>
  <c r="I304" i="4"/>
  <c r="G304" i="4"/>
  <c r="S303" i="4"/>
  <c r="T303" i="4" s="1"/>
  <c r="R303" i="4"/>
  <c r="Q303" i="4"/>
  <c r="P303" i="4"/>
  <c r="L303" i="4"/>
  <c r="J303" i="4"/>
  <c r="H303" i="4"/>
  <c r="F303" i="4"/>
  <c r="U303" i="4" s="1"/>
  <c r="E303" i="4"/>
  <c r="M303" i="4" s="1"/>
  <c r="D303" i="4"/>
  <c r="O303" i="4" s="1"/>
  <c r="U302" i="4"/>
  <c r="T302" i="4"/>
  <c r="O302" i="4"/>
  <c r="M302" i="4"/>
  <c r="K302" i="4"/>
  <c r="I302" i="4"/>
  <c r="G302" i="4"/>
  <c r="S299" i="4"/>
  <c r="R299" i="4"/>
  <c r="Q299" i="4"/>
  <c r="T299" i="4" s="1"/>
  <c r="P299" i="4"/>
  <c r="U299" i="4" s="1"/>
  <c r="L299" i="4"/>
  <c r="J299" i="4"/>
  <c r="K299" i="4" s="1"/>
  <c r="H299" i="4"/>
  <c r="F299" i="4"/>
  <c r="E299" i="4"/>
  <c r="D299" i="4"/>
  <c r="O299" i="4" s="1"/>
  <c r="S298" i="4"/>
  <c r="T298" i="4" s="1"/>
  <c r="R298" i="4"/>
  <c r="Q298" i="4"/>
  <c r="P298" i="4"/>
  <c r="U298" i="4" s="1"/>
  <c r="L298" i="4"/>
  <c r="J298" i="4"/>
  <c r="H298" i="4"/>
  <c r="G298" i="4"/>
  <c r="F298" i="4"/>
  <c r="E298" i="4"/>
  <c r="D298" i="4"/>
  <c r="O298" i="4" s="1"/>
  <c r="U297" i="4"/>
  <c r="T297" i="4"/>
  <c r="O297" i="4"/>
  <c r="M297" i="4"/>
  <c r="K297" i="4"/>
  <c r="I297" i="4"/>
  <c r="G297" i="4"/>
  <c r="U296" i="4"/>
  <c r="T296" i="4"/>
  <c r="O296" i="4"/>
  <c r="M296" i="4"/>
  <c r="K296" i="4"/>
  <c r="I296" i="4"/>
  <c r="G296" i="4"/>
  <c r="U295" i="4"/>
  <c r="T295" i="4"/>
  <c r="O295" i="4"/>
  <c r="M295" i="4"/>
  <c r="K295" i="4"/>
  <c r="I295" i="4"/>
  <c r="G295" i="4"/>
  <c r="U294" i="4"/>
  <c r="T294" i="4"/>
  <c r="O294" i="4"/>
  <c r="M294" i="4"/>
  <c r="K294" i="4"/>
  <c r="I294" i="4"/>
  <c r="G294" i="4"/>
  <c r="U293" i="4"/>
  <c r="T293" i="4"/>
  <c r="O293" i="4"/>
  <c r="M293" i="4"/>
  <c r="K293" i="4"/>
  <c r="I293" i="4"/>
  <c r="G293" i="4"/>
  <c r="S292" i="4"/>
  <c r="R292" i="4"/>
  <c r="Q292" i="4"/>
  <c r="T292" i="4" s="1"/>
  <c r="P292" i="4"/>
  <c r="L292" i="4"/>
  <c r="J292" i="4"/>
  <c r="H292" i="4"/>
  <c r="F292" i="4"/>
  <c r="E292" i="4"/>
  <c r="K292" i="4" s="1"/>
  <c r="D292" i="4"/>
  <c r="G292" i="4" s="1"/>
  <c r="U291" i="4"/>
  <c r="T291" i="4"/>
  <c r="O291" i="4"/>
  <c r="M291" i="4"/>
  <c r="K291" i="4"/>
  <c r="I291" i="4"/>
  <c r="G291" i="4"/>
  <c r="U290" i="4"/>
  <c r="T290" i="4"/>
  <c r="O290" i="4"/>
  <c r="M290" i="4"/>
  <c r="K290" i="4"/>
  <c r="I290" i="4"/>
  <c r="G290" i="4"/>
  <c r="U289" i="4"/>
  <c r="T289" i="4"/>
  <c r="O289" i="4"/>
  <c r="M289" i="4"/>
  <c r="K289" i="4"/>
  <c r="I289" i="4"/>
  <c r="G289" i="4"/>
  <c r="U288" i="4"/>
  <c r="T288" i="4"/>
  <c r="O288" i="4"/>
  <c r="M288" i="4"/>
  <c r="K288" i="4"/>
  <c r="I288" i="4"/>
  <c r="G288" i="4"/>
  <c r="U287" i="4"/>
  <c r="T287" i="4"/>
  <c r="O287" i="4"/>
  <c r="M287" i="4"/>
  <c r="K287" i="4"/>
  <c r="I287" i="4"/>
  <c r="G287" i="4"/>
  <c r="U286" i="4"/>
  <c r="T286" i="4"/>
  <c r="O286" i="4"/>
  <c r="M286" i="4"/>
  <c r="K286" i="4"/>
  <c r="I286" i="4"/>
  <c r="G286" i="4"/>
  <c r="U285" i="4"/>
  <c r="S285" i="4"/>
  <c r="R285" i="4"/>
  <c r="Q285" i="4"/>
  <c r="P285" i="4"/>
  <c r="L285" i="4"/>
  <c r="J285" i="4"/>
  <c r="H285" i="4"/>
  <c r="F285" i="4"/>
  <c r="E285" i="4"/>
  <c r="M285" i="4" s="1"/>
  <c r="D285" i="4"/>
  <c r="O285" i="4" s="1"/>
  <c r="U284" i="4"/>
  <c r="T284" i="4"/>
  <c r="O284" i="4"/>
  <c r="M284" i="4"/>
  <c r="K284" i="4"/>
  <c r="I284" i="4"/>
  <c r="G284" i="4"/>
  <c r="U283" i="4"/>
  <c r="T283" i="4"/>
  <c r="O283" i="4"/>
  <c r="M283" i="4"/>
  <c r="K283" i="4"/>
  <c r="I283" i="4"/>
  <c r="G283" i="4"/>
  <c r="U282" i="4"/>
  <c r="T282" i="4"/>
  <c r="O282" i="4"/>
  <c r="M282" i="4"/>
  <c r="K282" i="4"/>
  <c r="I282" i="4"/>
  <c r="G282" i="4"/>
  <c r="U281" i="4"/>
  <c r="T281" i="4"/>
  <c r="O281" i="4"/>
  <c r="M281" i="4"/>
  <c r="K281" i="4"/>
  <c r="I281" i="4"/>
  <c r="G281" i="4"/>
  <c r="U280" i="4"/>
  <c r="T280" i="4"/>
  <c r="O280" i="4"/>
  <c r="M280" i="4"/>
  <c r="K280" i="4"/>
  <c r="I280" i="4"/>
  <c r="G280" i="4"/>
  <c r="U279" i="4"/>
  <c r="T279" i="4"/>
  <c r="O279" i="4"/>
  <c r="M279" i="4"/>
  <c r="K279" i="4"/>
  <c r="I279" i="4"/>
  <c r="G279" i="4"/>
  <c r="U278" i="4"/>
  <c r="T278" i="4"/>
  <c r="O278" i="4"/>
  <c r="M278" i="4"/>
  <c r="K278" i="4"/>
  <c r="I278" i="4"/>
  <c r="G278" i="4"/>
  <c r="U277" i="4"/>
  <c r="T277" i="4"/>
  <c r="O277" i="4"/>
  <c r="M277" i="4"/>
  <c r="K277" i="4"/>
  <c r="I277" i="4"/>
  <c r="G277" i="4"/>
  <c r="U276" i="4"/>
  <c r="T276" i="4"/>
  <c r="O276" i="4"/>
  <c r="M276" i="4"/>
  <c r="K276" i="4"/>
  <c r="I276" i="4"/>
  <c r="G276" i="4"/>
  <c r="S275" i="4"/>
  <c r="R275" i="4"/>
  <c r="Q275" i="4"/>
  <c r="T275" i="4" s="1"/>
  <c r="P275" i="4"/>
  <c r="U275" i="4" s="1"/>
  <c r="L275" i="4"/>
  <c r="J275" i="4"/>
  <c r="H275" i="4"/>
  <c r="F275" i="4"/>
  <c r="E275" i="4"/>
  <c r="D275" i="4"/>
  <c r="O275" i="4" s="1"/>
  <c r="U274" i="4"/>
  <c r="T274" i="4"/>
  <c r="O274" i="4"/>
  <c r="M274" i="4"/>
  <c r="K274" i="4"/>
  <c r="I274" i="4"/>
  <c r="G274" i="4"/>
  <c r="U273" i="4"/>
  <c r="T273" i="4"/>
  <c r="O273" i="4"/>
  <c r="M273" i="4"/>
  <c r="K273" i="4"/>
  <c r="I273" i="4"/>
  <c r="G273" i="4"/>
  <c r="U272" i="4"/>
  <c r="T272" i="4"/>
  <c r="O272" i="4"/>
  <c r="M272" i="4"/>
  <c r="K272" i="4"/>
  <c r="I272" i="4"/>
  <c r="G272" i="4"/>
  <c r="U271" i="4"/>
  <c r="T271" i="4"/>
  <c r="O271" i="4"/>
  <c r="M271" i="4"/>
  <c r="K271" i="4"/>
  <c r="I271" i="4"/>
  <c r="G271" i="4"/>
  <c r="U270" i="4"/>
  <c r="T270" i="4"/>
  <c r="O270" i="4"/>
  <c r="M270" i="4"/>
  <c r="K270" i="4"/>
  <c r="I270" i="4"/>
  <c r="G270" i="4"/>
  <c r="U269" i="4"/>
  <c r="T269" i="4"/>
  <c r="O269" i="4"/>
  <c r="M269" i="4"/>
  <c r="K269" i="4"/>
  <c r="I269" i="4"/>
  <c r="G269" i="4"/>
  <c r="U268" i="4"/>
  <c r="T268" i="4"/>
  <c r="O268" i="4"/>
  <c r="M268" i="4"/>
  <c r="K268" i="4"/>
  <c r="I268" i="4"/>
  <c r="G268" i="4"/>
  <c r="T267" i="4"/>
  <c r="S267" i="4"/>
  <c r="R267" i="4"/>
  <c r="Q267" i="4"/>
  <c r="P267" i="4"/>
  <c r="L267" i="4"/>
  <c r="J267" i="4"/>
  <c r="H267" i="4"/>
  <c r="F267" i="4"/>
  <c r="U267" i="4" s="1"/>
  <c r="E267" i="4"/>
  <c r="D267" i="4"/>
  <c r="G267" i="4" s="1"/>
  <c r="U266" i="4"/>
  <c r="T266" i="4"/>
  <c r="O266" i="4"/>
  <c r="M266" i="4"/>
  <c r="K266" i="4"/>
  <c r="I266" i="4"/>
  <c r="G266" i="4"/>
  <c r="U265" i="4"/>
  <c r="T265" i="4"/>
  <c r="O265" i="4"/>
  <c r="M265" i="4"/>
  <c r="K265" i="4"/>
  <c r="I265" i="4"/>
  <c r="G265" i="4"/>
  <c r="U264" i="4"/>
  <c r="T264" i="4"/>
  <c r="O264" i="4"/>
  <c r="M264" i="4"/>
  <c r="K264" i="4"/>
  <c r="I264" i="4"/>
  <c r="G264" i="4"/>
  <c r="U263" i="4"/>
  <c r="T263" i="4"/>
  <c r="O263" i="4"/>
  <c r="M263" i="4"/>
  <c r="K263" i="4"/>
  <c r="I263" i="4"/>
  <c r="G263" i="4"/>
  <c r="S260" i="4"/>
  <c r="R260" i="4"/>
  <c r="Q260" i="4"/>
  <c r="T260" i="4" s="1"/>
  <c r="P260" i="4"/>
  <c r="U260" i="4" s="1"/>
  <c r="L260" i="4"/>
  <c r="J260" i="4"/>
  <c r="H260" i="4"/>
  <c r="F260" i="4"/>
  <c r="E260" i="4"/>
  <c r="M260" i="4" s="1"/>
  <c r="D260" i="4"/>
  <c r="S259" i="4"/>
  <c r="R259" i="4"/>
  <c r="Q259" i="4"/>
  <c r="T259" i="4" s="1"/>
  <c r="P259" i="4"/>
  <c r="L259" i="4"/>
  <c r="J259" i="4"/>
  <c r="H259" i="4"/>
  <c r="F259" i="4"/>
  <c r="U259" i="4" s="1"/>
  <c r="E259" i="4"/>
  <c r="M259" i="4" s="1"/>
  <c r="D259" i="4"/>
  <c r="O259" i="4" s="1"/>
  <c r="U258" i="4"/>
  <c r="T258" i="4"/>
  <c r="O258" i="4"/>
  <c r="M258" i="4"/>
  <c r="K258" i="4"/>
  <c r="I258" i="4"/>
  <c r="G258" i="4"/>
  <c r="U257" i="4"/>
  <c r="T257" i="4"/>
  <c r="O257" i="4"/>
  <c r="M257" i="4"/>
  <c r="K257" i="4"/>
  <c r="I257" i="4"/>
  <c r="G257" i="4"/>
  <c r="U256" i="4"/>
  <c r="T256" i="4"/>
  <c r="O256" i="4"/>
  <c r="M256" i="4"/>
  <c r="K256" i="4"/>
  <c r="I256" i="4"/>
  <c r="G256" i="4"/>
  <c r="U255" i="4"/>
  <c r="T255" i="4"/>
  <c r="O255" i="4"/>
  <c r="M255" i="4"/>
  <c r="K255" i="4"/>
  <c r="I255" i="4"/>
  <c r="G255" i="4"/>
  <c r="S254" i="4"/>
  <c r="R254" i="4"/>
  <c r="Q254" i="4"/>
  <c r="P254" i="4"/>
  <c r="U254" i="4" s="1"/>
  <c r="L254" i="4"/>
  <c r="J254" i="4"/>
  <c r="H254" i="4"/>
  <c r="F254" i="4"/>
  <c r="E254" i="4"/>
  <c r="K254" i="4" s="1"/>
  <c r="D254" i="4"/>
  <c r="U253" i="4"/>
  <c r="T253" i="4"/>
  <c r="O253" i="4"/>
  <c r="M253" i="4"/>
  <c r="K253" i="4"/>
  <c r="I253" i="4"/>
  <c r="G253" i="4"/>
  <c r="U252" i="4"/>
  <c r="T252" i="4"/>
  <c r="O252" i="4"/>
  <c r="M252" i="4"/>
  <c r="K252" i="4"/>
  <c r="I252" i="4"/>
  <c r="G252" i="4"/>
  <c r="U251" i="4"/>
  <c r="T251" i="4"/>
  <c r="O251" i="4"/>
  <c r="M251" i="4"/>
  <c r="K251" i="4"/>
  <c r="I251" i="4"/>
  <c r="G251" i="4"/>
  <c r="U250" i="4"/>
  <c r="T250" i="4"/>
  <c r="O250" i="4"/>
  <c r="M250" i="4"/>
  <c r="K250" i="4"/>
  <c r="I250" i="4"/>
  <c r="G250" i="4"/>
  <c r="U249" i="4"/>
  <c r="T249" i="4"/>
  <c r="O249" i="4"/>
  <c r="M249" i="4"/>
  <c r="K249" i="4"/>
  <c r="I249" i="4"/>
  <c r="G249" i="4"/>
  <c r="U248" i="4"/>
  <c r="T248" i="4"/>
  <c r="O248" i="4"/>
  <c r="M248" i="4"/>
  <c r="K248" i="4"/>
  <c r="I248" i="4"/>
  <c r="G248" i="4"/>
  <c r="S247" i="4"/>
  <c r="R247" i="4"/>
  <c r="Q247" i="4"/>
  <c r="T247" i="4" s="1"/>
  <c r="P247" i="4"/>
  <c r="L247" i="4"/>
  <c r="J247" i="4"/>
  <c r="K247" i="4" s="1"/>
  <c r="H247" i="4"/>
  <c r="F247" i="4"/>
  <c r="E247" i="4"/>
  <c r="D247" i="4"/>
  <c r="O247" i="4" s="1"/>
  <c r="U246" i="4"/>
  <c r="T246" i="4"/>
  <c r="O246" i="4"/>
  <c r="M246" i="4"/>
  <c r="K246" i="4"/>
  <c r="I246" i="4"/>
  <c r="G246" i="4"/>
  <c r="U245" i="4"/>
  <c r="T245" i="4"/>
  <c r="O245" i="4"/>
  <c r="M245" i="4"/>
  <c r="K245" i="4"/>
  <c r="I245" i="4"/>
  <c r="G245" i="4"/>
  <c r="U244" i="4"/>
  <c r="T244" i="4"/>
  <c r="O244" i="4"/>
  <c r="M244" i="4"/>
  <c r="K244" i="4"/>
  <c r="I244" i="4"/>
  <c r="G244" i="4"/>
  <c r="U243" i="4"/>
  <c r="T243" i="4"/>
  <c r="O243" i="4"/>
  <c r="M243" i="4"/>
  <c r="K243" i="4"/>
  <c r="I243" i="4"/>
  <c r="G243" i="4"/>
  <c r="U242" i="4"/>
  <c r="T242" i="4"/>
  <c r="O242" i="4"/>
  <c r="M242" i="4"/>
  <c r="K242" i="4"/>
  <c r="I242" i="4"/>
  <c r="G242" i="4"/>
  <c r="U241" i="4"/>
  <c r="T241" i="4"/>
  <c r="O241" i="4"/>
  <c r="M241" i="4"/>
  <c r="K241" i="4"/>
  <c r="I241" i="4"/>
  <c r="G241" i="4"/>
  <c r="S240" i="4"/>
  <c r="R240" i="4"/>
  <c r="Q240" i="4"/>
  <c r="T240" i="4" s="1"/>
  <c r="P240" i="4"/>
  <c r="U240" i="4" s="1"/>
  <c r="L240" i="4"/>
  <c r="J240" i="4"/>
  <c r="K240" i="4" s="1"/>
  <c r="H240" i="4"/>
  <c r="F240" i="4"/>
  <c r="E240" i="4"/>
  <c r="D240" i="4"/>
  <c r="U239" i="4"/>
  <c r="T239" i="4"/>
  <c r="O239" i="4"/>
  <c r="M239" i="4"/>
  <c r="K239" i="4"/>
  <c r="I239" i="4"/>
  <c r="G239" i="4"/>
  <c r="U238" i="4"/>
  <c r="T238" i="4"/>
  <c r="O238" i="4"/>
  <c r="M238" i="4"/>
  <c r="K238" i="4"/>
  <c r="I238" i="4"/>
  <c r="G238" i="4"/>
  <c r="U237" i="4"/>
  <c r="T237" i="4"/>
  <c r="O237" i="4"/>
  <c r="M237" i="4"/>
  <c r="K237" i="4"/>
  <c r="I237" i="4"/>
  <c r="G237" i="4"/>
  <c r="U236" i="4"/>
  <c r="T236" i="4"/>
  <c r="O236" i="4"/>
  <c r="M236" i="4"/>
  <c r="K236" i="4"/>
  <c r="I236" i="4"/>
  <c r="G236" i="4"/>
  <c r="U235" i="4"/>
  <c r="T235" i="4"/>
  <c r="O235" i="4"/>
  <c r="M235" i="4"/>
  <c r="K235" i="4"/>
  <c r="I235" i="4"/>
  <c r="G235" i="4"/>
  <c r="U234" i="4"/>
  <c r="T234" i="4"/>
  <c r="O234" i="4"/>
  <c r="M234" i="4"/>
  <c r="K234" i="4"/>
  <c r="I234" i="4"/>
  <c r="G234" i="4"/>
  <c r="S231" i="4"/>
  <c r="R231" i="4"/>
  <c r="Q231" i="4"/>
  <c r="T231" i="4" s="1"/>
  <c r="P231" i="4"/>
  <c r="L231" i="4"/>
  <c r="J231" i="4"/>
  <c r="H231" i="4"/>
  <c r="F231" i="4"/>
  <c r="E231" i="4"/>
  <c r="D231" i="4"/>
  <c r="I231" i="4" s="1"/>
  <c r="S230" i="4"/>
  <c r="T230" i="4" s="1"/>
  <c r="R230" i="4"/>
  <c r="Q230" i="4"/>
  <c r="P230" i="4"/>
  <c r="U230" i="4" s="1"/>
  <c r="O230" i="4"/>
  <c r="L230" i="4"/>
  <c r="J230" i="4"/>
  <c r="H230" i="4"/>
  <c r="I230" i="4" s="1"/>
  <c r="F230" i="4"/>
  <c r="E230" i="4"/>
  <c r="D230" i="4"/>
  <c r="G230" i="4" s="1"/>
  <c r="U229" i="4"/>
  <c r="T229" i="4"/>
  <c r="O229" i="4"/>
  <c r="M229" i="4"/>
  <c r="K229" i="4"/>
  <c r="I229" i="4"/>
  <c r="G229" i="4"/>
  <c r="U228" i="4"/>
  <c r="T228" i="4"/>
  <c r="O228" i="4"/>
  <c r="M228" i="4"/>
  <c r="K228" i="4"/>
  <c r="I228" i="4"/>
  <c r="G228" i="4"/>
  <c r="U227" i="4"/>
  <c r="T227" i="4"/>
  <c r="O227" i="4"/>
  <c r="M227" i="4"/>
  <c r="K227" i="4"/>
  <c r="I227" i="4"/>
  <c r="G227" i="4"/>
  <c r="U226" i="4"/>
  <c r="T226" i="4"/>
  <c r="O226" i="4"/>
  <c r="M226" i="4"/>
  <c r="K226" i="4"/>
  <c r="I226" i="4"/>
  <c r="G226" i="4"/>
  <c r="U225" i="4"/>
  <c r="T225" i="4"/>
  <c r="O225" i="4"/>
  <c r="M225" i="4"/>
  <c r="K225" i="4"/>
  <c r="I225" i="4"/>
  <c r="G225" i="4"/>
  <c r="S224" i="4"/>
  <c r="R224" i="4"/>
  <c r="Q224" i="4"/>
  <c r="T224" i="4" s="1"/>
  <c r="P224" i="4"/>
  <c r="U224" i="4" s="1"/>
  <c r="L224" i="4"/>
  <c r="J224" i="4"/>
  <c r="H224" i="4"/>
  <c r="F224" i="4"/>
  <c r="E224" i="4"/>
  <c r="D224" i="4"/>
  <c r="U223" i="4"/>
  <c r="T223" i="4"/>
  <c r="O223" i="4"/>
  <c r="M223" i="4"/>
  <c r="K223" i="4"/>
  <c r="I223" i="4"/>
  <c r="G223" i="4"/>
  <c r="U222" i="4"/>
  <c r="T222" i="4"/>
  <c r="O222" i="4"/>
  <c r="M222" i="4"/>
  <c r="K222" i="4"/>
  <c r="I222" i="4"/>
  <c r="G222" i="4"/>
  <c r="U221" i="4"/>
  <c r="T221" i="4"/>
  <c r="O221" i="4"/>
  <c r="M221" i="4"/>
  <c r="K221" i="4"/>
  <c r="I221" i="4"/>
  <c r="G221" i="4"/>
  <c r="U220" i="4"/>
  <c r="T220" i="4"/>
  <c r="O220" i="4"/>
  <c r="M220" i="4"/>
  <c r="K220" i="4"/>
  <c r="I220" i="4"/>
  <c r="G220" i="4"/>
  <c r="U219" i="4"/>
  <c r="T219" i="4"/>
  <c r="O219" i="4"/>
  <c r="M219" i="4"/>
  <c r="K219" i="4"/>
  <c r="I219" i="4"/>
  <c r="G219" i="4"/>
  <c r="U218" i="4"/>
  <c r="T218" i="4"/>
  <c r="O218" i="4"/>
  <c r="M218" i="4"/>
  <c r="K218" i="4"/>
  <c r="I218" i="4"/>
  <c r="G218" i="4"/>
  <c r="U217" i="4"/>
  <c r="T217" i="4"/>
  <c r="O217" i="4"/>
  <c r="M217" i="4"/>
  <c r="K217" i="4"/>
  <c r="I217" i="4"/>
  <c r="G217" i="4"/>
  <c r="S216" i="4"/>
  <c r="R216" i="4"/>
  <c r="Q216" i="4"/>
  <c r="T216" i="4" s="1"/>
  <c r="P216" i="4"/>
  <c r="U216" i="4" s="1"/>
  <c r="L216" i="4"/>
  <c r="J216" i="4"/>
  <c r="H216" i="4"/>
  <c r="F216" i="4"/>
  <c r="E216" i="4"/>
  <c r="D216" i="4"/>
  <c r="O216" i="4" s="1"/>
  <c r="U215" i="4"/>
  <c r="T215" i="4"/>
  <c r="O215" i="4"/>
  <c r="M215" i="4"/>
  <c r="K215" i="4"/>
  <c r="I215" i="4"/>
  <c r="G215" i="4"/>
  <c r="U214" i="4"/>
  <c r="T214" i="4"/>
  <c r="O214" i="4"/>
  <c r="M214" i="4"/>
  <c r="K214" i="4"/>
  <c r="I214" i="4"/>
  <c r="G214" i="4"/>
  <c r="U213" i="4"/>
  <c r="T213" i="4"/>
  <c r="O213" i="4"/>
  <c r="M213" i="4"/>
  <c r="K213" i="4"/>
  <c r="I213" i="4"/>
  <c r="G213" i="4"/>
  <c r="U212" i="4"/>
  <c r="T212" i="4"/>
  <c r="O212" i="4"/>
  <c r="M212" i="4"/>
  <c r="K212" i="4"/>
  <c r="I212" i="4"/>
  <c r="G212" i="4"/>
  <c r="U211" i="4"/>
  <c r="T211" i="4"/>
  <c r="O211" i="4"/>
  <c r="M211" i="4"/>
  <c r="K211" i="4"/>
  <c r="I211" i="4"/>
  <c r="G211" i="4"/>
  <c r="U210" i="4"/>
  <c r="T210" i="4"/>
  <c r="O210" i="4"/>
  <c r="M210" i="4"/>
  <c r="K210" i="4"/>
  <c r="I210" i="4"/>
  <c r="G210" i="4"/>
  <c r="U209" i="4"/>
  <c r="T209" i="4"/>
  <c r="O209" i="4"/>
  <c r="M209" i="4"/>
  <c r="K209" i="4"/>
  <c r="I209" i="4"/>
  <c r="G209" i="4"/>
  <c r="U208" i="4"/>
  <c r="T208" i="4"/>
  <c r="O208" i="4"/>
  <c r="M208" i="4"/>
  <c r="K208" i="4"/>
  <c r="I208" i="4"/>
  <c r="G208" i="4"/>
  <c r="S205" i="4"/>
  <c r="R205" i="4"/>
  <c r="Q205" i="4"/>
  <c r="P205" i="4"/>
  <c r="U205" i="4" s="1"/>
  <c r="L205" i="4"/>
  <c r="J205" i="4"/>
  <c r="H205" i="4"/>
  <c r="F205" i="4"/>
  <c r="E205" i="4"/>
  <c r="D205" i="4"/>
  <c r="I205" i="4" s="1"/>
  <c r="S204" i="4"/>
  <c r="R204" i="4"/>
  <c r="Q204" i="4"/>
  <c r="P204" i="4"/>
  <c r="U204" i="4" s="1"/>
  <c r="L204" i="4"/>
  <c r="J204" i="4"/>
  <c r="H204" i="4"/>
  <c r="F204" i="4"/>
  <c r="E204" i="4"/>
  <c r="D204" i="4"/>
  <c r="G204" i="4" s="1"/>
  <c r="U203" i="4"/>
  <c r="T203" i="4"/>
  <c r="O203" i="4"/>
  <c r="M203" i="4"/>
  <c r="K203" i="4"/>
  <c r="I203" i="4"/>
  <c r="G203" i="4"/>
  <c r="U202" i="4"/>
  <c r="T202" i="4"/>
  <c r="O202" i="4"/>
  <c r="M202" i="4"/>
  <c r="K202" i="4"/>
  <c r="I202" i="4"/>
  <c r="G202" i="4"/>
  <c r="U201" i="4"/>
  <c r="T201" i="4"/>
  <c r="O201" i="4"/>
  <c r="M201" i="4"/>
  <c r="K201" i="4"/>
  <c r="I201" i="4"/>
  <c r="G201" i="4"/>
  <c r="U200" i="4"/>
  <c r="T200" i="4"/>
  <c r="O200" i="4"/>
  <c r="M200" i="4"/>
  <c r="K200" i="4"/>
  <c r="I200" i="4"/>
  <c r="G200" i="4"/>
  <c r="U199" i="4"/>
  <c r="T199" i="4"/>
  <c r="O199" i="4"/>
  <c r="M199" i="4"/>
  <c r="K199" i="4"/>
  <c r="I199" i="4"/>
  <c r="G199" i="4"/>
  <c r="S198" i="4"/>
  <c r="R198" i="4"/>
  <c r="Q198" i="4"/>
  <c r="T198" i="4" s="1"/>
  <c r="P198" i="4"/>
  <c r="L198" i="4"/>
  <c r="J198" i="4"/>
  <c r="H198" i="4"/>
  <c r="F198" i="4"/>
  <c r="G198" i="4" s="1"/>
  <c r="E198" i="4"/>
  <c r="M198" i="4" s="1"/>
  <c r="D198" i="4"/>
  <c r="U197" i="4"/>
  <c r="T197" i="4"/>
  <c r="O197" i="4"/>
  <c r="M197" i="4"/>
  <c r="K197" i="4"/>
  <c r="I197" i="4"/>
  <c r="G197" i="4"/>
  <c r="U196" i="4"/>
  <c r="T196" i="4"/>
  <c r="O196" i="4"/>
  <c r="M196" i="4"/>
  <c r="K196" i="4"/>
  <c r="I196" i="4"/>
  <c r="G196" i="4"/>
  <c r="U195" i="4"/>
  <c r="T195" i="4"/>
  <c r="O195" i="4"/>
  <c r="M195" i="4"/>
  <c r="K195" i="4"/>
  <c r="I195" i="4"/>
  <c r="G195" i="4"/>
  <c r="U194" i="4"/>
  <c r="T194" i="4"/>
  <c r="O194" i="4"/>
  <c r="M194" i="4"/>
  <c r="K194" i="4"/>
  <c r="I194" i="4"/>
  <c r="G194" i="4"/>
  <c r="U193" i="4"/>
  <c r="T193" i="4"/>
  <c r="O193" i="4"/>
  <c r="M193" i="4"/>
  <c r="K193" i="4"/>
  <c r="I193" i="4"/>
  <c r="G193" i="4"/>
  <c r="U192" i="4"/>
  <c r="T192" i="4"/>
  <c r="O192" i="4"/>
  <c r="M192" i="4"/>
  <c r="K192" i="4"/>
  <c r="I192" i="4"/>
  <c r="G192" i="4"/>
  <c r="S191" i="4"/>
  <c r="R191" i="4"/>
  <c r="Q191" i="4"/>
  <c r="T191" i="4" s="1"/>
  <c r="P191" i="4"/>
  <c r="U191" i="4" s="1"/>
  <c r="O191" i="4"/>
  <c r="L191" i="4"/>
  <c r="J191" i="4"/>
  <c r="I191" i="4"/>
  <c r="H191" i="4"/>
  <c r="F191" i="4"/>
  <c r="E191" i="4"/>
  <c r="K191" i="4" s="1"/>
  <c r="D191" i="4"/>
  <c r="U190" i="4"/>
  <c r="T190" i="4"/>
  <c r="O190" i="4"/>
  <c r="M190" i="4"/>
  <c r="K190" i="4"/>
  <c r="I190" i="4"/>
  <c r="G190" i="4"/>
  <c r="U189" i="4"/>
  <c r="T189" i="4"/>
  <c r="O189" i="4"/>
  <c r="M189" i="4"/>
  <c r="K189" i="4"/>
  <c r="I189" i="4"/>
  <c r="G189" i="4"/>
  <c r="U188" i="4"/>
  <c r="T188" i="4"/>
  <c r="O188" i="4"/>
  <c r="M188" i="4"/>
  <c r="K188" i="4"/>
  <c r="I188" i="4"/>
  <c r="G188" i="4"/>
  <c r="U187" i="4"/>
  <c r="T187" i="4"/>
  <c r="O187" i="4"/>
  <c r="M187" i="4"/>
  <c r="K187" i="4"/>
  <c r="I187" i="4"/>
  <c r="G187" i="4"/>
  <c r="U186" i="4"/>
  <c r="T186" i="4"/>
  <c r="O186" i="4"/>
  <c r="M186" i="4"/>
  <c r="K186" i="4"/>
  <c r="I186" i="4"/>
  <c r="G186" i="4"/>
  <c r="S185" i="4"/>
  <c r="R185" i="4"/>
  <c r="Q185" i="4"/>
  <c r="P185" i="4"/>
  <c r="L185" i="4"/>
  <c r="J185" i="4"/>
  <c r="H185" i="4"/>
  <c r="F185" i="4"/>
  <c r="U185" i="4" s="1"/>
  <c r="E185" i="4"/>
  <c r="D185" i="4"/>
  <c r="G185" i="4" s="1"/>
  <c r="U184" i="4"/>
  <c r="T184" i="4"/>
  <c r="O184" i="4"/>
  <c r="M184" i="4"/>
  <c r="K184" i="4"/>
  <c r="I184" i="4"/>
  <c r="G184" i="4"/>
  <c r="U183" i="4"/>
  <c r="T183" i="4"/>
  <c r="O183" i="4"/>
  <c r="M183" i="4"/>
  <c r="K183" i="4"/>
  <c r="I183" i="4"/>
  <c r="G183" i="4"/>
  <c r="U182" i="4"/>
  <c r="T182" i="4"/>
  <c r="O182" i="4"/>
  <c r="M182" i="4"/>
  <c r="K182" i="4"/>
  <c r="I182" i="4"/>
  <c r="G182" i="4"/>
  <c r="U181" i="4"/>
  <c r="T181" i="4"/>
  <c r="O181" i="4"/>
  <c r="M181" i="4"/>
  <c r="K181" i="4"/>
  <c r="I181" i="4"/>
  <c r="G181" i="4"/>
  <c r="U180" i="4"/>
  <c r="T180" i="4"/>
  <c r="O180" i="4"/>
  <c r="M180" i="4"/>
  <c r="K180" i="4"/>
  <c r="I180" i="4"/>
  <c r="G180" i="4"/>
  <c r="S179" i="4"/>
  <c r="R179" i="4"/>
  <c r="Q179" i="4"/>
  <c r="P179" i="4"/>
  <c r="U179" i="4" s="1"/>
  <c r="L179" i="4"/>
  <c r="J179" i="4"/>
  <c r="H179" i="4"/>
  <c r="I179" i="4" s="1"/>
  <c r="F179" i="4"/>
  <c r="E179" i="4"/>
  <c r="K179" i="4" s="1"/>
  <c r="D179" i="4"/>
  <c r="O179" i="4" s="1"/>
  <c r="U178" i="4"/>
  <c r="T178" i="4"/>
  <c r="O178" i="4"/>
  <c r="M178" i="4"/>
  <c r="K178" i="4"/>
  <c r="I178" i="4"/>
  <c r="G178" i="4"/>
  <c r="U177" i="4"/>
  <c r="T177" i="4"/>
  <c r="O177" i="4"/>
  <c r="M177" i="4"/>
  <c r="K177" i="4"/>
  <c r="I177" i="4"/>
  <c r="G177" i="4"/>
  <c r="U176" i="4"/>
  <c r="T176" i="4"/>
  <c r="O176" i="4"/>
  <c r="M176" i="4"/>
  <c r="K176" i="4"/>
  <c r="I176" i="4"/>
  <c r="G176" i="4"/>
  <c r="U175" i="4"/>
  <c r="T175" i="4"/>
  <c r="O175" i="4"/>
  <c r="M175" i="4"/>
  <c r="K175" i="4"/>
  <c r="I175" i="4"/>
  <c r="G175" i="4"/>
  <c r="U174" i="4"/>
  <c r="T174" i="4"/>
  <c r="O174" i="4"/>
  <c r="M174" i="4"/>
  <c r="K174" i="4"/>
  <c r="I174" i="4"/>
  <c r="G174" i="4"/>
  <c r="U173" i="4"/>
  <c r="T173" i="4"/>
  <c r="O173" i="4"/>
  <c r="M173" i="4"/>
  <c r="K173" i="4"/>
  <c r="I173" i="4"/>
  <c r="G173" i="4"/>
  <c r="S170" i="4"/>
  <c r="R170" i="4"/>
  <c r="Q170" i="4"/>
  <c r="P170" i="4"/>
  <c r="L170" i="4"/>
  <c r="J170" i="4"/>
  <c r="H170" i="4"/>
  <c r="F170" i="4"/>
  <c r="E170" i="4"/>
  <c r="M170" i="4" s="1"/>
  <c r="D170" i="4"/>
  <c r="G170" i="4" s="1"/>
  <c r="S169" i="4"/>
  <c r="R169" i="4"/>
  <c r="Q169" i="4"/>
  <c r="T169" i="4" s="1"/>
  <c r="P169" i="4"/>
  <c r="L169" i="4"/>
  <c r="J169" i="4"/>
  <c r="H169" i="4"/>
  <c r="F169" i="4"/>
  <c r="U169" i="4" s="1"/>
  <c r="E169" i="4"/>
  <c r="M169" i="4" s="1"/>
  <c r="D169" i="4"/>
  <c r="G169" i="4" s="1"/>
  <c r="U168" i="4"/>
  <c r="T168" i="4"/>
  <c r="O168" i="4"/>
  <c r="M168" i="4"/>
  <c r="K168" i="4"/>
  <c r="I168" i="4"/>
  <c r="G168" i="4"/>
  <c r="U167" i="4"/>
  <c r="T167" i="4"/>
  <c r="O167" i="4"/>
  <c r="M167" i="4"/>
  <c r="K167" i="4"/>
  <c r="I167" i="4"/>
  <c r="G167" i="4"/>
  <c r="U166" i="4"/>
  <c r="T166" i="4"/>
  <c r="O166" i="4"/>
  <c r="M166" i="4"/>
  <c r="K166" i="4"/>
  <c r="I166" i="4"/>
  <c r="G166" i="4"/>
  <c r="U165" i="4"/>
  <c r="T165" i="4"/>
  <c r="O165" i="4"/>
  <c r="M165" i="4"/>
  <c r="K165" i="4"/>
  <c r="I165" i="4"/>
  <c r="G165" i="4"/>
  <c r="U164" i="4"/>
  <c r="T164" i="4"/>
  <c r="O164" i="4"/>
  <c r="M164" i="4"/>
  <c r="K164" i="4"/>
  <c r="I164" i="4"/>
  <c r="G164" i="4"/>
  <c r="S163" i="4"/>
  <c r="R163" i="4"/>
  <c r="Q163" i="4"/>
  <c r="P163" i="4"/>
  <c r="O163" i="4"/>
  <c r="L163" i="4"/>
  <c r="J163" i="4"/>
  <c r="H163" i="4"/>
  <c r="F163" i="4"/>
  <c r="G163" i="4" s="1"/>
  <c r="E163" i="4"/>
  <c r="K163" i="4" s="1"/>
  <c r="D163" i="4"/>
  <c r="U162" i="4"/>
  <c r="T162" i="4"/>
  <c r="O162" i="4"/>
  <c r="M162" i="4"/>
  <c r="K162" i="4"/>
  <c r="I162" i="4"/>
  <c r="G162" i="4"/>
  <c r="U161" i="4"/>
  <c r="T161" i="4"/>
  <c r="O161" i="4"/>
  <c r="M161" i="4"/>
  <c r="K161" i="4"/>
  <c r="I161" i="4"/>
  <c r="G161" i="4"/>
  <c r="U160" i="4"/>
  <c r="T160" i="4"/>
  <c r="O160" i="4"/>
  <c r="M160" i="4"/>
  <c r="K160" i="4"/>
  <c r="I160" i="4"/>
  <c r="G160" i="4"/>
  <c r="U159" i="4"/>
  <c r="T159" i="4"/>
  <c r="O159" i="4"/>
  <c r="M159" i="4"/>
  <c r="K159" i="4"/>
  <c r="I159" i="4"/>
  <c r="G159" i="4"/>
  <c r="U158" i="4"/>
  <c r="T158" i="4"/>
  <c r="O158" i="4"/>
  <c r="M158" i="4"/>
  <c r="K158" i="4"/>
  <c r="I158" i="4"/>
  <c r="G158" i="4"/>
  <c r="T157" i="4"/>
  <c r="S157" i="4"/>
  <c r="R157" i="4"/>
  <c r="Q157" i="4"/>
  <c r="P157" i="4"/>
  <c r="L157" i="4"/>
  <c r="J157" i="4"/>
  <c r="H157" i="4"/>
  <c r="F157" i="4"/>
  <c r="E157" i="4"/>
  <c r="D157" i="4"/>
  <c r="U156" i="4"/>
  <c r="T156" i="4"/>
  <c r="O156" i="4"/>
  <c r="M156" i="4"/>
  <c r="K156" i="4"/>
  <c r="I156" i="4"/>
  <c r="G156" i="4"/>
  <c r="U155" i="4"/>
  <c r="T155" i="4"/>
  <c r="O155" i="4"/>
  <c r="M155" i="4"/>
  <c r="K155" i="4"/>
  <c r="I155" i="4"/>
  <c r="G155" i="4"/>
  <c r="U154" i="4"/>
  <c r="T154" i="4"/>
  <c r="O154" i="4"/>
  <c r="M154" i="4"/>
  <c r="K154" i="4"/>
  <c r="I154" i="4"/>
  <c r="G154" i="4"/>
  <c r="U153" i="4"/>
  <c r="T153" i="4"/>
  <c r="O153" i="4"/>
  <c r="M153" i="4"/>
  <c r="K153" i="4"/>
  <c r="I153" i="4"/>
  <c r="G153" i="4"/>
  <c r="U152" i="4"/>
  <c r="T152" i="4"/>
  <c r="O152" i="4"/>
  <c r="M152" i="4"/>
  <c r="K152" i="4"/>
  <c r="I152" i="4"/>
  <c r="G152" i="4"/>
  <c r="U151" i="4"/>
  <c r="T151" i="4"/>
  <c r="O151" i="4"/>
  <c r="M151" i="4"/>
  <c r="K151" i="4"/>
  <c r="I151" i="4"/>
  <c r="G151" i="4"/>
  <c r="S150" i="4"/>
  <c r="R150" i="4"/>
  <c r="Q150" i="4"/>
  <c r="T150" i="4" s="1"/>
  <c r="P150" i="4"/>
  <c r="L150" i="4"/>
  <c r="J150" i="4"/>
  <c r="H150" i="4"/>
  <c r="F150" i="4"/>
  <c r="G150" i="4" s="1"/>
  <c r="E150" i="4"/>
  <c r="D150" i="4"/>
  <c r="O150" i="4" s="1"/>
  <c r="U149" i="4"/>
  <c r="T149" i="4"/>
  <c r="O149" i="4"/>
  <c r="M149" i="4"/>
  <c r="K149" i="4"/>
  <c r="I149" i="4"/>
  <c r="G149" i="4"/>
  <c r="U148" i="4"/>
  <c r="T148" i="4"/>
  <c r="O148" i="4"/>
  <c r="M148" i="4"/>
  <c r="K148" i="4"/>
  <c r="I148" i="4"/>
  <c r="G148" i="4"/>
  <c r="U147" i="4"/>
  <c r="T147" i="4"/>
  <c r="O147" i="4"/>
  <c r="M147" i="4"/>
  <c r="K147" i="4"/>
  <c r="I147" i="4"/>
  <c r="G147" i="4"/>
  <c r="U146" i="4"/>
  <c r="T146" i="4"/>
  <c r="O146" i="4"/>
  <c r="M146" i="4"/>
  <c r="K146" i="4"/>
  <c r="I146" i="4"/>
  <c r="G146" i="4"/>
  <c r="U145" i="4"/>
  <c r="T145" i="4"/>
  <c r="O145" i="4"/>
  <c r="M145" i="4"/>
  <c r="K145" i="4"/>
  <c r="I145" i="4"/>
  <c r="G145" i="4"/>
  <c r="S144" i="4"/>
  <c r="R144" i="4"/>
  <c r="Q144" i="4"/>
  <c r="P144" i="4"/>
  <c r="U144" i="4" s="1"/>
  <c r="L144" i="4"/>
  <c r="J144" i="4"/>
  <c r="H144" i="4"/>
  <c r="F144" i="4"/>
  <c r="E144" i="4"/>
  <c r="D144" i="4"/>
  <c r="U143" i="4"/>
  <c r="T143" i="4"/>
  <c r="O143" i="4"/>
  <c r="M143" i="4"/>
  <c r="K143" i="4"/>
  <c r="I143" i="4"/>
  <c r="G143" i="4"/>
  <c r="U142" i="4"/>
  <c r="T142" i="4"/>
  <c r="O142" i="4"/>
  <c r="M142" i="4"/>
  <c r="K142" i="4"/>
  <c r="I142" i="4"/>
  <c r="G142" i="4"/>
  <c r="U141" i="4"/>
  <c r="T141" i="4"/>
  <c r="O141" i="4"/>
  <c r="M141" i="4"/>
  <c r="K141" i="4"/>
  <c r="I141" i="4"/>
  <c r="G141" i="4"/>
  <c r="U140" i="4"/>
  <c r="T140" i="4"/>
  <c r="O140" i="4"/>
  <c r="M140" i="4"/>
  <c r="K140" i="4"/>
  <c r="I140" i="4"/>
  <c r="G140" i="4"/>
  <c r="U139" i="4"/>
  <c r="T139" i="4"/>
  <c r="O139" i="4"/>
  <c r="M139" i="4"/>
  <c r="K139" i="4"/>
  <c r="I139" i="4"/>
  <c r="G139" i="4"/>
  <c r="U138" i="4"/>
  <c r="T138" i="4"/>
  <c r="O138" i="4"/>
  <c r="M138" i="4"/>
  <c r="K138" i="4"/>
  <c r="I138" i="4"/>
  <c r="G138" i="4"/>
  <c r="S137" i="4"/>
  <c r="R137" i="4"/>
  <c r="Q137" i="4"/>
  <c r="T137" i="4" s="1"/>
  <c r="P137" i="4"/>
  <c r="L137" i="4"/>
  <c r="J137" i="4"/>
  <c r="H137" i="4"/>
  <c r="F137" i="4"/>
  <c r="E137" i="4"/>
  <c r="M137" i="4" s="1"/>
  <c r="D137" i="4"/>
  <c r="I137" i="4" s="1"/>
  <c r="U136" i="4"/>
  <c r="T136" i="4"/>
  <c r="O136" i="4"/>
  <c r="M136" i="4"/>
  <c r="K136" i="4"/>
  <c r="I136" i="4"/>
  <c r="G136" i="4"/>
  <c r="U135" i="4"/>
  <c r="T135" i="4"/>
  <c r="O135" i="4"/>
  <c r="M135" i="4"/>
  <c r="K135" i="4"/>
  <c r="I135" i="4"/>
  <c r="G135" i="4"/>
  <c r="U134" i="4"/>
  <c r="T134" i="4"/>
  <c r="O134" i="4"/>
  <c r="M134" i="4"/>
  <c r="K134" i="4"/>
  <c r="I134" i="4"/>
  <c r="G134" i="4"/>
  <c r="U133" i="4"/>
  <c r="T133" i="4"/>
  <c r="O133" i="4"/>
  <c r="M133" i="4"/>
  <c r="K133" i="4"/>
  <c r="I133" i="4"/>
  <c r="G133" i="4"/>
  <c r="S132" i="4"/>
  <c r="R132" i="4"/>
  <c r="Q132" i="4"/>
  <c r="P132" i="4"/>
  <c r="U132" i="4" s="1"/>
  <c r="L132" i="4"/>
  <c r="J132" i="4"/>
  <c r="H132" i="4"/>
  <c r="F132" i="4"/>
  <c r="E132" i="4"/>
  <c r="D132" i="4"/>
  <c r="U131" i="4"/>
  <c r="T131" i="4"/>
  <c r="O131" i="4"/>
  <c r="M131" i="4"/>
  <c r="K131" i="4"/>
  <c r="I131" i="4"/>
  <c r="G131" i="4"/>
  <c r="U130" i="4"/>
  <c r="T130" i="4"/>
  <c r="O130" i="4"/>
  <c r="M130" i="4"/>
  <c r="K130" i="4"/>
  <c r="I130" i="4"/>
  <c r="G130" i="4"/>
  <c r="U129" i="4"/>
  <c r="T129" i="4"/>
  <c r="O129" i="4"/>
  <c r="M129" i="4"/>
  <c r="K129" i="4"/>
  <c r="I129" i="4"/>
  <c r="G129" i="4"/>
  <c r="U128" i="4"/>
  <c r="T128" i="4"/>
  <c r="O128" i="4"/>
  <c r="M128" i="4"/>
  <c r="K128" i="4"/>
  <c r="I128" i="4"/>
  <c r="G128" i="4"/>
  <c r="U127" i="4"/>
  <c r="T127" i="4"/>
  <c r="O127" i="4"/>
  <c r="M127" i="4"/>
  <c r="K127" i="4"/>
  <c r="I127" i="4"/>
  <c r="G127" i="4"/>
  <c r="S126" i="4"/>
  <c r="R126" i="4"/>
  <c r="Q126" i="4"/>
  <c r="T126" i="4" s="1"/>
  <c r="P126" i="4"/>
  <c r="U126" i="4" s="1"/>
  <c r="L126" i="4"/>
  <c r="J126" i="4"/>
  <c r="H126" i="4"/>
  <c r="F126" i="4"/>
  <c r="E126" i="4"/>
  <c r="D126" i="4"/>
  <c r="O126" i="4" s="1"/>
  <c r="U125" i="4"/>
  <c r="T125" i="4"/>
  <c r="O125" i="4"/>
  <c r="M125" i="4"/>
  <c r="K125" i="4"/>
  <c r="I125" i="4"/>
  <c r="G125" i="4"/>
  <c r="U124" i="4"/>
  <c r="T124" i="4"/>
  <c r="O124" i="4"/>
  <c r="M124" i="4"/>
  <c r="K124" i="4"/>
  <c r="I124" i="4"/>
  <c r="G124" i="4"/>
  <c r="U123" i="4"/>
  <c r="T123" i="4"/>
  <c r="O123" i="4"/>
  <c r="M123" i="4"/>
  <c r="K123" i="4"/>
  <c r="I123" i="4"/>
  <c r="G123" i="4"/>
  <c r="U122" i="4"/>
  <c r="T122" i="4"/>
  <c r="O122" i="4"/>
  <c r="M122" i="4"/>
  <c r="K122" i="4"/>
  <c r="I122" i="4"/>
  <c r="G122" i="4"/>
  <c r="S121" i="4"/>
  <c r="R121" i="4"/>
  <c r="Q121" i="4"/>
  <c r="P121" i="4"/>
  <c r="L121" i="4"/>
  <c r="J121" i="4"/>
  <c r="H121" i="4"/>
  <c r="F121" i="4"/>
  <c r="E121" i="4"/>
  <c r="D121" i="4"/>
  <c r="U120" i="4"/>
  <c r="T120" i="4"/>
  <c r="O120" i="4"/>
  <c r="M120" i="4"/>
  <c r="K120" i="4"/>
  <c r="I120" i="4"/>
  <c r="G120" i="4"/>
  <c r="U119" i="4"/>
  <c r="T119" i="4"/>
  <c r="O119" i="4"/>
  <c r="M119" i="4"/>
  <c r="K119" i="4"/>
  <c r="I119" i="4"/>
  <c r="G119" i="4"/>
  <c r="U118" i="4"/>
  <c r="T118" i="4"/>
  <c r="O118" i="4"/>
  <c r="M118" i="4"/>
  <c r="K118" i="4"/>
  <c r="I118" i="4"/>
  <c r="G118" i="4"/>
  <c r="U117" i="4"/>
  <c r="T117" i="4"/>
  <c r="O117" i="4"/>
  <c r="M117" i="4"/>
  <c r="K117" i="4"/>
  <c r="I117" i="4"/>
  <c r="G117" i="4"/>
  <c r="U116" i="4"/>
  <c r="T116" i="4"/>
  <c r="O116" i="4"/>
  <c r="M116" i="4"/>
  <c r="K116" i="4"/>
  <c r="I116" i="4"/>
  <c r="G116" i="4"/>
  <c r="U115" i="4"/>
  <c r="T115" i="4"/>
  <c r="O115" i="4"/>
  <c r="M115" i="4"/>
  <c r="K115" i="4"/>
  <c r="I115" i="4"/>
  <c r="G115" i="4"/>
  <c r="U114" i="4"/>
  <c r="T114" i="4"/>
  <c r="O114" i="4"/>
  <c r="M114" i="4"/>
  <c r="K114" i="4"/>
  <c r="I114" i="4"/>
  <c r="G114" i="4"/>
  <c r="U113" i="4"/>
  <c r="T113" i="4"/>
  <c r="O113" i="4"/>
  <c r="M113" i="4"/>
  <c r="K113" i="4"/>
  <c r="I113" i="4"/>
  <c r="G113" i="4"/>
  <c r="S112" i="4"/>
  <c r="R112" i="4"/>
  <c r="Q112" i="4"/>
  <c r="T112" i="4" s="1"/>
  <c r="P112" i="4"/>
  <c r="O112" i="4"/>
  <c r="L112" i="4"/>
  <c r="K112" i="4"/>
  <c r="J112" i="4"/>
  <c r="H112" i="4"/>
  <c r="F112" i="4"/>
  <c r="U112" i="4" s="1"/>
  <c r="E112" i="4"/>
  <c r="D112" i="4"/>
  <c r="I112" i="4" s="1"/>
  <c r="U111" i="4"/>
  <c r="T111" i="4"/>
  <c r="O111" i="4"/>
  <c r="M111" i="4"/>
  <c r="K111" i="4"/>
  <c r="I111" i="4"/>
  <c r="G111" i="4"/>
  <c r="U110" i="4"/>
  <c r="T110" i="4"/>
  <c r="O110" i="4"/>
  <c r="M110" i="4"/>
  <c r="K110" i="4"/>
  <c r="I110" i="4"/>
  <c r="G110" i="4"/>
  <c r="U109" i="4"/>
  <c r="T109" i="4"/>
  <c r="O109" i="4"/>
  <c r="M109" i="4"/>
  <c r="K109" i="4"/>
  <c r="I109" i="4"/>
  <c r="G109" i="4"/>
  <c r="U108" i="4"/>
  <c r="T108" i="4"/>
  <c r="O108" i="4"/>
  <c r="M108" i="4"/>
  <c r="K108" i="4"/>
  <c r="I108" i="4"/>
  <c r="G108" i="4"/>
  <c r="U107" i="4"/>
  <c r="T107" i="4"/>
  <c r="O107" i="4"/>
  <c r="M107" i="4"/>
  <c r="K107" i="4"/>
  <c r="I107" i="4"/>
  <c r="G107" i="4"/>
  <c r="S106" i="4"/>
  <c r="R106" i="4"/>
  <c r="Q106" i="4"/>
  <c r="T106" i="4" s="1"/>
  <c r="P106" i="4"/>
  <c r="U106" i="4" s="1"/>
  <c r="L106" i="4"/>
  <c r="J106" i="4"/>
  <c r="K106" i="4" s="1"/>
  <c r="H106" i="4"/>
  <c r="F106" i="4"/>
  <c r="E106" i="4"/>
  <c r="M106" i="4" s="1"/>
  <c r="D106" i="4"/>
  <c r="U105" i="4"/>
  <c r="T105" i="4"/>
  <c r="O105" i="4"/>
  <c r="M105" i="4"/>
  <c r="K105" i="4"/>
  <c r="I105" i="4"/>
  <c r="G105" i="4"/>
  <c r="S102" i="4"/>
  <c r="R102" i="4"/>
  <c r="Q102" i="4"/>
  <c r="T102" i="4" s="1"/>
  <c r="P102" i="4"/>
  <c r="O102" i="4"/>
  <c r="L102" i="4"/>
  <c r="J102" i="4"/>
  <c r="K102" i="4" s="1"/>
  <c r="H102" i="4"/>
  <c r="F102" i="4"/>
  <c r="E102" i="4"/>
  <c r="D102" i="4"/>
  <c r="G102" i="4" s="1"/>
  <c r="S101" i="4"/>
  <c r="R101" i="4"/>
  <c r="Q101" i="4"/>
  <c r="T101" i="4" s="1"/>
  <c r="P101" i="4"/>
  <c r="U101" i="4" s="1"/>
  <c r="L101" i="4"/>
  <c r="J101" i="4"/>
  <c r="H101" i="4"/>
  <c r="F101" i="4"/>
  <c r="E101" i="4"/>
  <c r="D101" i="4"/>
  <c r="O101" i="4" s="1"/>
  <c r="U100" i="4"/>
  <c r="T100" i="4"/>
  <c r="O100" i="4"/>
  <c r="M100" i="4"/>
  <c r="K100" i="4"/>
  <c r="I100" i="4"/>
  <c r="G100" i="4"/>
  <c r="U99" i="4"/>
  <c r="T99" i="4"/>
  <c r="O99" i="4"/>
  <c r="M99" i="4"/>
  <c r="K99" i="4"/>
  <c r="I99" i="4"/>
  <c r="G99" i="4"/>
  <c r="U98" i="4"/>
  <c r="T98" i="4"/>
  <c r="O98" i="4"/>
  <c r="M98" i="4"/>
  <c r="K98" i="4"/>
  <c r="I98" i="4"/>
  <c r="G98" i="4"/>
  <c r="U97" i="4"/>
  <c r="T97" i="4"/>
  <c r="O97" i="4"/>
  <c r="M97" i="4"/>
  <c r="K97" i="4"/>
  <c r="I97" i="4"/>
  <c r="G97" i="4"/>
  <c r="S96" i="4"/>
  <c r="R96" i="4"/>
  <c r="Q96" i="4"/>
  <c r="T96" i="4" s="1"/>
  <c r="P96" i="4"/>
  <c r="O96" i="4"/>
  <c r="L96" i="4"/>
  <c r="J96" i="4"/>
  <c r="H96" i="4"/>
  <c r="I96" i="4" s="1"/>
  <c r="F96" i="4"/>
  <c r="G96" i="4" s="1"/>
  <c r="E96" i="4"/>
  <c r="K96" i="4" s="1"/>
  <c r="D96" i="4"/>
  <c r="U95" i="4"/>
  <c r="T95" i="4"/>
  <c r="O95" i="4"/>
  <c r="M95" i="4"/>
  <c r="K95" i="4"/>
  <c r="I95" i="4"/>
  <c r="G95" i="4"/>
  <c r="U94" i="4"/>
  <c r="T94" i="4"/>
  <c r="O94" i="4"/>
  <c r="M94" i="4"/>
  <c r="K94" i="4"/>
  <c r="I94" i="4"/>
  <c r="G94" i="4"/>
  <c r="U93" i="4"/>
  <c r="T93" i="4"/>
  <c r="O93" i="4"/>
  <c r="M93" i="4"/>
  <c r="K93" i="4"/>
  <c r="I93" i="4"/>
  <c r="G93" i="4"/>
  <c r="U92" i="4"/>
  <c r="T92" i="4"/>
  <c r="O92" i="4"/>
  <c r="M92" i="4"/>
  <c r="K92" i="4"/>
  <c r="I92" i="4"/>
  <c r="G92" i="4"/>
  <c r="S91" i="4"/>
  <c r="R91" i="4"/>
  <c r="Q91" i="4"/>
  <c r="P91" i="4"/>
  <c r="L91" i="4"/>
  <c r="J91" i="4"/>
  <c r="H91" i="4"/>
  <c r="F91" i="4"/>
  <c r="E91" i="4"/>
  <c r="M91" i="4" s="1"/>
  <c r="D91" i="4"/>
  <c r="G91" i="4" s="1"/>
  <c r="U90" i="4"/>
  <c r="T90" i="4"/>
  <c r="O90" i="4"/>
  <c r="M90" i="4"/>
  <c r="K90" i="4"/>
  <c r="I90" i="4"/>
  <c r="G90" i="4"/>
  <c r="U89" i="4"/>
  <c r="T89" i="4"/>
  <c r="O89" i="4"/>
  <c r="M89" i="4"/>
  <c r="K89" i="4"/>
  <c r="I89" i="4"/>
  <c r="G89" i="4"/>
  <c r="U88" i="4"/>
  <c r="T88" i="4"/>
  <c r="O88" i="4"/>
  <c r="M88" i="4"/>
  <c r="K88" i="4"/>
  <c r="I88" i="4"/>
  <c r="G88" i="4"/>
  <c r="U85" i="4"/>
  <c r="S85" i="4"/>
  <c r="R85" i="4"/>
  <c r="Q85" i="4"/>
  <c r="T85" i="4" s="1"/>
  <c r="P85" i="4"/>
  <c r="L85" i="4"/>
  <c r="J85" i="4"/>
  <c r="H85" i="4"/>
  <c r="F85" i="4"/>
  <c r="E85" i="4"/>
  <c r="D85" i="4"/>
  <c r="O85" i="4" s="1"/>
  <c r="U84" i="4"/>
  <c r="S84" i="4"/>
  <c r="R84" i="4"/>
  <c r="Q84" i="4"/>
  <c r="T84" i="4" s="1"/>
  <c r="P84" i="4"/>
  <c r="L84" i="4"/>
  <c r="J84" i="4"/>
  <c r="H84" i="4"/>
  <c r="F84" i="4"/>
  <c r="E84" i="4"/>
  <c r="M84" i="4" s="1"/>
  <c r="D84" i="4"/>
  <c r="U83" i="4"/>
  <c r="T83" i="4"/>
  <c r="O83" i="4"/>
  <c r="M83" i="4"/>
  <c r="K83" i="4"/>
  <c r="I83" i="4"/>
  <c r="G83" i="4"/>
  <c r="U82" i="4"/>
  <c r="T82" i="4"/>
  <c r="O82" i="4"/>
  <c r="M82" i="4"/>
  <c r="K82" i="4"/>
  <c r="I82" i="4"/>
  <c r="G82" i="4"/>
  <c r="U81" i="4"/>
  <c r="T81" i="4"/>
  <c r="O81" i="4"/>
  <c r="M81" i="4"/>
  <c r="K81" i="4"/>
  <c r="I81" i="4"/>
  <c r="G81" i="4"/>
  <c r="U80" i="4"/>
  <c r="T80" i="4"/>
  <c r="O80" i="4"/>
  <c r="M80" i="4"/>
  <c r="K80" i="4"/>
  <c r="I80" i="4"/>
  <c r="G80" i="4"/>
  <c r="U79" i="4"/>
  <c r="T79" i="4"/>
  <c r="O79" i="4"/>
  <c r="M79" i="4"/>
  <c r="K79" i="4"/>
  <c r="I79" i="4"/>
  <c r="G79" i="4"/>
  <c r="S78" i="4"/>
  <c r="R78" i="4"/>
  <c r="Q78" i="4"/>
  <c r="P78" i="4"/>
  <c r="U78" i="4" s="1"/>
  <c r="L78" i="4"/>
  <c r="J78" i="4"/>
  <c r="H78" i="4"/>
  <c r="I78" i="4" s="1"/>
  <c r="G78" i="4"/>
  <c r="F78" i="4"/>
  <c r="E78" i="4"/>
  <c r="K78" i="4" s="1"/>
  <c r="D78" i="4"/>
  <c r="O78" i="4" s="1"/>
  <c r="U77" i="4"/>
  <c r="T77" i="4"/>
  <c r="O77" i="4"/>
  <c r="M77" i="4"/>
  <c r="K77" i="4"/>
  <c r="I77" i="4"/>
  <c r="G77" i="4"/>
  <c r="U76" i="4"/>
  <c r="T76" i="4"/>
  <c r="O76" i="4"/>
  <c r="M76" i="4"/>
  <c r="K76" i="4"/>
  <c r="I76" i="4"/>
  <c r="G76" i="4"/>
  <c r="U75" i="4"/>
  <c r="T75" i="4"/>
  <c r="O75" i="4"/>
  <c r="M75" i="4"/>
  <c r="K75" i="4"/>
  <c r="I75" i="4"/>
  <c r="G75" i="4"/>
  <c r="U74" i="4"/>
  <c r="T74" i="4"/>
  <c r="O74" i="4"/>
  <c r="M74" i="4"/>
  <c r="K74" i="4"/>
  <c r="I74" i="4"/>
  <c r="G74" i="4"/>
  <c r="U73" i="4"/>
  <c r="T73" i="4"/>
  <c r="O73" i="4"/>
  <c r="M73" i="4"/>
  <c r="K73" i="4"/>
  <c r="I73" i="4"/>
  <c r="G73" i="4"/>
  <c r="U72" i="4"/>
  <c r="T72" i="4"/>
  <c r="O72" i="4"/>
  <c r="M72" i="4"/>
  <c r="K72" i="4"/>
  <c r="I72" i="4"/>
  <c r="G72" i="4"/>
  <c r="U71" i="4"/>
  <c r="T71" i="4"/>
  <c r="O71" i="4"/>
  <c r="M71" i="4"/>
  <c r="K71" i="4"/>
  <c r="I71" i="4"/>
  <c r="G71" i="4"/>
  <c r="S70" i="4"/>
  <c r="R70" i="4"/>
  <c r="Q70" i="4"/>
  <c r="P70" i="4"/>
  <c r="U70" i="4" s="1"/>
  <c r="O70" i="4"/>
  <c r="L70" i="4"/>
  <c r="J70" i="4"/>
  <c r="H70" i="4"/>
  <c r="F70" i="4"/>
  <c r="E70" i="4"/>
  <c r="M70" i="4" s="1"/>
  <c r="D70" i="4"/>
  <c r="U69" i="4"/>
  <c r="T69" i="4"/>
  <c r="O69" i="4"/>
  <c r="M69" i="4"/>
  <c r="K69" i="4"/>
  <c r="I69" i="4"/>
  <c r="G69" i="4"/>
  <c r="U68" i="4"/>
  <c r="T68" i="4"/>
  <c r="O68" i="4"/>
  <c r="M68" i="4"/>
  <c r="K68" i="4"/>
  <c r="I68" i="4"/>
  <c r="G68" i="4"/>
  <c r="U67" i="4"/>
  <c r="T67" i="4"/>
  <c r="O67" i="4"/>
  <c r="M67" i="4"/>
  <c r="K67" i="4"/>
  <c r="I67" i="4"/>
  <c r="G67" i="4"/>
  <c r="U66" i="4"/>
  <c r="T66" i="4"/>
  <c r="O66" i="4"/>
  <c r="M66" i="4"/>
  <c r="K66" i="4"/>
  <c r="I66" i="4"/>
  <c r="G66" i="4"/>
  <c r="U65" i="4"/>
  <c r="T65" i="4"/>
  <c r="O65" i="4"/>
  <c r="M65" i="4"/>
  <c r="K65" i="4"/>
  <c r="I65" i="4"/>
  <c r="G65" i="4"/>
  <c r="U64" i="4"/>
  <c r="T64" i="4"/>
  <c r="O64" i="4"/>
  <c r="M64" i="4"/>
  <c r="K64" i="4"/>
  <c r="I64" i="4"/>
  <c r="G64" i="4"/>
  <c r="S63" i="4"/>
  <c r="T63" i="4" s="1"/>
  <c r="R63" i="4"/>
  <c r="Q63" i="4"/>
  <c r="P63" i="4"/>
  <c r="L63" i="4"/>
  <c r="J63" i="4"/>
  <c r="H63" i="4"/>
  <c r="F63" i="4"/>
  <c r="E63" i="4"/>
  <c r="D63" i="4"/>
  <c r="U62" i="4"/>
  <c r="T62" i="4"/>
  <c r="O62" i="4"/>
  <c r="M62" i="4"/>
  <c r="K62" i="4"/>
  <c r="I62" i="4"/>
  <c r="G62" i="4"/>
  <c r="U61" i="4"/>
  <c r="T61" i="4"/>
  <c r="O61" i="4"/>
  <c r="M61" i="4"/>
  <c r="K61" i="4"/>
  <c r="I61" i="4"/>
  <c r="G61" i="4"/>
  <c r="U60" i="4"/>
  <c r="T60" i="4"/>
  <c r="O60" i="4"/>
  <c r="M60" i="4"/>
  <c r="K60" i="4"/>
  <c r="I60" i="4"/>
  <c r="G60" i="4"/>
  <c r="U59" i="4"/>
  <c r="T59" i="4"/>
  <c r="O59" i="4"/>
  <c r="M59" i="4"/>
  <c r="K59" i="4"/>
  <c r="I59" i="4"/>
  <c r="G59" i="4"/>
  <c r="S58" i="4"/>
  <c r="T58" i="4" s="1"/>
  <c r="R58" i="4"/>
  <c r="Q58" i="4"/>
  <c r="P58" i="4"/>
  <c r="O58" i="4"/>
  <c r="L58" i="4"/>
  <c r="J58" i="4"/>
  <c r="K58" i="4" s="1"/>
  <c r="H58" i="4"/>
  <c r="I58" i="4" s="1"/>
  <c r="F58" i="4"/>
  <c r="G58" i="4" s="1"/>
  <c r="E58" i="4"/>
  <c r="M58" i="4" s="1"/>
  <c r="D58" i="4"/>
  <c r="U57" i="4"/>
  <c r="T57" i="4"/>
  <c r="O57" i="4"/>
  <c r="M57" i="4"/>
  <c r="K57" i="4"/>
  <c r="I57" i="4"/>
  <c r="G57" i="4"/>
  <c r="S54" i="4"/>
  <c r="R54" i="4"/>
  <c r="Q54" i="4"/>
  <c r="T54" i="4" s="1"/>
  <c r="P54" i="4"/>
  <c r="L54" i="4"/>
  <c r="J54" i="4"/>
  <c r="H54" i="4"/>
  <c r="F54" i="4"/>
  <c r="G54" i="4" s="1"/>
  <c r="E54" i="4"/>
  <c r="M54" i="4" s="1"/>
  <c r="D54" i="4"/>
  <c r="O54" i="4" s="1"/>
  <c r="S53" i="4"/>
  <c r="R53" i="4"/>
  <c r="Q53" i="4"/>
  <c r="P53" i="4"/>
  <c r="L53" i="4"/>
  <c r="J53" i="4"/>
  <c r="H53" i="4"/>
  <c r="F53" i="4"/>
  <c r="U53" i="4" s="1"/>
  <c r="E53" i="4"/>
  <c r="M53" i="4" s="1"/>
  <c r="D53" i="4"/>
  <c r="O53" i="4" s="1"/>
  <c r="U52" i="4"/>
  <c r="T52" i="4"/>
  <c r="O52" i="4"/>
  <c r="M52" i="4"/>
  <c r="K52" i="4"/>
  <c r="I52" i="4"/>
  <c r="G52" i="4"/>
  <c r="U51" i="4"/>
  <c r="T51" i="4"/>
  <c r="O51" i="4"/>
  <c r="M51" i="4"/>
  <c r="K51" i="4"/>
  <c r="I51" i="4"/>
  <c r="G51" i="4"/>
  <c r="U50" i="4"/>
  <c r="T50" i="4"/>
  <c r="O50" i="4"/>
  <c r="M50" i="4"/>
  <c r="K50" i="4"/>
  <c r="I50" i="4"/>
  <c r="G50" i="4"/>
  <c r="U49" i="4"/>
  <c r="T49" i="4"/>
  <c r="O49" i="4"/>
  <c r="M49" i="4"/>
  <c r="K49" i="4"/>
  <c r="I49" i="4"/>
  <c r="G49" i="4"/>
  <c r="U48" i="4"/>
  <c r="T48" i="4"/>
  <c r="O48" i="4"/>
  <c r="M48" i="4"/>
  <c r="K48" i="4"/>
  <c r="I48" i="4"/>
  <c r="G48" i="4"/>
  <c r="S47" i="4"/>
  <c r="R47" i="4"/>
  <c r="Q47" i="4"/>
  <c r="T47" i="4" s="1"/>
  <c r="P47" i="4"/>
  <c r="L47" i="4"/>
  <c r="J47" i="4"/>
  <c r="H47" i="4"/>
  <c r="F47" i="4"/>
  <c r="E47" i="4"/>
  <c r="M47" i="4" s="1"/>
  <c r="D47" i="4"/>
  <c r="U46" i="4"/>
  <c r="T46" i="4"/>
  <c r="O46" i="4"/>
  <c r="M46" i="4"/>
  <c r="K46" i="4"/>
  <c r="I46" i="4"/>
  <c r="G46" i="4"/>
  <c r="U45" i="4"/>
  <c r="T45" i="4"/>
  <c r="O45" i="4"/>
  <c r="M45" i="4"/>
  <c r="K45" i="4"/>
  <c r="I45" i="4"/>
  <c r="G45" i="4"/>
  <c r="U44" i="4"/>
  <c r="T44" i="4"/>
  <c r="O44" i="4"/>
  <c r="M44" i="4"/>
  <c r="K44" i="4"/>
  <c r="I44" i="4"/>
  <c r="G44" i="4"/>
  <c r="U43" i="4"/>
  <c r="T43" i="4"/>
  <c r="O43" i="4"/>
  <c r="M43" i="4"/>
  <c r="K43" i="4"/>
  <c r="I43" i="4"/>
  <c r="G43" i="4"/>
  <c r="U42" i="4"/>
  <c r="T42" i="4"/>
  <c r="O42" i="4"/>
  <c r="M42" i="4"/>
  <c r="K42" i="4"/>
  <c r="I42" i="4"/>
  <c r="G42" i="4"/>
  <c r="U41" i="4"/>
  <c r="T41" i="4"/>
  <c r="O41" i="4"/>
  <c r="M41" i="4"/>
  <c r="K41" i="4"/>
  <c r="I41" i="4"/>
  <c r="G41" i="4"/>
  <c r="S40" i="4"/>
  <c r="R40" i="4"/>
  <c r="Q40" i="4"/>
  <c r="P40" i="4"/>
  <c r="L40" i="4"/>
  <c r="J40" i="4"/>
  <c r="H40" i="4"/>
  <c r="I40" i="4" s="1"/>
  <c r="G40" i="4"/>
  <c r="F40" i="4"/>
  <c r="E40" i="4"/>
  <c r="M40" i="4" s="1"/>
  <c r="D40" i="4"/>
  <c r="O40" i="4" s="1"/>
  <c r="U39" i="4"/>
  <c r="T39" i="4"/>
  <c r="O39" i="4"/>
  <c r="M39" i="4"/>
  <c r="K39" i="4"/>
  <c r="I39" i="4"/>
  <c r="G39" i="4"/>
  <c r="U38" i="4"/>
  <c r="T38" i="4"/>
  <c r="O38" i="4"/>
  <c r="M38" i="4"/>
  <c r="K38" i="4"/>
  <c r="I38" i="4"/>
  <c r="G38" i="4"/>
  <c r="U37" i="4"/>
  <c r="T37" i="4"/>
  <c r="O37" i="4"/>
  <c r="M37" i="4"/>
  <c r="K37" i="4"/>
  <c r="I37" i="4"/>
  <c r="G37" i="4"/>
  <c r="U36" i="4"/>
  <c r="T36" i="4"/>
  <c r="O36" i="4"/>
  <c r="M36" i="4"/>
  <c r="K36" i="4"/>
  <c r="I36" i="4"/>
  <c r="G36" i="4"/>
  <c r="S35" i="4"/>
  <c r="R35" i="4"/>
  <c r="Q35" i="4"/>
  <c r="T35" i="4" s="1"/>
  <c r="P35" i="4"/>
  <c r="U35" i="4" s="1"/>
  <c r="L35" i="4"/>
  <c r="J35" i="4"/>
  <c r="H35" i="4"/>
  <c r="F35" i="4"/>
  <c r="E35" i="4"/>
  <c r="M35" i="4" s="1"/>
  <c r="D35" i="4"/>
  <c r="U34" i="4"/>
  <c r="T34" i="4"/>
  <c r="O34" i="4"/>
  <c r="M34" i="4"/>
  <c r="K34" i="4"/>
  <c r="I34" i="4"/>
  <c r="G34" i="4"/>
  <c r="U33" i="4"/>
  <c r="T33" i="4"/>
  <c r="O33" i="4"/>
  <c r="M33" i="4"/>
  <c r="K33" i="4"/>
  <c r="I33" i="4"/>
  <c r="G33" i="4"/>
  <c r="U32" i="4"/>
  <c r="T32" i="4"/>
  <c r="O32" i="4"/>
  <c r="M32" i="4"/>
  <c r="K32" i="4"/>
  <c r="I32" i="4"/>
  <c r="G32" i="4"/>
  <c r="U31" i="4"/>
  <c r="T31" i="4"/>
  <c r="O31" i="4"/>
  <c r="M31" i="4"/>
  <c r="K31" i="4"/>
  <c r="I31" i="4"/>
  <c r="G31" i="4"/>
  <c r="U30" i="4"/>
  <c r="T30" i="4"/>
  <c r="O30" i="4"/>
  <c r="M30" i="4"/>
  <c r="K30" i="4"/>
  <c r="I30" i="4"/>
  <c r="G30" i="4"/>
  <c r="U29" i="4"/>
  <c r="T29" i="4"/>
  <c r="O29" i="4"/>
  <c r="M29" i="4"/>
  <c r="K29" i="4"/>
  <c r="I29" i="4"/>
  <c r="G29" i="4"/>
  <c r="U28" i="4"/>
  <c r="T28" i="4"/>
  <c r="O28" i="4"/>
  <c r="M28" i="4"/>
  <c r="K28" i="4"/>
  <c r="I28" i="4"/>
  <c r="G28" i="4"/>
  <c r="S27" i="4"/>
  <c r="R27" i="4"/>
  <c r="Q27" i="4"/>
  <c r="T27" i="4" s="1"/>
  <c r="P27" i="4"/>
  <c r="O27" i="4"/>
  <c r="L27" i="4"/>
  <c r="J27" i="4"/>
  <c r="H27" i="4"/>
  <c r="I27" i="4" s="1"/>
  <c r="F27" i="4"/>
  <c r="G27" i="4" s="1"/>
  <c r="E27" i="4"/>
  <c r="K27" i="4" s="1"/>
  <c r="D27" i="4"/>
  <c r="U26" i="4"/>
  <c r="T26" i="4"/>
  <c r="O26" i="4"/>
  <c r="M26" i="4"/>
  <c r="K26" i="4"/>
  <c r="I26" i="4"/>
  <c r="G26" i="4"/>
  <c r="U25" i="4"/>
  <c r="T25" i="4"/>
  <c r="O25" i="4"/>
  <c r="M25" i="4"/>
  <c r="K25" i="4"/>
  <c r="I25" i="4"/>
  <c r="G25" i="4"/>
  <c r="U24" i="4"/>
  <c r="T24" i="4"/>
  <c r="O24" i="4"/>
  <c r="M24" i="4"/>
  <c r="K24" i="4"/>
  <c r="I24" i="4"/>
  <c r="G24" i="4"/>
  <c r="U23" i="4"/>
  <c r="T23" i="4"/>
  <c r="O23" i="4"/>
  <c r="M23" i="4"/>
  <c r="K23" i="4"/>
  <c r="I23" i="4"/>
  <c r="G23" i="4"/>
  <c r="U22" i="4"/>
  <c r="T22" i="4"/>
  <c r="O22" i="4"/>
  <c r="M22" i="4"/>
  <c r="K22" i="4"/>
  <c r="I22" i="4"/>
  <c r="G22" i="4"/>
  <c r="U21" i="4"/>
  <c r="T21" i="4"/>
  <c r="O21" i="4"/>
  <c r="M21" i="4"/>
  <c r="K21" i="4"/>
  <c r="I21" i="4"/>
  <c r="G21" i="4"/>
  <c r="U20" i="4"/>
  <c r="T20" i="4"/>
  <c r="O20" i="4"/>
  <c r="M20" i="4"/>
  <c r="K20" i="4"/>
  <c r="I20" i="4"/>
  <c r="G20" i="4"/>
  <c r="S19" i="4"/>
  <c r="R19" i="4"/>
  <c r="Q19" i="4"/>
  <c r="P19" i="4"/>
  <c r="U19" i="4" s="1"/>
  <c r="L19" i="4"/>
  <c r="J19" i="4"/>
  <c r="H19" i="4"/>
  <c r="F19" i="4"/>
  <c r="E19" i="4"/>
  <c r="D19" i="4"/>
  <c r="O19" i="4" s="1"/>
  <c r="U18" i="4"/>
  <c r="T18" i="4"/>
  <c r="O18" i="4"/>
  <c r="M18" i="4"/>
  <c r="K18" i="4"/>
  <c r="I18" i="4"/>
  <c r="G18" i="4"/>
  <c r="U17" i="4"/>
  <c r="T17" i="4"/>
  <c r="O17" i="4"/>
  <c r="M17" i="4"/>
  <c r="K17" i="4"/>
  <c r="I17" i="4"/>
  <c r="G17" i="4"/>
  <c r="U16" i="4"/>
  <c r="T16" i="4"/>
  <c r="O16" i="4"/>
  <c r="M16" i="4"/>
  <c r="K16" i="4"/>
  <c r="I16" i="4"/>
  <c r="G16" i="4"/>
  <c r="U15" i="4"/>
  <c r="T15" i="4"/>
  <c r="O15" i="4"/>
  <c r="M15" i="4"/>
  <c r="K15" i="4"/>
  <c r="I15" i="4"/>
  <c r="G15" i="4"/>
  <c r="U14" i="4"/>
  <c r="T14" i="4"/>
  <c r="O14" i="4"/>
  <c r="M14" i="4"/>
  <c r="K14" i="4"/>
  <c r="I14" i="4"/>
  <c r="G14" i="4"/>
  <c r="U13" i="4"/>
  <c r="T13" i="4"/>
  <c r="O13" i="4"/>
  <c r="M13" i="4"/>
  <c r="K13" i="4"/>
  <c r="I13" i="4"/>
  <c r="G13" i="4"/>
  <c r="U12" i="4"/>
  <c r="T12" i="4"/>
  <c r="O12" i="4"/>
  <c r="M12" i="4"/>
  <c r="K12" i="4"/>
  <c r="I12" i="4"/>
  <c r="G12" i="4"/>
  <c r="U11" i="4"/>
  <c r="T11" i="4"/>
  <c r="O11" i="4"/>
  <c r="M11" i="4"/>
  <c r="K11" i="4"/>
  <c r="I11" i="4"/>
  <c r="G11" i="4"/>
  <c r="U10" i="4"/>
  <c r="S10" i="4"/>
  <c r="T10" i="4" s="1"/>
  <c r="R10" i="4"/>
  <c r="Q10" i="4"/>
  <c r="P10" i="4"/>
  <c r="L10" i="4"/>
  <c r="J10" i="4"/>
  <c r="I10" i="4"/>
  <c r="H10" i="4"/>
  <c r="F10" i="4"/>
  <c r="E10" i="4"/>
  <c r="M10" i="4" s="1"/>
  <c r="D10" i="4"/>
  <c r="G10" i="4" s="1"/>
  <c r="U9" i="4"/>
  <c r="T9" i="4"/>
  <c r="O9" i="4"/>
  <c r="M9" i="4"/>
  <c r="K9" i="4"/>
  <c r="I9" i="4"/>
  <c r="G9" i="4"/>
  <c r="U8" i="4"/>
  <c r="T8" i="4"/>
  <c r="O8" i="4"/>
  <c r="M8" i="4"/>
  <c r="K8" i="4"/>
  <c r="I8" i="4"/>
  <c r="G8" i="4"/>
  <c r="S339" i="3"/>
  <c r="R339" i="3"/>
  <c r="Q339" i="3"/>
  <c r="P339" i="3"/>
  <c r="U339" i="3" s="1"/>
  <c r="L339" i="3"/>
  <c r="J339" i="3"/>
  <c r="H339" i="3"/>
  <c r="F339" i="3"/>
  <c r="E339" i="3"/>
  <c r="M339" i="3" s="1"/>
  <c r="D339" i="3"/>
  <c r="O339" i="3" s="1"/>
  <c r="S338" i="3"/>
  <c r="R338" i="3"/>
  <c r="Q338" i="3"/>
  <c r="T338" i="3" s="1"/>
  <c r="P338" i="3"/>
  <c r="U338" i="3" s="1"/>
  <c r="O338" i="3"/>
  <c r="L338" i="3"/>
  <c r="K338" i="3"/>
  <c r="J338" i="3"/>
  <c r="H338" i="3"/>
  <c r="I338" i="3" s="1"/>
  <c r="F338" i="3"/>
  <c r="E338" i="3"/>
  <c r="D338" i="3"/>
  <c r="T337" i="3"/>
  <c r="S337" i="3"/>
  <c r="R337" i="3"/>
  <c r="Q337" i="3"/>
  <c r="P337" i="3"/>
  <c r="U337" i="3" s="1"/>
  <c r="L337" i="3"/>
  <c r="K337" i="3"/>
  <c r="J337" i="3"/>
  <c r="H337" i="3"/>
  <c r="F337" i="3"/>
  <c r="E337" i="3"/>
  <c r="M337" i="3" s="1"/>
  <c r="D337" i="3"/>
  <c r="G337" i="3" s="1"/>
  <c r="U336" i="3"/>
  <c r="T336" i="3"/>
  <c r="O336" i="3"/>
  <c r="M336" i="3"/>
  <c r="K336" i="3"/>
  <c r="I336" i="3"/>
  <c r="G336" i="3"/>
  <c r="U335" i="3"/>
  <c r="T335" i="3"/>
  <c r="O335" i="3"/>
  <c r="M335" i="3"/>
  <c r="K335" i="3"/>
  <c r="I335" i="3"/>
  <c r="G335" i="3"/>
  <c r="U334" i="3"/>
  <c r="T334" i="3"/>
  <c r="O334" i="3"/>
  <c r="M334" i="3"/>
  <c r="K334" i="3"/>
  <c r="I334" i="3"/>
  <c r="G334" i="3"/>
  <c r="U333" i="3"/>
  <c r="T333" i="3"/>
  <c r="O333" i="3"/>
  <c r="M333" i="3"/>
  <c r="K333" i="3"/>
  <c r="I333" i="3"/>
  <c r="G333" i="3"/>
  <c r="S332" i="3"/>
  <c r="R332" i="3"/>
  <c r="Q332" i="3"/>
  <c r="T332" i="3" s="1"/>
  <c r="P332" i="3"/>
  <c r="U332" i="3" s="1"/>
  <c r="O332" i="3"/>
  <c r="L332" i="3"/>
  <c r="J332" i="3"/>
  <c r="I332" i="3"/>
  <c r="H332" i="3"/>
  <c r="F332" i="3"/>
  <c r="E332" i="3"/>
  <c r="D332" i="3"/>
  <c r="G332" i="3" s="1"/>
  <c r="U331" i="3"/>
  <c r="T331" i="3"/>
  <c r="O331" i="3"/>
  <c r="M331" i="3"/>
  <c r="K331" i="3"/>
  <c r="I331" i="3"/>
  <c r="G331" i="3"/>
  <c r="U330" i="3"/>
  <c r="T330" i="3"/>
  <c r="O330" i="3"/>
  <c r="M330" i="3"/>
  <c r="K330" i="3"/>
  <c r="I330" i="3"/>
  <c r="G330" i="3"/>
  <c r="U329" i="3"/>
  <c r="T329" i="3"/>
  <c r="O329" i="3"/>
  <c r="M329" i="3"/>
  <c r="K329" i="3"/>
  <c r="I329" i="3"/>
  <c r="G329" i="3"/>
  <c r="U328" i="3"/>
  <c r="T328" i="3"/>
  <c r="O328" i="3"/>
  <c r="M328" i="3"/>
  <c r="K328" i="3"/>
  <c r="I328" i="3"/>
  <c r="G328" i="3"/>
  <c r="U327" i="3"/>
  <c r="T327" i="3"/>
  <c r="O327" i="3"/>
  <c r="M327" i="3"/>
  <c r="K327" i="3"/>
  <c r="I327" i="3"/>
  <c r="G327" i="3"/>
  <c r="U326" i="3"/>
  <c r="T326" i="3"/>
  <c r="O326" i="3"/>
  <c r="M326" i="3"/>
  <c r="K326" i="3"/>
  <c r="I326" i="3"/>
  <c r="G326" i="3"/>
  <c r="U325" i="3"/>
  <c r="T325" i="3"/>
  <c r="O325" i="3"/>
  <c r="M325" i="3"/>
  <c r="K325" i="3"/>
  <c r="I325" i="3"/>
  <c r="G325" i="3"/>
  <c r="U324" i="3"/>
  <c r="T324" i="3"/>
  <c r="O324" i="3"/>
  <c r="M324" i="3"/>
  <c r="K324" i="3"/>
  <c r="I324" i="3"/>
  <c r="G324" i="3"/>
  <c r="S323" i="3"/>
  <c r="R323" i="3"/>
  <c r="Q323" i="3"/>
  <c r="T323" i="3" s="1"/>
  <c r="P323" i="3"/>
  <c r="U323" i="3" s="1"/>
  <c r="L323" i="3"/>
  <c r="J323" i="3"/>
  <c r="H323" i="3"/>
  <c r="F323" i="3"/>
  <c r="E323" i="3"/>
  <c r="M323" i="3" s="1"/>
  <c r="D323" i="3"/>
  <c r="O323" i="3" s="1"/>
  <c r="U322" i="3"/>
  <c r="T322" i="3"/>
  <c r="O322" i="3"/>
  <c r="M322" i="3"/>
  <c r="K322" i="3"/>
  <c r="I322" i="3"/>
  <c r="G322" i="3"/>
  <c r="U321" i="3"/>
  <c r="T321" i="3"/>
  <c r="O321" i="3"/>
  <c r="M321" i="3"/>
  <c r="K321" i="3"/>
  <c r="I321" i="3"/>
  <c r="G321" i="3"/>
  <c r="U320" i="3"/>
  <c r="T320" i="3"/>
  <c r="O320" i="3"/>
  <c r="M320" i="3"/>
  <c r="K320" i="3"/>
  <c r="I320" i="3"/>
  <c r="G320" i="3"/>
  <c r="U319" i="3"/>
  <c r="T319" i="3"/>
  <c r="O319" i="3"/>
  <c r="M319" i="3"/>
  <c r="K319" i="3"/>
  <c r="I319" i="3"/>
  <c r="G319" i="3"/>
  <c r="U318" i="3"/>
  <c r="T318" i="3"/>
  <c r="O318" i="3"/>
  <c r="M318" i="3"/>
  <c r="K318" i="3"/>
  <c r="I318" i="3"/>
  <c r="G318" i="3"/>
  <c r="U317" i="3"/>
  <c r="S317" i="3"/>
  <c r="R317" i="3"/>
  <c r="Q317" i="3"/>
  <c r="T317" i="3" s="1"/>
  <c r="P317" i="3"/>
  <c r="L317" i="3"/>
  <c r="J317" i="3"/>
  <c r="H317" i="3"/>
  <c r="F317" i="3"/>
  <c r="E317" i="3"/>
  <c r="M317" i="3" s="1"/>
  <c r="D317" i="3"/>
  <c r="I317" i="3" s="1"/>
  <c r="U316" i="3"/>
  <c r="T316" i="3"/>
  <c r="O316" i="3"/>
  <c r="M316" i="3"/>
  <c r="K316" i="3"/>
  <c r="I316" i="3"/>
  <c r="G316" i="3"/>
  <c r="U315" i="3"/>
  <c r="T315" i="3"/>
  <c r="O315" i="3"/>
  <c r="M315" i="3"/>
  <c r="K315" i="3"/>
  <c r="I315" i="3"/>
  <c r="G315" i="3"/>
  <c r="U314" i="3"/>
  <c r="T314" i="3"/>
  <c r="O314" i="3"/>
  <c r="M314" i="3"/>
  <c r="K314" i="3"/>
  <c r="I314" i="3"/>
  <c r="G314" i="3"/>
  <c r="U313" i="3"/>
  <c r="T313" i="3"/>
  <c r="O313" i="3"/>
  <c r="M313" i="3"/>
  <c r="K313" i="3"/>
  <c r="I313" i="3"/>
  <c r="G313" i="3"/>
  <c r="U312" i="3"/>
  <c r="T312" i="3"/>
  <c r="O312" i="3"/>
  <c r="M312" i="3"/>
  <c r="K312" i="3"/>
  <c r="I312" i="3"/>
  <c r="G312" i="3"/>
  <c r="U311" i="3"/>
  <c r="T311" i="3"/>
  <c r="O311" i="3"/>
  <c r="M311" i="3"/>
  <c r="K311" i="3"/>
  <c r="I311" i="3"/>
  <c r="G311" i="3"/>
  <c r="S310" i="3"/>
  <c r="R310" i="3"/>
  <c r="Q310" i="3"/>
  <c r="T310" i="3" s="1"/>
  <c r="P310" i="3"/>
  <c r="L310" i="3"/>
  <c r="J310" i="3"/>
  <c r="H310" i="3"/>
  <c r="G310" i="3"/>
  <c r="F310" i="3"/>
  <c r="E310" i="3"/>
  <c r="M310" i="3" s="1"/>
  <c r="D310" i="3"/>
  <c r="U309" i="3"/>
  <c r="T309" i="3"/>
  <c r="O309" i="3"/>
  <c r="M309" i="3"/>
  <c r="K309" i="3"/>
  <c r="I309" i="3"/>
  <c r="G309" i="3"/>
  <c r="U308" i="3"/>
  <c r="T308" i="3"/>
  <c r="O308" i="3"/>
  <c r="M308" i="3"/>
  <c r="K308" i="3"/>
  <c r="I308" i="3"/>
  <c r="G308" i="3"/>
  <c r="U307" i="3"/>
  <c r="T307" i="3"/>
  <c r="O307" i="3"/>
  <c r="M307" i="3"/>
  <c r="K307" i="3"/>
  <c r="I307" i="3"/>
  <c r="G307" i="3"/>
  <c r="U306" i="3"/>
  <c r="T306" i="3"/>
  <c r="O306" i="3"/>
  <c r="M306" i="3"/>
  <c r="K306" i="3"/>
  <c r="I306" i="3"/>
  <c r="G306" i="3"/>
  <c r="U305" i="3"/>
  <c r="T305" i="3"/>
  <c r="O305" i="3"/>
  <c r="M305" i="3"/>
  <c r="K305" i="3"/>
  <c r="I305" i="3"/>
  <c r="G305" i="3"/>
  <c r="U304" i="3"/>
  <c r="T304" i="3"/>
  <c r="O304" i="3"/>
  <c r="M304" i="3"/>
  <c r="K304" i="3"/>
  <c r="I304" i="3"/>
  <c r="G304" i="3"/>
  <c r="S303" i="3"/>
  <c r="R303" i="3"/>
  <c r="Q303" i="3"/>
  <c r="P303" i="3"/>
  <c r="L303" i="3"/>
  <c r="J303" i="3"/>
  <c r="H303" i="3"/>
  <c r="F303" i="3"/>
  <c r="E303" i="3"/>
  <c r="M303" i="3" s="1"/>
  <c r="D303" i="3"/>
  <c r="G303" i="3" s="1"/>
  <c r="U302" i="3"/>
  <c r="T302" i="3"/>
  <c r="O302" i="3"/>
  <c r="M302" i="3"/>
  <c r="K302" i="3"/>
  <c r="I302" i="3"/>
  <c r="G302" i="3"/>
  <c r="S299" i="3"/>
  <c r="R299" i="3"/>
  <c r="Q299" i="3"/>
  <c r="P299" i="3"/>
  <c r="L299" i="3"/>
  <c r="J299" i="3"/>
  <c r="H299" i="3"/>
  <c r="F299" i="3"/>
  <c r="E299" i="3"/>
  <c r="M299" i="3" s="1"/>
  <c r="D299" i="3"/>
  <c r="S298" i="3"/>
  <c r="R298" i="3"/>
  <c r="Q298" i="3"/>
  <c r="T298" i="3" s="1"/>
  <c r="P298" i="3"/>
  <c r="U298" i="3" s="1"/>
  <c r="L298" i="3"/>
  <c r="J298" i="3"/>
  <c r="H298" i="3"/>
  <c r="G298" i="3"/>
  <c r="F298" i="3"/>
  <c r="E298" i="3"/>
  <c r="M298" i="3" s="1"/>
  <c r="D298" i="3"/>
  <c r="I298" i="3" s="1"/>
  <c r="U297" i="3"/>
  <c r="T297" i="3"/>
  <c r="O297" i="3"/>
  <c r="M297" i="3"/>
  <c r="K297" i="3"/>
  <c r="I297" i="3"/>
  <c r="G297" i="3"/>
  <c r="U296" i="3"/>
  <c r="T296" i="3"/>
  <c r="O296" i="3"/>
  <c r="M296" i="3"/>
  <c r="K296" i="3"/>
  <c r="I296" i="3"/>
  <c r="G296" i="3"/>
  <c r="U295" i="3"/>
  <c r="T295" i="3"/>
  <c r="O295" i="3"/>
  <c r="M295" i="3"/>
  <c r="K295" i="3"/>
  <c r="I295" i="3"/>
  <c r="G295" i="3"/>
  <c r="U294" i="3"/>
  <c r="T294" i="3"/>
  <c r="O294" i="3"/>
  <c r="M294" i="3"/>
  <c r="K294" i="3"/>
  <c r="I294" i="3"/>
  <c r="G294" i="3"/>
  <c r="U293" i="3"/>
  <c r="T293" i="3"/>
  <c r="O293" i="3"/>
  <c r="M293" i="3"/>
  <c r="K293" i="3"/>
  <c r="I293" i="3"/>
  <c r="G293" i="3"/>
  <c r="S292" i="3"/>
  <c r="R292" i="3"/>
  <c r="Q292" i="3"/>
  <c r="T292" i="3" s="1"/>
  <c r="P292" i="3"/>
  <c r="U292" i="3" s="1"/>
  <c r="L292" i="3"/>
  <c r="J292" i="3"/>
  <c r="H292" i="3"/>
  <c r="F292" i="3"/>
  <c r="E292" i="3"/>
  <c r="M292" i="3" s="1"/>
  <c r="D292" i="3"/>
  <c r="U291" i="3"/>
  <c r="T291" i="3"/>
  <c r="O291" i="3"/>
  <c r="M291" i="3"/>
  <c r="K291" i="3"/>
  <c r="I291" i="3"/>
  <c r="G291" i="3"/>
  <c r="U290" i="3"/>
  <c r="T290" i="3"/>
  <c r="O290" i="3"/>
  <c r="M290" i="3"/>
  <c r="K290" i="3"/>
  <c r="I290" i="3"/>
  <c r="G290" i="3"/>
  <c r="U289" i="3"/>
  <c r="T289" i="3"/>
  <c r="O289" i="3"/>
  <c r="M289" i="3"/>
  <c r="K289" i="3"/>
  <c r="I289" i="3"/>
  <c r="G289" i="3"/>
  <c r="U288" i="3"/>
  <c r="T288" i="3"/>
  <c r="O288" i="3"/>
  <c r="M288" i="3"/>
  <c r="K288" i="3"/>
  <c r="I288" i="3"/>
  <c r="G288" i="3"/>
  <c r="U287" i="3"/>
  <c r="T287" i="3"/>
  <c r="O287" i="3"/>
  <c r="M287" i="3"/>
  <c r="K287" i="3"/>
  <c r="I287" i="3"/>
  <c r="G287" i="3"/>
  <c r="U286" i="3"/>
  <c r="T286" i="3"/>
  <c r="O286" i="3"/>
  <c r="M286" i="3"/>
  <c r="K286" i="3"/>
  <c r="I286" i="3"/>
  <c r="G286" i="3"/>
  <c r="S285" i="3"/>
  <c r="R285" i="3"/>
  <c r="Q285" i="3"/>
  <c r="T285" i="3" s="1"/>
  <c r="P285" i="3"/>
  <c r="U285" i="3" s="1"/>
  <c r="L285" i="3"/>
  <c r="K285" i="3"/>
  <c r="J285" i="3"/>
  <c r="H285" i="3"/>
  <c r="F285" i="3"/>
  <c r="E285" i="3"/>
  <c r="M285" i="3" s="1"/>
  <c r="D285" i="3"/>
  <c r="G285" i="3" s="1"/>
  <c r="U284" i="3"/>
  <c r="T284" i="3"/>
  <c r="O284" i="3"/>
  <c r="M284" i="3"/>
  <c r="K284" i="3"/>
  <c r="I284" i="3"/>
  <c r="G284" i="3"/>
  <c r="U283" i="3"/>
  <c r="T283" i="3"/>
  <c r="O283" i="3"/>
  <c r="M283" i="3"/>
  <c r="K283" i="3"/>
  <c r="I283" i="3"/>
  <c r="G283" i="3"/>
  <c r="U282" i="3"/>
  <c r="T282" i="3"/>
  <c r="O282" i="3"/>
  <c r="M282" i="3"/>
  <c r="K282" i="3"/>
  <c r="I282" i="3"/>
  <c r="G282" i="3"/>
  <c r="U281" i="3"/>
  <c r="T281" i="3"/>
  <c r="O281" i="3"/>
  <c r="M281" i="3"/>
  <c r="K281" i="3"/>
  <c r="I281" i="3"/>
  <c r="G281" i="3"/>
  <c r="U280" i="3"/>
  <c r="T280" i="3"/>
  <c r="O280" i="3"/>
  <c r="M280" i="3"/>
  <c r="K280" i="3"/>
  <c r="I280" i="3"/>
  <c r="G280" i="3"/>
  <c r="U279" i="3"/>
  <c r="T279" i="3"/>
  <c r="O279" i="3"/>
  <c r="M279" i="3"/>
  <c r="K279" i="3"/>
  <c r="I279" i="3"/>
  <c r="G279" i="3"/>
  <c r="U278" i="3"/>
  <c r="T278" i="3"/>
  <c r="O278" i="3"/>
  <c r="M278" i="3"/>
  <c r="K278" i="3"/>
  <c r="I278" i="3"/>
  <c r="G278" i="3"/>
  <c r="U277" i="3"/>
  <c r="T277" i="3"/>
  <c r="O277" i="3"/>
  <c r="M277" i="3"/>
  <c r="K277" i="3"/>
  <c r="I277" i="3"/>
  <c r="G277" i="3"/>
  <c r="U276" i="3"/>
  <c r="T276" i="3"/>
  <c r="O276" i="3"/>
  <c r="M276" i="3"/>
  <c r="K276" i="3"/>
  <c r="I276" i="3"/>
  <c r="G276" i="3"/>
  <c r="S275" i="3"/>
  <c r="R275" i="3"/>
  <c r="Q275" i="3"/>
  <c r="T275" i="3" s="1"/>
  <c r="P275" i="3"/>
  <c r="U275" i="3" s="1"/>
  <c r="L275" i="3"/>
  <c r="K275" i="3"/>
  <c r="J275" i="3"/>
  <c r="H275" i="3"/>
  <c r="F275" i="3"/>
  <c r="E275" i="3"/>
  <c r="M275" i="3" s="1"/>
  <c r="D275" i="3"/>
  <c r="G275" i="3" s="1"/>
  <c r="U274" i="3"/>
  <c r="T274" i="3"/>
  <c r="O274" i="3"/>
  <c r="M274" i="3"/>
  <c r="K274" i="3"/>
  <c r="I274" i="3"/>
  <c r="G274" i="3"/>
  <c r="U273" i="3"/>
  <c r="T273" i="3"/>
  <c r="O273" i="3"/>
  <c r="M273" i="3"/>
  <c r="K273" i="3"/>
  <c r="I273" i="3"/>
  <c r="G273" i="3"/>
  <c r="U272" i="3"/>
  <c r="T272" i="3"/>
  <c r="O272" i="3"/>
  <c r="M272" i="3"/>
  <c r="K272" i="3"/>
  <c r="I272" i="3"/>
  <c r="G272" i="3"/>
  <c r="U271" i="3"/>
  <c r="T271" i="3"/>
  <c r="O271" i="3"/>
  <c r="M271" i="3"/>
  <c r="K271" i="3"/>
  <c r="I271" i="3"/>
  <c r="G271" i="3"/>
  <c r="U270" i="3"/>
  <c r="T270" i="3"/>
  <c r="O270" i="3"/>
  <c r="M270" i="3"/>
  <c r="K270" i="3"/>
  <c r="I270" i="3"/>
  <c r="G270" i="3"/>
  <c r="U269" i="3"/>
  <c r="T269" i="3"/>
  <c r="O269" i="3"/>
  <c r="M269" i="3"/>
  <c r="K269" i="3"/>
  <c r="I269" i="3"/>
  <c r="G269" i="3"/>
  <c r="U268" i="3"/>
  <c r="T268" i="3"/>
  <c r="O268" i="3"/>
  <c r="M268" i="3"/>
  <c r="K268" i="3"/>
  <c r="I268" i="3"/>
  <c r="G268" i="3"/>
  <c r="S267" i="3"/>
  <c r="R267" i="3"/>
  <c r="Q267" i="3"/>
  <c r="T267" i="3" s="1"/>
  <c r="P267" i="3"/>
  <c r="L267" i="3"/>
  <c r="J267" i="3"/>
  <c r="H267" i="3"/>
  <c r="F267" i="3"/>
  <c r="E267" i="3"/>
  <c r="D267" i="3"/>
  <c r="I267" i="3" s="1"/>
  <c r="U266" i="3"/>
  <c r="T266" i="3"/>
  <c r="O266" i="3"/>
  <c r="M266" i="3"/>
  <c r="K266" i="3"/>
  <c r="I266" i="3"/>
  <c r="G266" i="3"/>
  <c r="U265" i="3"/>
  <c r="T265" i="3"/>
  <c r="O265" i="3"/>
  <c r="M265" i="3"/>
  <c r="K265" i="3"/>
  <c r="I265" i="3"/>
  <c r="G265" i="3"/>
  <c r="U264" i="3"/>
  <c r="T264" i="3"/>
  <c r="O264" i="3"/>
  <c r="M264" i="3"/>
  <c r="K264" i="3"/>
  <c r="I264" i="3"/>
  <c r="G264" i="3"/>
  <c r="U263" i="3"/>
  <c r="T263" i="3"/>
  <c r="O263" i="3"/>
  <c r="M263" i="3"/>
  <c r="K263" i="3"/>
  <c r="I263" i="3"/>
  <c r="G263" i="3"/>
  <c r="S260" i="3"/>
  <c r="R260" i="3"/>
  <c r="Q260" i="3"/>
  <c r="T260" i="3" s="1"/>
  <c r="P260" i="3"/>
  <c r="O260" i="3"/>
  <c r="L260" i="3"/>
  <c r="J260" i="3"/>
  <c r="H260" i="3"/>
  <c r="F260" i="3"/>
  <c r="G260" i="3" s="1"/>
  <c r="E260" i="3"/>
  <c r="M260" i="3" s="1"/>
  <c r="D260" i="3"/>
  <c r="S259" i="3"/>
  <c r="R259" i="3"/>
  <c r="Q259" i="3"/>
  <c r="T259" i="3" s="1"/>
  <c r="P259" i="3"/>
  <c r="U259" i="3" s="1"/>
  <c r="O259" i="3"/>
  <c r="L259" i="3"/>
  <c r="K259" i="3"/>
  <c r="J259" i="3"/>
  <c r="I259" i="3"/>
  <c r="H259" i="3"/>
  <c r="F259" i="3"/>
  <c r="E259" i="3"/>
  <c r="M259" i="3" s="1"/>
  <c r="D259" i="3"/>
  <c r="G259" i="3" s="1"/>
  <c r="U258" i="3"/>
  <c r="T258" i="3"/>
  <c r="O258" i="3"/>
  <c r="M258" i="3"/>
  <c r="K258" i="3"/>
  <c r="I258" i="3"/>
  <c r="G258" i="3"/>
  <c r="U257" i="3"/>
  <c r="T257" i="3"/>
  <c r="O257" i="3"/>
  <c r="M257" i="3"/>
  <c r="K257" i="3"/>
  <c r="I257" i="3"/>
  <c r="G257" i="3"/>
  <c r="U256" i="3"/>
  <c r="T256" i="3"/>
  <c r="O256" i="3"/>
  <c r="M256" i="3"/>
  <c r="K256" i="3"/>
  <c r="I256" i="3"/>
  <c r="G256" i="3"/>
  <c r="U255" i="3"/>
  <c r="T255" i="3"/>
  <c r="O255" i="3"/>
  <c r="M255" i="3"/>
  <c r="K255" i="3"/>
  <c r="I255" i="3"/>
  <c r="G255" i="3"/>
  <c r="S254" i="3"/>
  <c r="T254" i="3" s="1"/>
  <c r="R254" i="3"/>
  <c r="Q254" i="3"/>
  <c r="P254" i="3"/>
  <c r="O254" i="3"/>
  <c r="L254" i="3"/>
  <c r="K254" i="3"/>
  <c r="J254" i="3"/>
  <c r="H254" i="3"/>
  <c r="F254" i="3"/>
  <c r="G254" i="3" s="1"/>
  <c r="E254" i="3"/>
  <c r="M254" i="3" s="1"/>
  <c r="D254" i="3"/>
  <c r="U253" i="3"/>
  <c r="T253" i="3"/>
  <c r="O253" i="3"/>
  <c r="M253" i="3"/>
  <c r="K253" i="3"/>
  <c r="I253" i="3"/>
  <c r="G253" i="3"/>
  <c r="U252" i="3"/>
  <c r="T252" i="3"/>
  <c r="O252" i="3"/>
  <c r="M252" i="3"/>
  <c r="K252" i="3"/>
  <c r="I252" i="3"/>
  <c r="G252" i="3"/>
  <c r="U251" i="3"/>
  <c r="T251" i="3"/>
  <c r="O251" i="3"/>
  <c r="M251" i="3"/>
  <c r="K251" i="3"/>
  <c r="I251" i="3"/>
  <c r="G251" i="3"/>
  <c r="U250" i="3"/>
  <c r="T250" i="3"/>
  <c r="O250" i="3"/>
  <c r="M250" i="3"/>
  <c r="K250" i="3"/>
  <c r="I250" i="3"/>
  <c r="G250" i="3"/>
  <c r="U249" i="3"/>
  <c r="T249" i="3"/>
  <c r="O249" i="3"/>
  <c r="M249" i="3"/>
  <c r="K249" i="3"/>
  <c r="I249" i="3"/>
  <c r="G249" i="3"/>
  <c r="U248" i="3"/>
  <c r="T248" i="3"/>
  <c r="O248" i="3"/>
  <c r="M248" i="3"/>
  <c r="K248" i="3"/>
  <c r="I248" i="3"/>
  <c r="G248" i="3"/>
  <c r="S247" i="3"/>
  <c r="R247" i="3"/>
  <c r="Q247" i="3"/>
  <c r="P247" i="3"/>
  <c r="U247" i="3" s="1"/>
  <c r="L247" i="3"/>
  <c r="J247" i="3"/>
  <c r="K247" i="3" s="1"/>
  <c r="I247" i="3"/>
  <c r="H247" i="3"/>
  <c r="F247" i="3"/>
  <c r="E247" i="3"/>
  <c r="D247" i="3"/>
  <c r="U246" i="3"/>
  <c r="T246" i="3"/>
  <c r="O246" i="3"/>
  <c r="M246" i="3"/>
  <c r="K246" i="3"/>
  <c r="I246" i="3"/>
  <c r="G246" i="3"/>
  <c r="U245" i="3"/>
  <c r="T245" i="3"/>
  <c r="O245" i="3"/>
  <c r="M245" i="3"/>
  <c r="K245" i="3"/>
  <c r="I245" i="3"/>
  <c r="G245" i="3"/>
  <c r="U244" i="3"/>
  <c r="T244" i="3"/>
  <c r="O244" i="3"/>
  <c r="M244" i="3"/>
  <c r="K244" i="3"/>
  <c r="I244" i="3"/>
  <c r="G244" i="3"/>
  <c r="U243" i="3"/>
  <c r="T243" i="3"/>
  <c r="O243" i="3"/>
  <c r="M243" i="3"/>
  <c r="K243" i="3"/>
  <c r="I243" i="3"/>
  <c r="G243" i="3"/>
  <c r="U242" i="3"/>
  <c r="T242" i="3"/>
  <c r="O242" i="3"/>
  <c r="M242" i="3"/>
  <c r="K242" i="3"/>
  <c r="I242" i="3"/>
  <c r="G242" i="3"/>
  <c r="U241" i="3"/>
  <c r="T241" i="3"/>
  <c r="O241" i="3"/>
  <c r="M241" i="3"/>
  <c r="K241" i="3"/>
  <c r="I241" i="3"/>
  <c r="G241" i="3"/>
  <c r="U240" i="3"/>
  <c r="T240" i="3"/>
  <c r="S240" i="3"/>
  <c r="R240" i="3"/>
  <c r="Q240" i="3"/>
  <c r="P240" i="3"/>
  <c r="L240" i="3"/>
  <c r="J240" i="3"/>
  <c r="I240" i="3"/>
  <c r="H240" i="3"/>
  <c r="F240" i="3"/>
  <c r="E240" i="3"/>
  <c r="K240" i="3" s="1"/>
  <c r="D240" i="3"/>
  <c r="G240" i="3" s="1"/>
  <c r="U239" i="3"/>
  <c r="T239" i="3"/>
  <c r="O239" i="3"/>
  <c r="M239" i="3"/>
  <c r="K239" i="3"/>
  <c r="I239" i="3"/>
  <c r="G239" i="3"/>
  <c r="U238" i="3"/>
  <c r="T238" i="3"/>
  <c r="O238" i="3"/>
  <c r="M238" i="3"/>
  <c r="K238" i="3"/>
  <c r="I238" i="3"/>
  <c r="G238" i="3"/>
  <c r="U237" i="3"/>
  <c r="T237" i="3"/>
  <c r="O237" i="3"/>
  <c r="M237" i="3"/>
  <c r="K237" i="3"/>
  <c r="I237" i="3"/>
  <c r="G237" i="3"/>
  <c r="U236" i="3"/>
  <c r="T236" i="3"/>
  <c r="O236" i="3"/>
  <c r="M236" i="3"/>
  <c r="K236" i="3"/>
  <c r="I236" i="3"/>
  <c r="G236" i="3"/>
  <c r="U235" i="3"/>
  <c r="T235" i="3"/>
  <c r="O235" i="3"/>
  <c r="M235" i="3"/>
  <c r="K235" i="3"/>
  <c r="I235" i="3"/>
  <c r="G235" i="3"/>
  <c r="U234" i="3"/>
  <c r="T234" i="3"/>
  <c r="O234" i="3"/>
  <c r="M234" i="3"/>
  <c r="K234" i="3"/>
  <c r="I234" i="3"/>
  <c r="G234" i="3"/>
  <c r="S231" i="3"/>
  <c r="R231" i="3"/>
  <c r="Q231" i="3"/>
  <c r="P231" i="3"/>
  <c r="L231" i="3"/>
  <c r="J231" i="3"/>
  <c r="H231" i="3"/>
  <c r="F231" i="3"/>
  <c r="E231" i="3"/>
  <c r="M231" i="3" s="1"/>
  <c r="D231" i="3"/>
  <c r="O231" i="3" s="1"/>
  <c r="S230" i="3"/>
  <c r="R230" i="3"/>
  <c r="Q230" i="3"/>
  <c r="T230" i="3" s="1"/>
  <c r="P230" i="3"/>
  <c r="U230" i="3" s="1"/>
  <c r="L230" i="3"/>
  <c r="J230" i="3"/>
  <c r="H230" i="3"/>
  <c r="G230" i="3"/>
  <c r="F230" i="3"/>
  <c r="E230" i="3"/>
  <c r="M230" i="3" s="1"/>
  <c r="D230" i="3"/>
  <c r="U229" i="3"/>
  <c r="T229" i="3"/>
  <c r="O229" i="3"/>
  <c r="M229" i="3"/>
  <c r="K229" i="3"/>
  <c r="I229" i="3"/>
  <c r="G229" i="3"/>
  <c r="U228" i="3"/>
  <c r="T228" i="3"/>
  <c r="O228" i="3"/>
  <c r="M228" i="3"/>
  <c r="K228" i="3"/>
  <c r="I228" i="3"/>
  <c r="G228" i="3"/>
  <c r="U227" i="3"/>
  <c r="T227" i="3"/>
  <c r="O227" i="3"/>
  <c r="M227" i="3"/>
  <c r="K227" i="3"/>
  <c r="I227" i="3"/>
  <c r="G227" i="3"/>
  <c r="U226" i="3"/>
  <c r="T226" i="3"/>
  <c r="O226" i="3"/>
  <c r="M226" i="3"/>
  <c r="K226" i="3"/>
  <c r="I226" i="3"/>
  <c r="G226" i="3"/>
  <c r="U225" i="3"/>
  <c r="T225" i="3"/>
  <c r="O225" i="3"/>
  <c r="M225" i="3"/>
  <c r="K225" i="3"/>
  <c r="I225" i="3"/>
  <c r="G225" i="3"/>
  <c r="T224" i="3"/>
  <c r="S224" i="3"/>
  <c r="R224" i="3"/>
  <c r="Q224" i="3"/>
  <c r="P224" i="3"/>
  <c r="U224" i="3" s="1"/>
  <c r="L224" i="3"/>
  <c r="J224" i="3"/>
  <c r="I224" i="3"/>
  <c r="H224" i="3"/>
  <c r="F224" i="3"/>
  <c r="E224" i="3"/>
  <c r="K224" i="3" s="1"/>
  <c r="D224" i="3"/>
  <c r="G224" i="3" s="1"/>
  <c r="U223" i="3"/>
  <c r="T223" i="3"/>
  <c r="O223" i="3"/>
  <c r="M223" i="3"/>
  <c r="K223" i="3"/>
  <c r="I223" i="3"/>
  <c r="G223" i="3"/>
  <c r="U222" i="3"/>
  <c r="T222" i="3"/>
  <c r="O222" i="3"/>
  <c r="M222" i="3"/>
  <c r="K222" i="3"/>
  <c r="I222" i="3"/>
  <c r="G222" i="3"/>
  <c r="U221" i="3"/>
  <c r="T221" i="3"/>
  <c r="O221" i="3"/>
  <c r="M221" i="3"/>
  <c r="K221" i="3"/>
  <c r="I221" i="3"/>
  <c r="G221" i="3"/>
  <c r="U220" i="3"/>
  <c r="T220" i="3"/>
  <c r="O220" i="3"/>
  <c r="M220" i="3"/>
  <c r="K220" i="3"/>
  <c r="I220" i="3"/>
  <c r="G220" i="3"/>
  <c r="U219" i="3"/>
  <c r="T219" i="3"/>
  <c r="O219" i="3"/>
  <c r="M219" i="3"/>
  <c r="K219" i="3"/>
  <c r="I219" i="3"/>
  <c r="G219" i="3"/>
  <c r="U218" i="3"/>
  <c r="T218" i="3"/>
  <c r="O218" i="3"/>
  <c r="M218" i="3"/>
  <c r="K218" i="3"/>
  <c r="I218" i="3"/>
  <c r="G218" i="3"/>
  <c r="U217" i="3"/>
  <c r="T217" i="3"/>
  <c r="O217" i="3"/>
  <c r="M217" i="3"/>
  <c r="K217" i="3"/>
  <c r="I217" i="3"/>
  <c r="G217" i="3"/>
  <c r="S216" i="3"/>
  <c r="R216" i="3"/>
  <c r="Q216" i="3"/>
  <c r="P216" i="3"/>
  <c r="L216" i="3"/>
  <c r="J216" i="3"/>
  <c r="H216" i="3"/>
  <c r="F216" i="3"/>
  <c r="E216" i="3"/>
  <c r="M216" i="3" s="1"/>
  <c r="D216" i="3"/>
  <c r="U215" i="3"/>
  <c r="T215" i="3"/>
  <c r="O215" i="3"/>
  <c r="M215" i="3"/>
  <c r="K215" i="3"/>
  <c r="I215" i="3"/>
  <c r="G215" i="3"/>
  <c r="U214" i="3"/>
  <c r="T214" i="3"/>
  <c r="O214" i="3"/>
  <c r="M214" i="3"/>
  <c r="K214" i="3"/>
  <c r="I214" i="3"/>
  <c r="G214" i="3"/>
  <c r="U213" i="3"/>
  <c r="T213" i="3"/>
  <c r="O213" i="3"/>
  <c r="M213" i="3"/>
  <c r="K213" i="3"/>
  <c r="I213" i="3"/>
  <c r="G213" i="3"/>
  <c r="U212" i="3"/>
  <c r="T212" i="3"/>
  <c r="O212" i="3"/>
  <c r="M212" i="3"/>
  <c r="K212" i="3"/>
  <c r="I212" i="3"/>
  <c r="G212" i="3"/>
  <c r="U211" i="3"/>
  <c r="T211" i="3"/>
  <c r="O211" i="3"/>
  <c r="M211" i="3"/>
  <c r="K211" i="3"/>
  <c r="I211" i="3"/>
  <c r="G211" i="3"/>
  <c r="U210" i="3"/>
  <c r="T210" i="3"/>
  <c r="O210" i="3"/>
  <c r="M210" i="3"/>
  <c r="K210" i="3"/>
  <c r="I210" i="3"/>
  <c r="G210" i="3"/>
  <c r="U209" i="3"/>
  <c r="T209" i="3"/>
  <c r="O209" i="3"/>
  <c r="M209" i="3"/>
  <c r="K209" i="3"/>
  <c r="I209" i="3"/>
  <c r="G209" i="3"/>
  <c r="U208" i="3"/>
  <c r="T208" i="3"/>
  <c r="O208" i="3"/>
  <c r="M208" i="3"/>
  <c r="K208" i="3"/>
  <c r="I208" i="3"/>
  <c r="G208" i="3"/>
  <c r="S205" i="3"/>
  <c r="R205" i="3"/>
  <c r="Q205" i="3"/>
  <c r="P205" i="3"/>
  <c r="L205" i="3"/>
  <c r="J205" i="3"/>
  <c r="H205" i="3"/>
  <c r="F205" i="3"/>
  <c r="E205" i="3"/>
  <c r="M205" i="3" s="1"/>
  <c r="D205" i="3"/>
  <c r="O205" i="3" s="1"/>
  <c r="T204" i="3"/>
  <c r="S204" i="3"/>
  <c r="R204" i="3"/>
  <c r="Q204" i="3"/>
  <c r="P204" i="3"/>
  <c r="L204" i="3"/>
  <c r="J204" i="3"/>
  <c r="H204" i="3"/>
  <c r="F204" i="3"/>
  <c r="E204" i="3"/>
  <c r="M204" i="3" s="1"/>
  <c r="D204" i="3"/>
  <c r="I204" i="3" s="1"/>
  <c r="U203" i="3"/>
  <c r="T203" i="3"/>
  <c r="O203" i="3"/>
  <c r="M203" i="3"/>
  <c r="K203" i="3"/>
  <c r="I203" i="3"/>
  <c r="G203" i="3"/>
  <c r="U202" i="3"/>
  <c r="T202" i="3"/>
  <c r="O202" i="3"/>
  <c r="M202" i="3"/>
  <c r="K202" i="3"/>
  <c r="I202" i="3"/>
  <c r="G202" i="3"/>
  <c r="U201" i="3"/>
  <c r="T201" i="3"/>
  <c r="O201" i="3"/>
  <c r="M201" i="3"/>
  <c r="K201" i="3"/>
  <c r="I201" i="3"/>
  <c r="G201" i="3"/>
  <c r="U200" i="3"/>
  <c r="T200" i="3"/>
  <c r="O200" i="3"/>
  <c r="M200" i="3"/>
  <c r="K200" i="3"/>
  <c r="I200" i="3"/>
  <c r="G200" i="3"/>
  <c r="U199" i="3"/>
  <c r="T199" i="3"/>
  <c r="O199" i="3"/>
  <c r="M199" i="3"/>
  <c r="K199" i="3"/>
  <c r="I199" i="3"/>
  <c r="G199" i="3"/>
  <c r="S198" i="3"/>
  <c r="R198" i="3"/>
  <c r="Q198" i="3"/>
  <c r="T198" i="3" s="1"/>
  <c r="P198" i="3"/>
  <c r="U198" i="3" s="1"/>
  <c r="L198" i="3"/>
  <c r="J198" i="3"/>
  <c r="I198" i="3"/>
  <c r="H198" i="3"/>
  <c r="F198" i="3"/>
  <c r="E198" i="3"/>
  <c r="K198" i="3" s="1"/>
  <c r="D198" i="3"/>
  <c r="O198" i="3" s="1"/>
  <c r="U197" i="3"/>
  <c r="T197" i="3"/>
  <c r="O197" i="3"/>
  <c r="M197" i="3"/>
  <c r="K197" i="3"/>
  <c r="I197" i="3"/>
  <c r="G197" i="3"/>
  <c r="U196" i="3"/>
  <c r="T196" i="3"/>
  <c r="O196" i="3"/>
  <c r="M196" i="3"/>
  <c r="K196" i="3"/>
  <c r="I196" i="3"/>
  <c r="G196" i="3"/>
  <c r="U195" i="3"/>
  <c r="T195" i="3"/>
  <c r="O195" i="3"/>
  <c r="M195" i="3"/>
  <c r="K195" i="3"/>
  <c r="I195" i="3"/>
  <c r="G195" i="3"/>
  <c r="U194" i="3"/>
  <c r="T194" i="3"/>
  <c r="O194" i="3"/>
  <c r="M194" i="3"/>
  <c r="K194" i="3"/>
  <c r="I194" i="3"/>
  <c r="G194" i="3"/>
  <c r="U193" i="3"/>
  <c r="T193" i="3"/>
  <c r="O193" i="3"/>
  <c r="M193" i="3"/>
  <c r="K193" i="3"/>
  <c r="I193" i="3"/>
  <c r="G193" i="3"/>
  <c r="U192" i="3"/>
  <c r="T192" i="3"/>
  <c r="O192" i="3"/>
  <c r="M192" i="3"/>
  <c r="K192" i="3"/>
  <c r="I192" i="3"/>
  <c r="G192" i="3"/>
  <c r="S191" i="3"/>
  <c r="R191" i="3"/>
  <c r="Q191" i="3"/>
  <c r="P191" i="3"/>
  <c r="L191" i="3"/>
  <c r="J191" i="3"/>
  <c r="H191" i="3"/>
  <c r="F191" i="3"/>
  <c r="U191" i="3" s="1"/>
  <c r="E191" i="3"/>
  <c r="M191" i="3" s="1"/>
  <c r="D191" i="3"/>
  <c r="O191" i="3" s="1"/>
  <c r="U190" i="3"/>
  <c r="T190" i="3"/>
  <c r="O190" i="3"/>
  <c r="M190" i="3"/>
  <c r="K190" i="3"/>
  <c r="I190" i="3"/>
  <c r="G190" i="3"/>
  <c r="U189" i="3"/>
  <c r="T189" i="3"/>
  <c r="O189" i="3"/>
  <c r="M189" i="3"/>
  <c r="K189" i="3"/>
  <c r="I189" i="3"/>
  <c r="G189" i="3"/>
  <c r="U188" i="3"/>
  <c r="T188" i="3"/>
  <c r="O188" i="3"/>
  <c r="M188" i="3"/>
  <c r="K188" i="3"/>
  <c r="I188" i="3"/>
  <c r="G188" i="3"/>
  <c r="U187" i="3"/>
  <c r="T187" i="3"/>
  <c r="O187" i="3"/>
  <c r="M187" i="3"/>
  <c r="K187" i="3"/>
  <c r="I187" i="3"/>
  <c r="G187" i="3"/>
  <c r="U186" i="3"/>
  <c r="T186" i="3"/>
  <c r="O186" i="3"/>
  <c r="M186" i="3"/>
  <c r="K186" i="3"/>
  <c r="I186" i="3"/>
  <c r="G186" i="3"/>
  <c r="S185" i="3"/>
  <c r="R185" i="3"/>
  <c r="Q185" i="3"/>
  <c r="T185" i="3" s="1"/>
  <c r="P185" i="3"/>
  <c r="L185" i="3"/>
  <c r="J185" i="3"/>
  <c r="H185" i="3"/>
  <c r="F185" i="3"/>
  <c r="U185" i="3" s="1"/>
  <c r="E185" i="3"/>
  <c r="D185" i="3"/>
  <c r="U184" i="3"/>
  <c r="T184" i="3"/>
  <c r="O184" i="3"/>
  <c r="M184" i="3"/>
  <c r="K184" i="3"/>
  <c r="I184" i="3"/>
  <c r="G184" i="3"/>
  <c r="U183" i="3"/>
  <c r="T183" i="3"/>
  <c r="O183" i="3"/>
  <c r="M183" i="3"/>
  <c r="K183" i="3"/>
  <c r="I183" i="3"/>
  <c r="G183" i="3"/>
  <c r="U182" i="3"/>
  <c r="T182" i="3"/>
  <c r="O182" i="3"/>
  <c r="M182" i="3"/>
  <c r="K182" i="3"/>
  <c r="I182" i="3"/>
  <c r="G182" i="3"/>
  <c r="U181" i="3"/>
  <c r="T181" i="3"/>
  <c r="O181" i="3"/>
  <c r="M181" i="3"/>
  <c r="K181" i="3"/>
  <c r="I181" i="3"/>
  <c r="G181" i="3"/>
  <c r="U180" i="3"/>
  <c r="T180" i="3"/>
  <c r="O180" i="3"/>
  <c r="M180" i="3"/>
  <c r="K180" i="3"/>
  <c r="I180" i="3"/>
  <c r="G180" i="3"/>
  <c r="S179" i="3"/>
  <c r="R179" i="3"/>
  <c r="Q179" i="3"/>
  <c r="T179" i="3" s="1"/>
  <c r="P179" i="3"/>
  <c r="U179" i="3" s="1"/>
  <c r="L179" i="3"/>
  <c r="J179" i="3"/>
  <c r="H179" i="3"/>
  <c r="F179" i="3"/>
  <c r="E179" i="3"/>
  <c r="M179" i="3" s="1"/>
  <c r="D179" i="3"/>
  <c r="O179" i="3" s="1"/>
  <c r="U178" i="3"/>
  <c r="T178" i="3"/>
  <c r="O178" i="3"/>
  <c r="M178" i="3"/>
  <c r="K178" i="3"/>
  <c r="I178" i="3"/>
  <c r="G178" i="3"/>
  <c r="U177" i="3"/>
  <c r="T177" i="3"/>
  <c r="O177" i="3"/>
  <c r="M177" i="3"/>
  <c r="K177" i="3"/>
  <c r="I177" i="3"/>
  <c r="G177" i="3"/>
  <c r="U176" i="3"/>
  <c r="T176" i="3"/>
  <c r="O176" i="3"/>
  <c r="M176" i="3"/>
  <c r="K176" i="3"/>
  <c r="I176" i="3"/>
  <c r="G176" i="3"/>
  <c r="U175" i="3"/>
  <c r="T175" i="3"/>
  <c r="O175" i="3"/>
  <c r="M175" i="3"/>
  <c r="K175" i="3"/>
  <c r="I175" i="3"/>
  <c r="G175" i="3"/>
  <c r="U174" i="3"/>
  <c r="T174" i="3"/>
  <c r="O174" i="3"/>
  <c r="M174" i="3"/>
  <c r="K174" i="3"/>
  <c r="I174" i="3"/>
  <c r="G174" i="3"/>
  <c r="U173" i="3"/>
  <c r="T173" i="3"/>
  <c r="O173" i="3"/>
  <c r="M173" i="3"/>
  <c r="K173" i="3"/>
  <c r="I173" i="3"/>
  <c r="G173" i="3"/>
  <c r="S170" i="3"/>
  <c r="R170" i="3"/>
  <c r="Q170" i="3"/>
  <c r="P170" i="3"/>
  <c r="L170" i="3"/>
  <c r="J170" i="3"/>
  <c r="H170" i="3"/>
  <c r="F170" i="3"/>
  <c r="E170" i="3"/>
  <c r="D170" i="3"/>
  <c r="S169" i="3"/>
  <c r="R169" i="3"/>
  <c r="Q169" i="3"/>
  <c r="T169" i="3" s="1"/>
  <c r="P169" i="3"/>
  <c r="U169" i="3" s="1"/>
  <c r="O169" i="3"/>
  <c r="L169" i="3"/>
  <c r="J169" i="3"/>
  <c r="H169" i="3"/>
  <c r="F169" i="3"/>
  <c r="E169" i="3"/>
  <c r="M169" i="3" s="1"/>
  <c r="D169" i="3"/>
  <c r="I169" i="3" s="1"/>
  <c r="U168" i="3"/>
  <c r="T168" i="3"/>
  <c r="O168" i="3"/>
  <c r="M168" i="3"/>
  <c r="K168" i="3"/>
  <c r="I168" i="3"/>
  <c r="G168" i="3"/>
  <c r="U167" i="3"/>
  <c r="T167" i="3"/>
  <c r="O167" i="3"/>
  <c r="M167" i="3"/>
  <c r="K167" i="3"/>
  <c r="I167" i="3"/>
  <c r="G167" i="3"/>
  <c r="U166" i="3"/>
  <c r="T166" i="3"/>
  <c r="O166" i="3"/>
  <c r="M166" i="3"/>
  <c r="K166" i="3"/>
  <c r="I166" i="3"/>
  <c r="G166" i="3"/>
  <c r="U165" i="3"/>
  <c r="T165" i="3"/>
  <c r="O165" i="3"/>
  <c r="M165" i="3"/>
  <c r="K165" i="3"/>
  <c r="I165" i="3"/>
  <c r="G165" i="3"/>
  <c r="U164" i="3"/>
  <c r="T164" i="3"/>
  <c r="O164" i="3"/>
  <c r="M164" i="3"/>
  <c r="K164" i="3"/>
  <c r="I164" i="3"/>
  <c r="G164" i="3"/>
  <c r="S163" i="3"/>
  <c r="R163" i="3"/>
  <c r="Q163" i="3"/>
  <c r="P163" i="3"/>
  <c r="U163" i="3" s="1"/>
  <c r="L163" i="3"/>
  <c r="J163" i="3"/>
  <c r="H163" i="3"/>
  <c r="F163" i="3"/>
  <c r="E163" i="3"/>
  <c r="D163" i="3"/>
  <c r="O163" i="3" s="1"/>
  <c r="U162" i="3"/>
  <c r="T162" i="3"/>
  <c r="O162" i="3"/>
  <c r="M162" i="3"/>
  <c r="K162" i="3"/>
  <c r="I162" i="3"/>
  <c r="G162" i="3"/>
  <c r="U161" i="3"/>
  <c r="T161" i="3"/>
  <c r="O161" i="3"/>
  <c r="M161" i="3"/>
  <c r="K161" i="3"/>
  <c r="I161" i="3"/>
  <c r="G161" i="3"/>
  <c r="U160" i="3"/>
  <c r="T160" i="3"/>
  <c r="O160" i="3"/>
  <c r="M160" i="3"/>
  <c r="K160" i="3"/>
  <c r="I160" i="3"/>
  <c r="G160" i="3"/>
  <c r="U159" i="3"/>
  <c r="T159" i="3"/>
  <c r="O159" i="3"/>
  <c r="M159" i="3"/>
  <c r="K159" i="3"/>
  <c r="I159" i="3"/>
  <c r="G159" i="3"/>
  <c r="U158" i="3"/>
  <c r="T158" i="3"/>
  <c r="O158" i="3"/>
  <c r="M158" i="3"/>
  <c r="K158" i="3"/>
  <c r="I158" i="3"/>
  <c r="G158" i="3"/>
  <c r="S157" i="3"/>
  <c r="R157" i="3"/>
  <c r="Q157" i="3"/>
  <c r="P157" i="3"/>
  <c r="L157" i="3"/>
  <c r="J157" i="3"/>
  <c r="H157" i="3"/>
  <c r="F157" i="3"/>
  <c r="E157" i="3"/>
  <c r="M157" i="3" s="1"/>
  <c r="D157" i="3"/>
  <c r="I157" i="3" s="1"/>
  <c r="U156" i="3"/>
  <c r="T156" i="3"/>
  <c r="O156" i="3"/>
  <c r="M156" i="3"/>
  <c r="K156" i="3"/>
  <c r="I156" i="3"/>
  <c r="G156" i="3"/>
  <c r="U155" i="3"/>
  <c r="T155" i="3"/>
  <c r="O155" i="3"/>
  <c r="M155" i="3"/>
  <c r="K155" i="3"/>
  <c r="I155" i="3"/>
  <c r="G155" i="3"/>
  <c r="U154" i="3"/>
  <c r="T154" i="3"/>
  <c r="O154" i="3"/>
  <c r="M154" i="3"/>
  <c r="K154" i="3"/>
  <c r="I154" i="3"/>
  <c r="G154" i="3"/>
  <c r="U153" i="3"/>
  <c r="T153" i="3"/>
  <c r="O153" i="3"/>
  <c r="M153" i="3"/>
  <c r="K153" i="3"/>
  <c r="I153" i="3"/>
  <c r="G153" i="3"/>
  <c r="U152" i="3"/>
  <c r="T152" i="3"/>
  <c r="O152" i="3"/>
  <c r="M152" i="3"/>
  <c r="K152" i="3"/>
  <c r="I152" i="3"/>
  <c r="G152" i="3"/>
  <c r="U151" i="3"/>
  <c r="T151" i="3"/>
  <c r="O151" i="3"/>
  <c r="M151" i="3"/>
  <c r="K151" i="3"/>
  <c r="I151" i="3"/>
  <c r="G151" i="3"/>
  <c r="T150" i="3"/>
  <c r="S150" i="3"/>
  <c r="R150" i="3"/>
  <c r="Q150" i="3"/>
  <c r="P150" i="3"/>
  <c r="U150" i="3" s="1"/>
  <c r="L150" i="3"/>
  <c r="J150" i="3"/>
  <c r="H150" i="3"/>
  <c r="F150" i="3"/>
  <c r="E150" i="3"/>
  <c r="M150" i="3" s="1"/>
  <c r="D150" i="3"/>
  <c r="I150" i="3" s="1"/>
  <c r="U149" i="3"/>
  <c r="T149" i="3"/>
  <c r="O149" i="3"/>
  <c r="M149" i="3"/>
  <c r="K149" i="3"/>
  <c r="I149" i="3"/>
  <c r="G149" i="3"/>
  <c r="U148" i="3"/>
  <c r="T148" i="3"/>
  <c r="O148" i="3"/>
  <c r="M148" i="3"/>
  <c r="K148" i="3"/>
  <c r="I148" i="3"/>
  <c r="G148" i="3"/>
  <c r="U147" i="3"/>
  <c r="T147" i="3"/>
  <c r="O147" i="3"/>
  <c r="M147" i="3"/>
  <c r="K147" i="3"/>
  <c r="I147" i="3"/>
  <c r="G147" i="3"/>
  <c r="U146" i="3"/>
  <c r="T146" i="3"/>
  <c r="O146" i="3"/>
  <c r="M146" i="3"/>
  <c r="K146" i="3"/>
  <c r="I146" i="3"/>
  <c r="G146" i="3"/>
  <c r="U145" i="3"/>
  <c r="T145" i="3"/>
  <c r="O145" i="3"/>
  <c r="M145" i="3"/>
  <c r="K145" i="3"/>
  <c r="I145" i="3"/>
  <c r="G145" i="3"/>
  <c r="S144" i="3"/>
  <c r="R144" i="3"/>
  <c r="Q144" i="3"/>
  <c r="T144" i="3" s="1"/>
  <c r="P144" i="3"/>
  <c r="U144" i="3" s="1"/>
  <c r="L144" i="3"/>
  <c r="J144" i="3"/>
  <c r="H144" i="3"/>
  <c r="F144" i="3"/>
  <c r="E144" i="3"/>
  <c r="M144" i="3" s="1"/>
  <c r="D144" i="3"/>
  <c r="I144" i="3" s="1"/>
  <c r="U143" i="3"/>
  <c r="T143" i="3"/>
  <c r="O143" i="3"/>
  <c r="M143" i="3"/>
  <c r="K143" i="3"/>
  <c r="I143" i="3"/>
  <c r="G143" i="3"/>
  <c r="U142" i="3"/>
  <c r="T142" i="3"/>
  <c r="O142" i="3"/>
  <c r="M142" i="3"/>
  <c r="K142" i="3"/>
  <c r="I142" i="3"/>
  <c r="G142" i="3"/>
  <c r="U141" i="3"/>
  <c r="T141" i="3"/>
  <c r="O141" i="3"/>
  <c r="M141" i="3"/>
  <c r="K141" i="3"/>
  <c r="I141" i="3"/>
  <c r="G141" i="3"/>
  <c r="U140" i="3"/>
  <c r="T140" i="3"/>
  <c r="O140" i="3"/>
  <c r="M140" i="3"/>
  <c r="K140" i="3"/>
  <c r="I140" i="3"/>
  <c r="G140" i="3"/>
  <c r="U139" i="3"/>
  <c r="T139" i="3"/>
  <c r="O139" i="3"/>
  <c r="M139" i="3"/>
  <c r="K139" i="3"/>
  <c r="I139" i="3"/>
  <c r="G139" i="3"/>
  <c r="U138" i="3"/>
  <c r="T138" i="3"/>
  <c r="O138" i="3"/>
  <c r="M138" i="3"/>
  <c r="K138" i="3"/>
  <c r="I138" i="3"/>
  <c r="G138" i="3"/>
  <c r="S137" i="3"/>
  <c r="R137" i="3"/>
  <c r="Q137" i="3"/>
  <c r="T137" i="3" s="1"/>
  <c r="P137" i="3"/>
  <c r="U137" i="3" s="1"/>
  <c r="L137" i="3"/>
  <c r="J137" i="3"/>
  <c r="H137" i="3"/>
  <c r="F137" i="3"/>
  <c r="E137" i="3"/>
  <c r="K137" i="3" s="1"/>
  <c r="D137" i="3"/>
  <c r="I137" i="3" s="1"/>
  <c r="U136" i="3"/>
  <c r="T136" i="3"/>
  <c r="O136" i="3"/>
  <c r="M136" i="3"/>
  <c r="K136" i="3"/>
  <c r="I136" i="3"/>
  <c r="G136" i="3"/>
  <c r="U135" i="3"/>
  <c r="T135" i="3"/>
  <c r="O135" i="3"/>
  <c r="M135" i="3"/>
  <c r="K135" i="3"/>
  <c r="I135" i="3"/>
  <c r="G135" i="3"/>
  <c r="U134" i="3"/>
  <c r="T134" i="3"/>
  <c r="O134" i="3"/>
  <c r="M134" i="3"/>
  <c r="K134" i="3"/>
  <c r="I134" i="3"/>
  <c r="G134" i="3"/>
  <c r="U133" i="3"/>
  <c r="T133" i="3"/>
  <c r="O133" i="3"/>
  <c r="M133" i="3"/>
  <c r="K133" i="3"/>
  <c r="I133" i="3"/>
  <c r="G133" i="3"/>
  <c r="T132" i="3"/>
  <c r="S132" i="3"/>
  <c r="R132" i="3"/>
  <c r="Q132" i="3"/>
  <c r="P132" i="3"/>
  <c r="U132" i="3" s="1"/>
  <c r="L132" i="3"/>
  <c r="J132" i="3"/>
  <c r="H132" i="3"/>
  <c r="G132" i="3"/>
  <c r="F132" i="3"/>
  <c r="E132" i="3"/>
  <c r="D132" i="3"/>
  <c r="I132" i="3" s="1"/>
  <c r="U131" i="3"/>
  <c r="T131" i="3"/>
  <c r="O131" i="3"/>
  <c r="M131" i="3"/>
  <c r="K131" i="3"/>
  <c r="I131" i="3"/>
  <c r="G131" i="3"/>
  <c r="U130" i="3"/>
  <c r="T130" i="3"/>
  <c r="O130" i="3"/>
  <c r="M130" i="3"/>
  <c r="K130" i="3"/>
  <c r="I130" i="3"/>
  <c r="G130" i="3"/>
  <c r="U129" i="3"/>
  <c r="T129" i="3"/>
  <c r="O129" i="3"/>
  <c r="M129" i="3"/>
  <c r="K129" i="3"/>
  <c r="I129" i="3"/>
  <c r="G129" i="3"/>
  <c r="U128" i="3"/>
  <c r="T128" i="3"/>
  <c r="O128" i="3"/>
  <c r="M128" i="3"/>
  <c r="K128" i="3"/>
  <c r="I128" i="3"/>
  <c r="G128" i="3"/>
  <c r="U127" i="3"/>
  <c r="T127" i="3"/>
  <c r="O127" i="3"/>
  <c r="M127" i="3"/>
  <c r="K127" i="3"/>
  <c r="I127" i="3"/>
  <c r="G127" i="3"/>
  <c r="S126" i="3"/>
  <c r="R126" i="3"/>
  <c r="Q126" i="3"/>
  <c r="T126" i="3" s="1"/>
  <c r="P126" i="3"/>
  <c r="U126" i="3" s="1"/>
  <c r="O126" i="3"/>
  <c r="L126" i="3"/>
  <c r="K126" i="3"/>
  <c r="J126" i="3"/>
  <c r="H126" i="3"/>
  <c r="F126" i="3"/>
  <c r="E126" i="3"/>
  <c r="M126" i="3" s="1"/>
  <c r="D126" i="3"/>
  <c r="G126" i="3" s="1"/>
  <c r="U125" i="3"/>
  <c r="T125" i="3"/>
  <c r="O125" i="3"/>
  <c r="M125" i="3"/>
  <c r="K125" i="3"/>
  <c r="I125" i="3"/>
  <c r="G125" i="3"/>
  <c r="U124" i="3"/>
  <c r="T124" i="3"/>
  <c r="O124" i="3"/>
  <c r="M124" i="3"/>
  <c r="K124" i="3"/>
  <c r="I124" i="3"/>
  <c r="G124" i="3"/>
  <c r="U123" i="3"/>
  <c r="T123" i="3"/>
  <c r="O123" i="3"/>
  <c r="M123" i="3"/>
  <c r="K123" i="3"/>
  <c r="I123" i="3"/>
  <c r="G123" i="3"/>
  <c r="U122" i="3"/>
  <c r="T122" i="3"/>
  <c r="O122" i="3"/>
  <c r="M122" i="3"/>
  <c r="K122" i="3"/>
  <c r="I122" i="3"/>
  <c r="G122" i="3"/>
  <c r="S121" i="3"/>
  <c r="R121" i="3"/>
  <c r="Q121" i="3"/>
  <c r="T121" i="3" s="1"/>
  <c r="P121" i="3"/>
  <c r="U121" i="3" s="1"/>
  <c r="L121" i="3"/>
  <c r="J121" i="3"/>
  <c r="H121" i="3"/>
  <c r="F121" i="3"/>
  <c r="E121" i="3"/>
  <c r="M121" i="3" s="1"/>
  <c r="D121" i="3"/>
  <c r="I121" i="3" s="1"/>
  <c r="U120" i="3"/>
  <c r="T120" i="3"/>
  <c r="O120" i="3"/>
  <c r="M120" i="3"/>
  <c r="K120" i="3"/>
  <c r="I120" i="3"/>
  <c r="G120" i="3"/>
  <c r="U119" i="3"/>
  <c r="T119" i="3"/>
  <c r="O119" i="3"/>
  <c r="M119" i="3"/>
  <c r="K119" i="3"/>
  <c r="I119" i="3"/>
  <c r="G119" i="3"/>
  <c r="U118" i="3"/>
  <c r="T118" i="3"/>
  <c r="O118" i="3"/>
  <c r="M118" i="3"/>
  <c r="K118" i="3"/>
  <c r="I118" i="3"/>
  <c r="G118" i="3"/>
  <c r="U117" i="3"/>
  <c r="T117" i="3"/>
  <c r="O117" i="3"/>
  <c r="M117" i="3"/>
  <c r="K117" i="3"/>
  <c r="I117" i="3"/>
  <c r="G117" i="3"/>
  <c r="U116" i="3"/>
  <c r="T116" i="3"/>
  <c r="O116" i="3"/>
  <c r="M116" i="3"/>
  <c r="K116" i="3"/>
  <c r="I116" i="3"/>
  <c r="G116" i="3"/>
  <c r="U115" i="3"/>
  <c r="T115" i="3"/>
  <c r="O115" i="3"/>
  <c r="M115" i="3"/>
  <c r="K115" i="3"/>
  <c r="I115" i="3"/>
  <c r="G115" i="3"/>
  <c r="U114" i="3"/>
  <c r="T114" i="3"/>
  <c r="O114" i="3"/>
  <c r="M114" i="3"/>
  <c r="K114" i="3"/>
  <c r="I114" i="3"/>
  <c r="G114" i="3"/>
  <c r="U113" i="3"/>
  <c r="T113" i="3"/>
  <c r="O113" i="3"/>
  <c r="M113" i="3"/>
  <c r="K113" i="3"/>
  <c r="I113" i="3"/>
  <c r="G113" i="3"/>
  <c r="S112" i="3"/>
  <c r="R112" i="3"/>
  <c r="Q112" i="3"/>
  <c r="T112" i="3" s="1"/>
  <c r="P112" i="3"/>
  <c r="U112" i="3" s="1"/>
  <c r="L112" i="3"/>
  <c r="J112" i="3"/>
  <c r="I112" i="3"/>
  <c r="H112" i="3"/>
  <c r="F112" i="3"/>
  <c r="E112" i="3"/>
  <c r="K112" i="3" s="1"/>
  <c r="D112" i="3"/>
  <c r="G112" i="3" s="1"/>
  <c r="U111" i="3"/>
  <c r="T111" i="3"/>
  <c r="O111" i="3"/>
  <c r="M111" i="3"/>
  <c r="K111" i="3"/>
  <c r="I111" i="3"/>
  <c r="G111" i="3"/>
  <c r="U110" i="3"/>
  <c r="T110" i="3"/>
  <c r="O110" i="3"/>
  <c r="M110" i="3"/>
  <c r="K110" i="3"/>
  <c r="I110" i="3"/>
  <c r="G110" i="3"/>
  <c r="U109" i="3"/>
  <c r="T109" i="3"/>
  <c r="O109" i="3"/>
  <c r="M109" i="3"/>
  <c r="K109" i="3"/>
  <c r="I109" i="3"/>
  <c r="G109" i="3"/>
  <c r="U108" i="3"/>
  <c r="T108" i="3"/>
  <c r="O108" i="3"/>
  <c r="M108" i="3"/>
  <c r="K108" i="3"/>
  <c r="I108" i="3"/>
  <c r="G108" i="3"/>
  <c r="U107" i="3"/>
  <c r="T107" i="3"/>
  <c r="O107" i="3"/>
  <c r="M107" i="3"/>
  <c r="K107" i="3"/>
  <c r="I107" i="3"/>
  <c r="G107" i="3"/>
  <c r="S106" i="3"/>
  <c r="R106" i="3"/>
  <c r="Q106" i="3"/>
  <c r="T106" i="3" s="1"/>
  <c r="P106" i="3"/>
  <c r="U106" i="3" s="1"/>
  <c r="O106" i="3"/>
  <c r="L106" i="3"/>
  <c r="J106" i="3"/>
  <c r="H106" i="3"/>
  <c r="F106" i="3"/>
  <c r="E106" i="3"/>
  <c r="D106" i="3"/>
  <c r="U105" i="3"/>
  <c r="T105" i="3"/>
  <c r="O105" i="3"/>
  <c r="M105" i="3"/>
  <c r="K105" i="3"/>
  <c r="I105" i="3"/>
  <c r="G105" i="3"/>
  <c r="S102" i="3"/>
  <c r="R102" i="3"/>
  <c r="Q102" i="3"/>
  <c r="P102" i="3"/>
  <c r="U102" i="3" s="1"/>
  <c r="O102" i="3"/>
  <c r="L102" i="3"/>
  <c r="J102" i="3"/>
  <c r="H102" i="3"/>
  <c r="I102" i="3" s="1"/>
  <c r="F102" i="3"/>
  <c r="G102" i="3" s="1"/>
  <c r="E102" i="3"/>
  <c r="D102" i="3"/>
  <c r="S101" i="3"/>
  <c r="R101" i="3"/>
  <c r="Q101" i="3"/>
  <c r="T101" i="3" s="1"/>
  <c r="P101" i="3"/>
  <c r="L101" i="3"/>
  <c r="J101" i="3"/>
  <c r="H101" i="3"/>
  <c r="F101" i="3"/>
  <c r="E101" i="3"/>
  <c r="D101" i="3"/>
  <c r="G101" i="3" s="1"/>
  <c r="U100" i="3"/>
  <c r="T100" i="3"/>
  <c r="O100" i="3"/>
  <c r="M100" i="3"/>
  <c r="K100" i="3"/>
  <c r="I100" i="3"/>
  <c r="G100" i="3"/>
  <c r="U99" i="3"/>
  <c r="T99" i="3"/>
  <c r="O99" i="3"/>
  <c r="M99" i="3"/>
  <c r="K99" i="3"/>
  <c r="I99" i="3"/>
  <c r="G99" i="3"/>
  <c r="U98" i="3"/>
  <c r="T98" i="3"/>
  <c r="O98" i="3"/>
  <c r="M98" i="3"/>
  <c r="K98" i="3"/>
  <c r="I98" i="3"/>
  <c r="G98" i="3"/>
  <c r="U97" i="3"/>
  <c r="T97" i="3"/>
  <c r="O97" i="3"/>
  <c r="M97" i="3"/>
  <c r="K97" i="3"/>
  <c r="I97" i="3"/>
  <c r="G97" i="3"/>
  <c r="S96" i="3"/>
  <c r="R96" i="3"/>
  <c r="Q96" i="3"/>
  <c r="T96" i="3" s="1"/>
  <c r="P96" i="3"/>
  <c r="U96" i="3" s="1"/>
  <c r="L96" i="3"/>
  <c r="K96" i="3"/>
  <c r="J96" i="3"/>
  <c r="I96" i="3"/>
  <c r="H96" i="3"/>
  <c r="G96" i="3"/>
  <c r="F96" i="3"/>
  <c r="E96" i="3"/>
  <c r="M96" i="3" s="1"/>
  <c r="D96" i="3"/>
  <c r="O96" i="3" s="1"/>
  <c r="U95" i="3"/>
  <c r="T95" i="3"/>
  <c r="O95" i="3"/>
  <c r="M95" i="3"/>
  <c r="K95" i="3"/>
  <c r="I95" i="3"/>
  <c r="G95" i="3"/>
  <c r="U94" i="3"/>
  <c r="T94" i="3"/>
  <c r="O94" i="3"/>
  <c r="M94" i="3"/>
  <c r="K94" i="3"/>
  <c r="I94" i="3"/>
  <c r="G94" i="3"/>
  <c r="U93" i="3"/>
  <c r="T93" i="3"/>
  <c r="O93" i="3"/>
  <c r="M93" i="3"/>
  <c r="K93" i="3"/>
  <c r="I93" i="3"/>
  <c r="G93" i="3"/>
  <c r="U92" i="3"/>
  <c r="T92" i="3"/>
  <c r="O92" i="3"/>
  <c r="M92" i="3"/>
  <c r="K92" i="3"/>
  <c r="I92" i="3"/>
  <c r="G92" i="3"/>
  <c r="U91" i="3"/>
  <c r="S91" i="3"/>
  <c r="R91" i="3"/>
  <c r="Q91" i="3"/>
  <c r="P91" i="3"/>
  <c r="L91" i="3"/>
  <c r="J91" i="3"/>
  <c r="H91" i="3"/>
  <c r="F91" i="3"/>
  <c r="E91" i="3"/>
  <c r="M91" i="3" s="1"/>
  <c r="D91" i="3"/>
  <c r="I91" i="3" s="1"/>
  <c r="U90" i="3"/>
  <c r="T90" i="3"/>
  <c r="O90" i="3"/>
  <c r="M90" i="3"/>
  <c r="K90" i="3"/>
  <c r="I90" i="3"/>
  <c r="G90" i="3"/>
  <c r="U89" i="3"/>
  <c r="T89" i="3"/>
  <c r="O89" i="3"/>
  <c r="M89" i="3"/>
  <c r="K89" i="3"/>
  <c r="I89" i="3"/>
  <c r="G89" i="3"/>
  <c r="U88" i="3"/>
  <c r="T88" i="3"/>
  <c r="O88" i="3"/>
  <c r="M88" i="3"/>
  <c r="K88" i="3"/>
  <c r="I88" i="3"/>
  <c r="G88" i="3"/>
  <c r="U85" i="3"/>
  <c r="S85" i="3"/>
  <c r="T85" i="3" s="1"/>
  <c r="R85" i="3"/>
  <c r="Q85" i="3"/>
  <c r="P85" i="3"/>
  <c r="L85" i="3"/>
  <c r="J85" i="3"/>
  <c r="K85" i="3" s="1"/>
  <c r="H85" i="3"/>
  <c r="F85" i="3"/>
  <c r="E85" i="3"/>
  <c r="M85" i="3" s="1"/>
  <c r="D85" i="3"/>
  <c r="S84" i="3"/>
  <c r="R84" i="3"/>
  <c r="Q84" i="3"/>
  <c r="T84" i="3" s="1"/>
  <c r="P84" i="3"/>
  <c r="U84" i="3" s="1"/>
  <c r="L84" i="3"/>
  <c r="J84" i="3"/>
  <c r="H84" i="3"/>
  <c r="G84" i="3"/>
  <c r="F84" i="3"/>
  <c r="E84" i="3"/>
  <c r="M84" i="3" s="1"/>
  <c r="D84" i="3"/>
  <c r="U83" i="3"/>
  <c r="T83" i="3"/>
  <c r="O83" i="3"/>
  <c r="M83" i="3"/>
  <c r="K83" i="3"/>
  <c r="I83" i="3"/>
  <c r="G83" i="3"/>
  <c r="U82" i="3"/>
  <c r="T82" i="3"/>
  <c r="O82" i="3"/>
  <c r="M82" i="3"/>
  <c r="K82" i="3"/>
  <c r="I82" i="3"/>
  <c r="G82" i="3"/>
  <c r="U81" i="3"/>
  <c r="T81" i="3"/>
  <c r="O81" i="3"/>
  <c r="M81" i="3"/>
  <c r="K81" i="3"/>
  <c r="I81" i="3"/>
  <c r="G81" i="3"/>
  <c r="U80" i="3"/>
  <c r="T80" i="3"/>
  <c r="O80" i="3"/>
  <c r="M80" i="3"/>
  <c r="K80" i="3"/>
  <c r="I80" i="3"/>
  <c r="G80" i="3"/>
  <c r="U79" i="3"/>
  <c r="T79" i="3"/>
  <c r="O79" i="3"/>
  <c r="M79" i="3"/>
  <c r="K79" i="3"/>
  <c r="I79" i="3"/>
  <c r="G79" i="3"/>
  <c r="S78" i="3"/>
  <c r="T78" i="3" s="1"/>
  <c r="R78" i="3"/>
  <c r="Q78" i="3"/>
  <c r="P78" i="3"/>
  <c r="U78" i="3" s="1"/>
  <c r="O78" i="3"/>
  <c r="L78" i="3"/>
  <c r="J78" i="3"/>
  <c r="H78" i="3"/>
  <c r="G78" i="3"/>
  <c r="F78" i="3"/>
  <c r="E78" i="3"/>
  <c r="D78" i="3"/>
  <c r="I78" i="3" s="1"/>
  <c r="U77" i="3"/>
  <c r="T77" i="3"/>
  <c r="O77" i="3"/>
  <c r="M77" i="3"/>
  <c r="K77" i="3"/>
  <c r="I77" i="3"/>
  <c r="G77" i="3"/>
  <c r="U76" i="3"/>
  <c r="T76" i="3"/>
  <c r="O76" i="3"/>
  <c r="M76" i="3"/>
  <c r="K76" i="3"/>
  <c r="I76" i="3"/>
  <c r="G76" i="3"/>
  <c r="U75" i="3"/>
  <c r="T75" i="3"/>
  <c r="O75" i="3"/>
  <c r="M75" i="3"/>
  <c r="K75" i="3"/>
  <c r="I75" i="3"/>
  <c r="G75" i="3"/>
  <c r="U74" i="3"/>
  <c r="T74" i="3"/>
  <c r="O74" i="3"/>
  <c r="M74" i="3"/>
  <c r="K74" i="3"/>
  <c r="I74" i="3"/>
  <c r="G74" i="3"/>
  <c r="U73" i="3"/>
  <c r="T73" i="3"/>
  <c r="O73" i="3"/>
  <c r="M73" i="3"/>
  <c r="K73" i="3"/>
  <c r="I73" i="3"/>
  <c r="G73" i="3"/>
  <c r="U72" i="3"/>
  <c r="T72" i="3"/>
  <c r="O72" i="3"/>
  <c r="M72" i="3"/>
  <c r="K72" i="3"/>
  <c r="I72" i="3"/>
  <c r="G72" i="3"/>
  <c r="U71" i="3"/>
  <c r="T71" i="3"/>
  <c r="O71" i="3"/>
  <c r="M71" i="3"/>
  <c r="K71" i="3"/>
  <c r="I71" i="3"/>
  <c r="G71" i="3"/>
  <c r="S70" i="3"/>
  <c r="R70" i="3"/>
  <c r="Q70" i="3"/>
  <c r="P70" i="3"/>
  <c r="U70" i="3" s="1"/>
  <c r="L70" i="3"/>
  <c r="J70" i="3"/>
  <c r="H70" i="3"/>
  <c r="I70" i="3" s="1"/>
  <c r="F70" i="3"/>
  <c r="E70" i="3"/>
  <c r="D70" i="3"/>
  <c r="U69" i="3"/>
  <c r="T69" i="3"/>
  <c r="O69" i="3"/>
  <c r="M69" i="3"/>
  <c r="K69" i="3"/>
  <c r="I69" i="3"/>
  <c r="G69" i="3"/>
  <c r="U68" i="3"/>
  <c r="T68" i="3"/>
  <c r="O68" i="3"/>
  <c r="M68" i="3"/>
  <c r="K68" i="3"/>
  <c r="I68" i="3"/>
  <c r="G68" i="3"/>
  <c r="U67" i="3"/>
  <c r="T67" i="3"/>
  <c r="O67" i="3"/>
  <c r="M67" i="3"/>
  <c r="K67" i="3"/>
  <c r="I67" i="3"/>
  <c r="G67" i="3"/>
  <c r="U66" i="3"/>
  <c r="T66" i="3"/>
  <c r="O66" i="3"/>
  <c r="M66" i="3"/>
  <c r="K66" i="3"/>
  <c r="I66" i="3"/>
  <c r="G66" i="3"/>
  <c r="U65" i="3"/>
  <c r="T65" i="3"/>
  <c r="O65" i="3"/>
  <c r="M65" i="3"/>
  <c r="K65" i="3"/>
  <c r="I65" i="3"/>
  <c r="G65" i="3"/>
  <c r="U64" i="3"/>
  <c r="T64" i="3"/>
  <c r="O64" i="3"/>
  <c r="M64" i="3"/>
  <c r="K64" i="3"/>
  <c r="I64" i="3"/>
  <c r="G64" i="3"/>
  <c r="U63" i="3"/>
  <c r="S63" i="3"/>
  <c r="R63" i="3"/>
  <c r="Q63" i="3"/>
  <c r="P63" i="3"/>
  <c r="L63" i="3"/>
  <c r="J63" i="3"/>
  <c r="H63" i="3"/>
  <c r="F63" i="3"/>
  <c r="E63" i="3"/>
  <c r="M63" i="3" s="1"/>
  <c r="D63" i="3"/>
  <c r="I63" i="3" s="1"/>
  <c r="U62" i="3"/>
  <c r="T62" i="3"/>
  <c r="O62" i="3"/>
  <c r="M62" i="3"/>
  <c r="K62" i="3"/>
  <c r="I62" i="3"/>
  <c r="G62" i="3"/>
  <c r="U61" i="3"/>
  <c r="T61" i="3"/>
  <c r="O61" i="3"/>
  <c r="M61" i="3"/>
  <c r="K61" i="3"/>
  <c r="I61" i="3"/>
  <c r="G61" i="3"/>
  <c r="U60" i="3"/>
  <c r="T60" i="3"/>
  <c r="O60" i="3"/>
  <c r="M60" i="3"/>
  <c r="K60" i="3"/>
  <c r="I60" i="3"/>
  <c r="G60" i="3"/>
  <c r="U59" i="3"/>
  <c r="T59" i="3"/>
  <c r="O59" i="3"/>
  <c r="M59" i="3"/>
  <c r="K59" i="3"/>
  <c r="I59" i="3"/>
  <c r="G59" i="3"/>
  <c r="S58" i="3"/>
  <c r="R58" i="3"/>
  <c r="Q58" i="3"/>
  <c r="T58" i="3" s="1"/>
  <c r="P58" i="3"/>
  <c r="U58" i="3" s="1"/>
  <c r="O58" i="3"/>
  <c r="L58" i="3"/>
  <c r="J58" i="3"/>
  <c r="H58" i="3"/>
  <c r="F58" i="3"/>
  <c r="E58" i="3"/>
  <c r="M58" i="3" s="1"/>
  <c r="D58" i="3"/>
  <c r="I58" i="3" s="1"/>
  <c r="U57" i="3"/>
  <c r="T57" i="3"/>
  <c r="O57" i="3"/>
  <c r="M57" i="3"/>
  <c r="K57" i="3"/>
  <c r="I57" i="3"/>
  <c r="G57" i="3"/>
  <c r="S54" i="3"/>
  <c r="R54" i="3"/>
  <c r="Q54" i="3"/>
  <c r="T54" i="3" s="1"/>
  <c r="P54" i="3"/>
  <c r="U54" i="3" s="1"/>
  <c r="O54" i="3"/>
  <c r="L54" i="3"/>
  <c r="J54" i="3"/>
  <c r="H54" i="3"/>
  <c r="I54" i="3" s="1"/>
  <c r="G54" i="3"/>
  <c r="F54" i="3"/>
  <c r="E54" i="3"/>
  <c r="D54" i="3"/>
  <c r="S53" i="3"/>
  <c r="R53" i="3"/>
  <c r="Q53" i="3"/>
  <c r="T53" i="3" s="1"/>
  <c r="P53" i="3"/>
  <c r="L53" i="3"/>
  <c r="K53" i="3"/>
  <c r="J53" i="3"/>
  <c r="H53" i="3"/>
  <c r="F53" i="3"/>
  <c r="E53" i="3"/>
  <c r="M53" i="3" s="1"/>
  <c r="D53" i="3"/>
  <c r="U52" i="3"/>
  <c r="T52" i="3"/>
  <c r="O52" i="3"/>
  <c r="M52" i="3"/>
  <c r="K52" i="3"/>
  <c r="I52" i="3"/>
  <c r="G52" i="3"/>
  <c r="U51" i="3"/>
  <c r="T51" i="3"/>
  <c r="O51" i="3"/>
  <c r="M51" i="3"/>
  <c r="K51" i="3"/>
  <c r="I51" i="3"/>
  <c r="G51" i="3"/>
  <c r="U50" i="3"/>
  <c r="T50" i="3"/>
  <c r="O50" i="3"/>
  <c r="M50" i="3"/>
  <c r="K50" i="3"/>
  <c r="I50" i="3"/>
  <c r="G50" i="3"/>
  <c r="U49" i="3"/>
  <c r="T49" i="3"/>
  <c r="O49" i="3"/>
  <c r="M49" i="3"/>
  <c r="K49" i="3"/>
  <c r="I49" i="3"/>
  <c r="G49" i="3"/>
  <c r="U48" i="3"/>
  <c r="T48" i="3"/>
  <c r="O48" i="3"/>
  <c r="M48" i="3"/>
  <c r="K48" i="3"/>
  <c r="I48" i="3"/>
  <c r="G48" i="3"/>
  <c r="S47" i="3"/>
  <c r="R47" i="3"/>
  <c r="Q47" i="3"/>
  <c r="T47" i="3" s="1"/>
  <c r="P47" i="3"/>
  <c r="U47" i="3" s="1"/>
  <c r="L47" i="3"/>
  <c r="J47" i="3"/>
  <c r="H47" i="3"/>
  <c r="F47" i="3"/>
  <c r="E47" i="3"/>
  <c r="K47" i="3" s="1"/>
  <c r="D47" i="3"/>
  <c r="U46" i="3"/>
  <c r="T46" i="3"/>
  <c r="O46" i="3"/>
  <c r="M46" i="3"/>
  <c r="K46" i="3"/>
  <c r="I46" i="3"/>
  <c r="G46" i="3"/>
  <c r="U45" i="3"/>
  <c r="T45" i="3"/>
  <c r="O45" i="3"/>
  <c r="M45" i="3"/>
  <c r="K45" i="3"/>
  <c r="I45" i="3"/>
  <c r="G45" i="3"/>
  <c r="U44" i="3"/>
  <c r="T44" i="3"/>
  <c r="O44" i="3"/>
  <c r="M44" i="3"/>
  <c r="K44" i="3"/>
  <c r="I44" i="3"/>
  <c r="G44" i="3"/>
  <c r="U43" i="3"/>
  <c r="T43" i="3"/>
  <c r="O43" i="3"/>
  <c r="M43" i="3"/>
  <c r="K43" i="3"/>
  <c r="I43" i="3"/>
  <c r="G43" i="3"/>
  <c r="U42" i="3"/>
  <c r="T42" i="3"/>
  <c r="O42" i="3"/>
  <c r="M42" i="3"/>
  <c r="K42" i="3"/>
  <c r="I42" i="3"/>
  <c r="G42" i="3"/>
  <c r="U41" i="3"/>
  <c r="T41" i="3"/>
  <c r="O41" i="3"/>
  <c r="M41" i="3"/>
  <c r="K41" i="3"/>
  <c r="I41" i="3"/>
  <c r="G41" i="3"/>
  <c r="S40" i="3"/>
  <c r="R40" i="3"/>
  <c r="Q40" i="3"/>
  <c r="T40" i="3" s="1"/>
  <c r="P40" i="3"/>
  <c r="U40" i="3" s="1"/>
  <c r="O40" i="3"/>
  <c r="L40" i="3"/>
  <c r="J40" i="3"/>
  <c r="H40" i="3"/>
  <c r="F40" i="3"/>
  <c r="E40" i="3"/>
  <c r="M40" i="3" s="1"/>
  <c r="D40" i="3"/>
  <c r="U39" i="3"/>
  <c r="T39" i="3"/>
  <c r="O39" i="3"/>
  <c r="M39" i="3"/>
  <c r="K39" i="3"/>
  <c r="I39" i="3"/>
  <c r="G39" i="3"/>
  <c r="U38" i="3"/>
  <c r="T38" i="3"/>
  <c r="O38" i="3"/>
  <c r="M38" i="3"/>
  <c r="K38" i="3"/>
  <c r="I38" i="3"/>
  <c r="G38" i="3"/>
  <c r="U37" i="3"/>
  <c r="T37" i="3"/>
  <c r="O37" i="3"/>
  <c r="M37" i="3"/>
  <c r="K37" i="3"/>
  <c r="I37" i="3"/>
  <c r="G37" i="3"/>
  <c r="U36" i="3"/>
  <c r="T36" i="3"/>
  <c r="O36" i="3"/>
  <c r="M36" i="3"/>
  <c r="K36" i="3"/>
  <c r="I36" i="3"/>
  <c r="G36" i="3"/>
  <c r="S35" i="3"/>
  <c r="R35" i="3"/>
  <c r="Q35" i="3"/>
  <c r="T35" i="3" s="1"/>
  <c r="P35" i="3"/>
  <c r="U35" i="3" s="1"/>
  <c r="L35" i="3"/>
  <c r="J35" i="3"/>
  <c r="H35" i="3"/>
  <c r="F35" i="3"/>
  <c r="E35" i="3"/>
  <c r="K35" i="3" s="1"/>
  <c r="D35" i="3"/>
  <c r="I35" i="3" s="1"/>
  <c r="U34" i="3"/>
  <c r="T34" i="3"/>
  <c r="O34" i="3"/>
  <c r="M34" i="3"/>
  <c r="K34" i="3"/>
  <c r="I34" i="3"/>
  <c r="G34" i="3"/>
  <c r="U33" i="3"/>
  <c r="T33" i="3"/>
  <c r="O33" i="3"/>
  <c r="M33" i="3"/>
  <c r="K33" i="3"/>
  <c r="I33" i="3"/>
  <c r="G33" i="3"/>
  <c r="U32" i="3"/>
  <c r="T32" i="3"/>
  <c r="O32" i="3"/>
  <c r="M32" i="3"/>
  <c r="K32" i="3"/>
  <c r="I32" i="3"/>
  <c r="G32" i="3"/>
  <c r="U31" i="3"/>
  <c r="T31" i="3"/>
  <c r="O31" i="3"/>
  <c r="M31" i="3"/>
  <c r="K31" i="3"/>
  <c r="I31" i="3"/>
  <c r="G31" i="3"/>
  <c r="U30" i="3"/>
  <c r="T30" i="3"/>
  <c r="O30" i="3"/>
  <c r="M30" i="3"/>
  <c r="K30" i="3"/>
  <c r="I30" i="3"/>
  <c r="G30" i="3"/>
  <c r="U29" i="3"/>
  <c r="T29" i="3"/>
  <c r="O29" i="3"/>
  <c r="M29" i="3"/>
  <c r="K29" i="3"/>
  <c r="I29" i="3"/>
  <c r="G29" i="3"/>
  <c r="U28" i="3"/>
  <c r="T28" i="3"/>
  <c r="O28" i="3"/>
  <c r="M28" i="3"/>
  <c r="K28" i="3"/>
  <c r="I28" i="3"/>
  <c r="G28" i="3"/>
  <c r="S27" i="3"/>
  <c r="R27" i="3"/>
  <c r="Q27" i="3"/>
  <c r="P27" i="3"/>
  <c r="U27" i="3" s="1"/>
  <c r="L27" i="3"/>
  <c r="J27" i="3"/>
  <c r="H27" i="3"/>
  <c r="F27" i="3"/>
  <c r="E27" i="3"/>
  <c r="M27" i="3" s="1"/>
  <c r="D27" i="3"/>
  <c r="O27" i="3" s="1"/>
  <c r="U26" i="3"/>
  <c r="T26" i="3"/>
  <c r="O26" i="3"/>
  <c r="M26" i="3"/>
  <c r="K26" i="3"/>
  <c r="I26" i="3"/>
  <c r="G26" i="3"/>
  <c r="U25" i="3"/>
  <c r="T25" i="3"/>
  <c r="O25" i="3"/>
  <c r="M25" i="3"/>
  <c r="K25" i="3"/>
  <c r="I25" i="3"/>
  <c r="G25" i="3"/>
  <c r="U24" i="3"/>
  <c r="T24" i="3"/>
  <c r="O24" i="3"/>
  <c r="M24" i="3"/>
  <c r="K24" i="3"/>
  <c r="I24" i="3"/>
  <c r="G24" i="3"/>
  <c r="U23" i="3"/>
  <c r="T23" i="3"/>
  <c r="O23" i="3"/>
  <c r="M23" i="3"/>
  <c r="K23" i="3"/>
  <c r="I23" i="3"/>
  <c r="G23" i="3"/>
  <c r="U22" i="3"/>
  <c r="T22" i="3"/>
  <c r="O22" i="3"/>
  <c r="M22" i="3"/>
  <c r="K22" i="3"/>
  <c r="I22" i="3"/>
  <c r="G22" i="3"/>
  <c r="U21" i="3"/>
  <c r="T21" i="3"/>
  <c r="O21" i="3"/>
  <c r="M21" i="3"/>
  <c r="K21" i="3"/>
  <c r="I21" i="3"/>
  <c r="G21" i="3"/>
  <c r="U20" i="3"/>
  <c r="T20" i="3"/>
  <c r="O20" i="3"/>
  <c r="M20" i="3"/>
  <c r="K20" i="3"/>
  <c r="I20" i="3"/>
  <c r="G20" i="3"/>
  <c r="S19" i="3"/>
  <c r="R19" i="3"/>
  <c r="Q19" i="3"/>
  <c r="T19" i="3" s="1"/>
  <c r="P19" i="3"/>
  <c r="L19" i="3"/>
  <c r="J19" i="3"/>
  <c r="H19" i="3"/>
  <c r="F19" i="3"/>
  <c r="U19" i="3" s="1"/>
  <c r="E19" i="3"/>
  <c r="M19" i="3" s="1"/>
  <c r="D19" i="3"/>
  <c r="G19" i="3" s="1"/>
  <c r="U18" i="3"/>
  <c r="T18" i="3"/>
  <c r="O18" i="3"/>
  <c r="M18" i="3"/>
  <c r="K18" i="3"/>
  <c r="I18" i="3"/>
  <c r="G18" i="3"/>
  <c r="U17" i="3"/>
  <c r="T17" i="3"/>
  <c r="O17" i="3"/>
  <c r="M17" i="3"/>
  <c r="K17" i="3"/>
  <c r="I17" i="3"/>
  <c r="G17" i="3"/>
  <c r="U16" i="3"/>
  <c r="T16" i="3"/>
  <c r="O16" i="3"/>
  <c r="M16" i="3"/>
  <c r="K16" i="3"/>
  <c r="I16" i="3"/>
  <c r="G16" i="3"/>
  <c r="U15" i="3"/>
  <c r="T15" i="3"/>
  <c r="O15" i="3"/>
  <c r="M15" i="3"/>
  <c r="K15" i="3"/>
  <c r="I15" i="3"/>
  <c r="G15" i="3"/>
  <c r="U14" i="3"/>
  <c r="T14" i="3"/>
  <c r="O14" i="3"/>
  <c r="M14" i="3"/>
  <c r="K14" i="3"/>
  <c r="I14" i="3"/>
  <c r="G14" i="3"/>
  <c r="U13" i="3"/>
  <c r="T13" i="3"/>
  <c r="O13" i="3"/>
  <c r="M13" i="3"/>
  <c r="K13" i="3"/>
  <c r="I13" i="3"/>
  <c r="G13" i="3"/>
  <c r="U12" i="3"/>
  <c r="T12" i="3"/>
  <c r="O12" i="3"/>
  <c r="M12" i="3"/>
  <c r="K12" i="3"/>
  <c r="I12" i="3"/>
  <c r="G12" i="3"/>
  <c r="U11" i="3"/>
  <c r="T11" i="3"/>
  <c r="O11" i="3"/>
  <c r="M11" i="3"/>
  <c r="K11" i="3"/>
  <c r="I11" i="3"/>
  <c r="G11" i="3"/>
  <c r="S10" i="3"/>
  <c r="R10" i="3"/>
  <c r="Q10" i="3"/>
  <c r="T10" i="3" s="1"/>
  <c r="P10" i="3"/>
  <c r="U10" i="3" s="1"/>
  <c r="L10" i="3"/>
  <c r="K10" i="3"/>
  <c r="J10" i="3"/>
  <c r="I10" i="3"/>
  <c r="H10" i="3"/>
  <c r="G10" i="3"/>
  <c r="F10" i="3"/>
  <c r="E10" i="3"/>
  <c r="M10" i="3" s="1"/>
  <c r="D10" i="3"/>
  <c r="O10" i="3" s="1"/>
  <c r="U9" i="3"/>
  <c r="T9" i="3"/>
  <c r="O9" i="3"/>
  <c r="M9" i="3"/>
  <c r="K9" i="3"/>
  <c r="I9" i="3"/>
  <c r="G9" i="3"/>
  <c r="U8" i="3"/>
  <c r="T8" i="3"/>
  <c r="O8" i="3"/>
  <c r="M8" i="3"/>
  <c r="K8" i="3"/>
  <c r="I8" i="3"/>
  <c r="G8" i="3"/>
  <c r="S339" i="2"/>
  <c r="R339" i="2"/>
  <c r="Q339" i="2"/>
  <c r="T339" i="2" s="1"/>
  <c r="P339" i="2"/>
  <c r="U339" i="2" s="1"/>
  <c r="L339" i="2"/>
  <c r="J339" i="2"/>
  <c r="H339" i="2"/>
  <c r="F339" i="2"/>
  <c r="E339" i="2"/>
  <c r="M339" i="2" s="1"/>
  <c r="D339" i="2"/>
  <c r="G339" i="2" s="1"/>
  <c r="S338" i="2"/>
  <c r="R338" i="2"/>
  <c r="Q338" i="2"/>
  <c r="T338" i="2" s="1"/>
  <c r="P338" i="2"/>
  <c r="U338" i="2" s="1"/>
  <c r="L338" i="2"/>
  <c r="K338" i="2"/>
  <c r="J338" i="2"/>
  <c r="H338" i="2"/>
  <c r="I338" i="2" s="1"/>
  <c r="F338" i="2"/>
  <c r="E338" i="2"/>
  <c r="M338" i="2" s="1"/>
  <c r="D338" i="2"/>
  <c r="O338" i="2" s="1"/>
  <c r="U337" i="2"/>
  <c r="S337" i="2"/>
  <c r="R337" i="2"/>
  <c r="Q337" i="2"/>
  <c r="P337" i="2"/>
  <c r="L337" i="2"/>
  <c r="J337" i="2"/>
  <c r="K337" i="2" s="1"/>
  <c r="H337" i="2"/>
  <c r="F337" i="2"/>
  <c r="E337" i="2"/>
  <c r="M337" i="2" s="1"/>
  <c r="D337" i="2"/>
  <c r="U336" i="2"/>
  <c r="T336" i="2"/>
  <c r="O336" i="2"/>
  <c r="M336" i="2"/>
  <c r="K336" i="2"/>
  <c r="I336" i="2"/>
  <c r="G336" i="2"/>
  <c r="U335" i="2"/>
  <c r="T335" i="2"/>
  <c r="O335" i="2"/>
  <c r="M335" i="2"/>
  <c r="K335" i="2"/>
  <c r="I335" i="2"/>
  <c r="G335" i="2"/>
  <c r="U334" i="2"/>
  <c r="T334" i="2"/>
  <c r="O334" i="2"/>
  <c r="M334" i="2"/>
  <c r="K334" i="2"/>
  <c r="I334" i="2"/>
  <c r="G334" i="2"/>
  <c r="U333" i="2"/>
  <c r="T333" i="2"/>
  <c r="O333" i="2"/>
  <c r="M333" i="2"/>
  <c r="K333" i="2"/>
  <c r="I333" i="2"/>
  <c r="G333" i="2"/>
  <c r="S332" i="2"/>
  <c r="T332" i="2" s="1"/>
  <c r="R332" i="2"/>
  <c r="Q332" i="2"/>
  <c r="P332" i="2"/>
  <c r="L332" i="2"/>
  <c r="K332" i="2"/>
  <c r="J332" i="2"/>
  <c r="H332" i="2"/>
  <c r="F332" i="2"/>
  <c r="E332" i="2"/>
  <c r="M332" i="2" s="1"/>
  <c r="D332" i="2"/>
  <c r="U331" i="2"/>
  <c r="T331" i="2"/>
  <c r="O331" i="2"/>
  <c r="M331" i="2"/>
  <c r="K331" i="2"/>
  <c r="I331" i="2"/>
  <c r="G331" i="2"/>
  <c r="U330" i="2"/>
  <c r="T330" i="2"/>
  <c r="O330" i="2"/>
  <c r="M330" i="2"/>
  <c r="K330" i="2"/>
  <c r="I330" i="2"/>
  <c r="G330" i="2"/>
  <c r="U329" i="2"/>
  <c r="T329" i="2"/>
  <c r="O329" i="2"/>
  <c r="M329" i="2"/>
  <c r="K329" i="2"/>
  <c r="I329" i="2"/>
  <c r="G329" i="2"/>
  <c r="U328" i="2"/>
  <c r="T328" i="2"/>
  <c r="O328" i="2"/>
  <c r="M328" i="2"/>
  <c r="K328" i="2"/>
  <c r="I328" i="2"/>
  <c r="G328" i="2"/>
  <c r="U327" i="2"/>
  <c r="T327" i="2"/>
  <c r="O327" i="2"/>
  <c r="M327" i="2"/>
  <c r="K327" i="2"/>
  <c r="I327" i="2"/>
  <c r="G327" i="2"/>
  <c r="U326" i="2"/>
  <c r="T326" i="2"/>
  <c r="O326" i="2"/>
  <c r="M326" i="2"/>
  <c r="K326" i="2"/>
  <c r="I326" i="2"/>
  <c r="G326" i="2"/>
  <c r="U325" i="2"/>
  <c r="T325" i="2"/>
  <c r="O325" i="2"/>
  <c r="M325" i="2"/>
  <c r="K325" i="2"/>
  <c r="I325" i="2"/>
  <c r="G325" i="2"/>
  <c r="U324" i="2"/>
  <c r="T324" i="2"/>
  <c r="O324" i="2"/>
  <c r="M324" i="2"/>
  <c r="K324" i="2"/>
  <c r="I324" i="2"/>
  <c r="G324" i="2"/>
  <c r="S323" i="2"/>
  <c r="R323" i="2"/>
  <c r="Q323" i="2"/>
  <c r="P323" i="2"/>
  <c r="L323" i="2"/>
  <c r="J323" i="2"/>
  <c r="H323" i="2"/>
  <c r="F323" i="2"/>
  <c r="U323" i="2" s="1"/>
  <c r="E323" i="2"/>
  <c r="M323" i="2" s="1"/>
  <c r="D323" i="2"/>
  <c r="G323" i="2" s="1"/>
  <c r="U322" i="2"/>
  <c r="T322" i="2"/>
  <c r="O322" i="2"/>
  <c r="M322" i="2"/>
  <c r="K322" i="2"/>
  <c r="I322" i="2"/>
  <c r="G322" i="2"/>
  <c r="U321" i="2"/>
  <c r="T321" i="2"/>
  <c r="O321" i="2"/>
  <c r="M321" i="2"/>
  <c r="K321" i="2"/>
  <c r="I321" i="2"/>
  <c r="G321" i="2"/>
  <c r="U320" i="2"/>
  <c r="T320" i="2"/>
  <c r="O320" i="2"/>
  <c r="M320" i="2"/>
  <c r="K320" i="2"/>
  <c r="I320" i="2"/>
  <c r="G320" i="2"/>
  <c r="U319" i="2"/>
  <c r="T319" i="2"/>
  <c r="O319" i="2"/>
  <c r="M319" i="2"/>
  <c r="K319" i="2"/>
  <c r="I319" i="2"/>
  <c r="G319" i="2"/>
  <c r="U318" i="2"/>
  <c r="T318" i="2"/>
  <c r="O318" i="2"/>
  <c r="M318" i="2"/>
  <c r="K318" i="2"/>
  <c r="I318" i="2"/>
  <c r="G318" i="2"/>
  <c r="S317" i="2"/>
  <c r="R317" i="2"/>
  <c r="Q317" i="2"/>
  <c r="P317" i="2"/>
  <c r="L317" i="2"/>
  <c r="J317" i="2"/>
  <c r="K317" i="2" s="1"/>
  <c r="H317" i="2"/>
  <c r="F317" i="2"/>
  <c r="U317" i="2" s="1"/>
  <c r="E317" i="2"/>
  <c r="M317" i="2" s="1"/>
  <c r="D317" i="2"/>
  <c r="U316" i="2"/>
  <c r="T316" i="2"/>
  <c r="O316" i="2"/>
  <c r="M316" i="2"/>
  <c r="K316" i="2"/>
  <c r="I316" i="2"/>
  <c r="G316" i="2"/>
  <c r="U315" i="2"/>
  <c r="T315" i="2"/>
  <c r="O315" i="2"/>
  <c r="M315" i="2"/>
  <c r="K315" i="2"/>
  <c r="I315" i="2"/>
  <c r="G315" i="2"/>
  <c r="U314" i="2"/>
  <c r="T314" i="2"/>
  <c r="O314" i="2"/>
  <c r="M314" i="2"/>
  <c r="K314" i="2"/>
  <c r="I314" i="2"/>
  <c r="G314" i="2"/>
  <c r="U313" i="2"/>
  <c r="T313" i="2"/>
  <c r="O313" i="2"/>
  <c r="M313" i="2"/>
  <c r="K313" i="2"/>
  <c r="I313" i="2"/>
  <c r="G313" i="2"/>
  <c r="U312" i="2"/>
  <c r="T312" i="2"/>
  <c r="O312" i="2"/>
  <c r="M312" i="2"/>
  <c r="K312" i="2"/>
  <c r="I312" i="2"/>
  <c r="G312" i="2"/>
  <c r="U311" i="2"/>
  <c r="T311" i="2"/>
  <c r="O311" i="2"/>
  <c r="M311" i="2"/>
  <c r="K311" i="2"/>
  <c r="I311" i="2"/>
  <c r="G311" i="2"/>
  <c r="S310" i="2"/>
  <c r="T310" i="2" s="1"/>
  <c r="R310" i="2"/>
  <c r="Q310" i="2"/>
  <c r="P310" i="2"/>
  <c r="L310" i="2"/>
  <c r="J310" i="2"/>
  <c r="H310" i="2"/>
  <c r="I310" i="2" s="1"/>
  <c r="F310" i="2"/>
  <c r="G310" i="2" s="1"/>
  <c r="E310" i="2"/>
  <c r="D310" i="2"/>
  <c r="O310" i="2" s="1"/>
  <c r="U309" i="2"/>
  <c r="T309" i="2"/>
  <c r="O309" i="2"/>
  <c r="M309" i="2"/>
  <c r="K309" i="2"/>
  <c r="I309" i="2"/>
  <c r="G309" i="2"/>
  <c r="U308" i="2"/>
  <c r="T308" i="2"/>
  <c r="O308" i="2"/>
  <c r="M308" i="2"/>
  <c r="K308" i="2"/>
  <c r="I308" i="2"/>
  <c r="G308" i="2"/>
  <c r="U307" i="2"/>
  <c r="T307" i="2"/>
  <c r="O307" i="2"/>
  <c r="M307" i="2"/>
  <c r="K307" i="2"/>
  <c r="I307" i="2"/>
  <c r="G307" i="2"/>
  <c r="U306" i="2"/>
  <c r="T306" i="2"/>
  <c r="O306" i="2"/>
  <c r="M306" i="2"/>
  <c r="K306" i="2"/>
  <c r="I306" i="2"/>
  <c r="G306" i="2"/>
  <c r="U305" i="2"/>
  <c r="T305" i="2"/>
  <c r="O305" i="2"/>
  <c r="M305" i="2"/>
  <c r="K305" i="2"/>
  <c r="I305" i="2"/>
  <c r="G305" i="2"/>
  <c r="U304" i="2"/>
  <c r="T304" i="2"/>
  <c r="O304" i="2"/>
  <c r="M304" i="2"/>
  <c r="K304" i="2"/>
  <c r="I304" i="2"/>
  <c r="G304" i="2"/>
  <c r="S303" i="2"/>
  <c r="R303" i="2"/>
  <c r="Q303" i="2"/>
  <c r="P303" i="2"/>
  <c r="L303" i="2"/>
  <c r="J303" i="2"/>
  <c r="H303" i="2"/>
  <c r="F303" i="2"/>
  <c r="U303" i="2" s="1"/>
  <c r="E303" i="2"/>
  <c r="M303" i="2" s="1"/>
  <c r="D303" i="2"/>
  <c r="I303" i="2" s="1"/>
  <c r="U302" i="2"/>
  <c r="T302" i="2"/>
  <c r="O302" i="2"/>
  <c r="M302" i="2"/>
  <c r="K302" i="2"/>
  <c r="I302" i="2"/>
  <c r="G302" i="2"/>
  <c r="U299" i="2"/>
  <c r="S299" i="2"/>
  <c r="R299" i="2"/>
  <c r="Q299" i="2"/>
  <c r="T299" i="2" s="1"/>
  <c r="P299" i="2"/>
  <c r="L299" i="2"/>
  <c r="J299" i="2"/>
  <c r="K299" i="2" s="1"/>
  <c r="H299" i="2"/>
  <c r="F299" i="2"/>
  <c r="E299" i="2"/>
  <c r="D299" i="2"/>
  <c r="I299" i="2" s="1"/>
  <c r="S298" i="2"/>
  <c r="R298" i="2"/>
  <c r="Q298" i="2"/>
  <c r="T298" i="2" s="1"/>
  <c r="P298" i="2"/>
  <c r="L298" i="2"/>
  <c r="J298" i="2"/>
  <c r="H298" i="2"/>
  <c r="F298" i="2"/>
  <c r="E298" i="2"/>
  <c r="K298" i="2" s="1"/>
  <c r="D298" i="2"/>
  <c r="U297" i="2"/>
  <c r="T297" i="2"/>
  <c r="O297" i="2"/>
  <c r="M297" i="2"/>
  <c r="K297" i="2"/>
  <c r="I297" i="2"/>
  <c r="G297" i="2"/>
  <c r="U296" i="2"/>
  <c r="T296" i="2"/>
  <c r="O296" i="2"/>
  <c r="M296" i="2"/>
  <c r="K296" i="2"/>
  <c r="I296" i="2"/>
  <c r="G296" i="2"/>
  <c r="U295" i="2"/>
  <c r="T295" i="2"/>
  <c r="O295" i="2"/>
  <c r="M295" i="2"/>
  <c r="K295" i="2"/>
  <c r="I295" i="2"/>
  <c r="G295" i="2"/>
  <c r="U294" i="2"/>
  <c r="T294" i="2"/>
  <c r="O294" i="2"/>
  <c r="M294" i="2"/>
  <c r="K294" i="2"/>
  <c r="I294" i="2"/>
  <c r="G294" i="2"/>
  <c r="U293" i="2"/>
  <c r="T293" i="2"/>
  <c r="O293" i="2"/>
  <c r="M293" i="2"/>
  <c r="K293" i="2"/>
  <c r="I293" i="2"/>
  <c r="G293" i="2"/>
  <c r="S292" i="2"/>
  <c r="T292" i="2" s="1"/>
  <c r="R292" i="2"/>
  <c r="Q292" i="2"/>
  <c r="P292" i="2"/>
  <c r="L292" i="2"/>
  <c r="J292" i="2"/>
  <c r="H292" i="2"/>
  <c r="F292" i="2"/>
  <c r="E292" i="2"/>
  <c r="M292" i="2" s="1"/>
  <c r="D292" i="2"/>
  <c r="O292" i="2" s="1"/>
  <c r="U291" i="2"/>
  <c r="T291" i="2"/>
  <c r="O291" i="2"/>
  <c r="M291" i="2"/>
  <c r="K291" i="2"/>
  <c r="I291" i="2"/>
  <c r="G291" i="2"/>
  <c r="U290" i="2"/>
  <c r="T290" i="2"/>
  <c r="O290" i="2"/>
  <c r="M290" i="2"/>
  <c r="K290" i="2"/>
  <c r="I290" i="2"/>
  <c r="G290" i="2"/>
  <c r="U289" i="2"/>
  <c r="T289" i="2"/>
  <c r="O289" i="2"/>
  <c r="M289" i="2"/>
  <c r="K289" i="2"/>
  <c r="I289" i="2"/>
  <c r="G289" i="2"/>
  <c r="U288" i="2"/>
  <c r="T288" i="2"/>
  <c r="O288" i="2"/>
  <c r="M288" i="2"/>
  <c r="K288" i="2"/>
  <c r="I288" i="2"/>
  <c r="G288" i="2"/>
  <c r="U287" i="2"/>
  <c r="T287" i="2"/>
  <c r="O287" i="2"/>
  <c r="M287" i="2"/>
  <c r="K287" i="2"/>
  <c r="I287" i="2"/>
  <c r="G287" i="2"/>
  <c r="U286" i="2"/>
  <c r="T286" i="2"/>
  <c r="O286" i="2"/>
  <c r="M286" i="2"/>
  <c r="K286" i="2"/>
  <c r="I286" i="2"/>
  <c r="G286" i="2"/>
  <c r="U285" i="2"/>
  <c r="S285" i="2"/>
  <c r="R285" i="2"/>
  <c r="Q285" i="2"/>
  <c r="P285" i="2"/>
  <c r="L285" i="2"/>
  <c r="J285" i="2"/>
  <c r="K285" i="2" s="1"/>
  <c r="H285" i="2"/>
  <c r="F285" i="2"/>
  <c r="E285" i="2"/>
  <c r="M285" i="2" s="1"/>
  <c r="D285" i="2"/>
  <c r="I285" i="2" s="1"/>
  <c r="U284" i="2"/>
  <c r="T284" i="2"/>
  <c r="O284" i="2"/>
  <c r="M284" i="2"/>
  <c r="K284" i="2"/>
  <c r="I284" i="2"/>
  <c r="G284" i="2"/>
  <c r="U283" i="2"/>
  <c r="T283" i="2"/>
  <c r="O283" i="2"/>
  <c r="M283" i="2"/>
  <c r="K283" i="2"/>
  <c r="I283" i="2"/>
  <c r="G283" i="2"/>
  <c r="U282" i="2"/>
  <c r="T282" i="2"/>
  <c r="O282" i="2"/>
  <c r="M282" i="2"/>
  <c r="K282" i="2"/>
  <c r="I282" i="2"/>
  <c r="G282" i="2"/>
  <c r="U281" i="2"/>
  <c r="T281" i="2"/>
  <c r="O281" i="2"/>
  <c r="M281" i="2"/>
  <c r="K281" i="2"/>
  <c r="I281" i="2"/>
  <c r="G281" i="2"/>
  <c r="U280" i="2"/>
  <c r="T280" i="2"/>
  <c r="O280" i="2"/>
  <c r="M280" i="2"/>
  <c r="K280" i="2"/>
  <c r="I280" i="2"/>
  <c r="G280" i="2"/>
  <c r="U279" i="2"/>
  <c r="T279" i="2"/>
  <c r="O279" i="2"/>
  <c r="M279" i="2"/>
  <c r="K279" i="2"/>
  <c r="I279" i="2"/>
  <c r="G279" i="2"/>
  <c r="U278" i="2"/>
  <c r="T278" i="2"/>
  <c r="O278" i="2"/>
  <c r="M278" i="2"/>
  <c r="K278" i="2"/>
  <c r="I278" i="2"/>
  <c r="G278" i="2"/>
  <c r="U277" i="2"/>
  <c r="T277" i="2"/>
  <c r="O277" i="2"/>
  <c r="M277" i="2"/>
  <c r="K277" i="2"/>
  <c r="I277" i="2"/>
  <c r="G277" i="2"/>
  <c r="U276" i="2"/>
  <c r="T276" i="2"/>
  <c r="O276" i="2"/>
  <c r="M276" i="2"/>
  <c r="K276" i="2"/>
  <c r="I276" i="2"/>
  <c r="G276" i="2"/>
  <c r="S275" i="2"/>
  <c r="R275" i="2"/>
  <c r="Q275" i="2"/>
  <c r="T275" i="2" s="1"/>
  <c r="P275" i="2"/>
  <c r="U275" i="2" s="1"/>
  <c r="L275" i="2"/>
  <c r="J275" i="2"/>
  <c r="H275" i="2"/>
  <c r="F275" i="2"/>
  <c r="E275" i="2"/>
  <c r="D275" i="2"/>
  <c r="I275" i="2" s="1"/>
  <c r="U274" i="2"/>
  <c r="T274" i="2"/>
  <c r="O274" i="2"/>
  <c r="M274" i="2"/>
  <c r="K274" i="2"/>
  <c r="I274" i="2"/>
  <c r="G274" i="2"/>
  <c r="U273" i="2"/>
  <c r="T273" i="2"/>
  <c r="O273" i="2"/>
  <c r="M273" i="2"/>
  <c r="K273" i="2"/>
  <c r="I273" i="2"/>
  <c r="G273" i="2"/>
  <c r="U272" i="2"/>
  <c r="T272" i="2"/>
  <c r="O272" i="2"/>
  <c r="M272" i="2"/>
  <c r="K272" i="2"/>
  <c r="I272" i="2"/>
  <c r="G272" i="2"/>
  <c r="U271" i="2"/>
  <c r="T271" i="2"/>
  <c r="O271" i="2"/>
  <c r="M271" i="2"/>
  <c r="K271" i="2"/>
  <c r="I271" i="2"/>
  <c r="G271" i="2"/>
  <c r="U270" i="2"/>
  <c r="T270" i="2"/>
  <c r="O270" i="2"/>
  <c r="M270" i="2"/>
  <c r="K270" i="2"/>
  <c r="I270" i="2"/>
  <c r="G270" i="2"/>
  <c r="U269" i="2"/>
  <c r="T269" i="2"/>
  <c r="O269" i="2"/>
  <c r="M269" i="2"/>
  <c r="K269" i="2"/>
  <c r="I269" i="2"/>
  <c r="G269" i="2"/>
  <c r="U268" i="2"/>
  <c r="T268" i="2"/>
  <c r="O268" i="2"/>
  <c r="M268" i="2"/>
  <c r="K268" i="2"/>
  <c r="I268" i="2"/>
  <c r="G268" i="2"/>
  <c r="S267" i="2"/>
  <c r="R267" i="2"/>
  <c r="Q267" i="2"/>
  <c r="P267" i="2"/>
  <c r="L267" i="2"/>
  <c r="J267" i="2"/>
  <c r="K267" i="2" s="1"/>
  <c r="H267" i="2"/>
  <c r="F267" i="2"/>
  <c r="U267" i="2" s="1"/>
  <c r="E267" i="2"/>
  <c r="M267" i="2" s="1"/>
  <c r="D267" i="2"/>
  <c r="U266" i="2"/>
  <c r="T266" i="2"/>
  <c r="O266" i="2"/>
  <c r="M266" i="2"/>
  <c r="K266" i="2"/>
  <c r="I266" i="2"/>
  <c r="G266" i="2"/>
  <c r="U265" i="2"/>
  <c r="T265" i="2"/>
  <c r="O265" i="2"/>
  <c r="M265" i="2"/>
  <c r="K265" i="2"/>
  <c r="I265" i="2"/>
  <c r="G265" i="2"/>
  <c r="U264" i="2"/>
  <c r="T264" i="2"/>
  <c r="O264" i="2"/>
  <c r="M264" i="2"/>
  <c r="K264" i="2"/>
  <c r="I264" i="2"/>
  <c r="G264" i="2"/>
  <c r="U263" i="2"/>
  <c r="T263" i="2"/>
  <c r="O263" i="2"/>
  <c r="M263" i="2"/>
  <c r="K263" i="2"/>
  <c r="I263" i="2"/>
  <c r="G263" i="2"/>
  <c r="S260" i="2"/>
  <c r="R260" i="2"/>
  <c r="Q260" i="2"/>
  <c r="T260" i="2" s="1"/>
  <c r="P260" i="2"/>
  <c r="U260" i="2" s="1"/>
  <c r="L260" i="2"/>
  <c r="J260" i="2"/>
  <c r="H260" i="2"/>
  <c r="F260" i="2"/>
  <c r="E260" i="2"/>
  <c r="M260" i="2" s="1"/>
  <c r="D260" i="2"/>
  <c r="S259" i="2"/>
  <c r="R259" i="2"/>
  <c r="Q259" i="2"/>
  <c r="T259" i="2" s="1"/>
  <c r="P259" i="2"/>
  <c r="U259" i="2" s="1"/>
  <c r="L259" i="2"/>
  <c r="J259" i="2"/>
  <c r="K259" i="2" s="1"/>
  <c r="H259" i="2"/>
  <c r="F259" i="2"/>
  <c r="E259" i="2"/>
  <c r="M259" i="2" s="1"/>
  <c r="D259" i="2"/>
  <c r="I259" i="2" s="1"/>
  <c r="U258" i="2"/>
  <c r="T258" i="2"/>
  <c r="O258" i="2"/>
  <c r="M258" i="2"/>
  <c r="K258" i="2"/>
  <c r="I258" i="2"/>
  <c r="G258" i="2"/>
  <c r="U257" i="2"/>
  <c r="T257" i="2"/>
  <c r="O257" i="2"/>
  <c r="M257" i="2"/>
  <c r="K257" i="2"/>
  <c r="I257" i="2"/>
  <c r="G257" i="2"/>
  <c r="U256" i="2"/>
  <c r="T256" i="2"/>
  <c r="O256" i="2"/>
  <c r="M256" i="2"/>
  <c r="K256" i="2"/>
  <c r="I256" i="2"/>
  <c r="G256" i="2"/>
  <c r="U255" i="2"/>
  <c r="T255" i="2"/>
  <c r="O255" i="2"/>
  <c r="M255" i="2"/>
  <c r="K255" i="2"/>
  <c r="I255" i="2"/>
  <c r="G255" i="2"/>
  <c r="S254" i="2"/>
  <c r="R254" i="2"/>
  <c r="Q254" i="2"/>
  <c r="T254" i="2" s="1"/>
  <c r="P254" i="2"/>
  <c r="U254" i="2" s="1"/>
  <c r="L254" i="2"/>
  <c r="J254" i="2"/>
  <c r="H254" i="2"/>
  <c r="F254" i="2"/>
  <c r="E254" i="2"/>
  <c r="M254" i="2" s="1"/>
  <c r="D254" i="2"/>
  <c r="G254" i="2" s="1"/>
  <c r="U253" i="2"/>
  <c r="T253" i="2"/>
  <c r="O253" i="2"/>
  <c r="M253" i="2"/>
  <c r="K253" i="2"/>
  <c r="I253" i="2"/>
  <c r="G253" i="2"/>
  <c r="U252" i="2"/>
  <c r="T252" i="2"/>
  <c r="O252" i="2"/>
  <c r="M252" i="2"/>
  <c r="K252" i="2"/>
  <c r="I252" i="2"/>
  <c r="G252" i="2"/>
  <c r="U251" i="2"/>
  <c r="T251" i="2"/>
  <c r="O251" i="2"/>
  <c r="M251" i="2"/>
  <c r="K251" i="2"/>
  <c r="I251" i="2"/>
  <c r="G251" i="2"/>
  <c r="U250" i="2"/>
  <c r="T250" i="2"/>
  <c r="O250" i="2"/>
  <c r="M250" i="2"/>
  <c r="K250" i="2"/>
  <c r="I250" i="2"/>
  <c r="G250" i="2"/>
  <c r="U249" i="2"/>
  <c r="T249" i="2"/>
  <c r="O249" i="2"/>
  <c r="M249" i="2"/>
  <c r="K249" i="2"/>
  <c r="I249" i="2"/>
  <c r="G249" i="2"/>
  <c r="U248" i="2"/>
  <c r="T248" i="2"/>
  <c r="O248" i="2"/>
  <c r="M248" i="2"/>
  <c r="K248" i="2"/>
  <c r="I248" i="2"/>
  <c r="G248" i="2"/>
  <c r="S247" i="2"/>
  <c r="R247" i="2"/>
  <c r="Q247" i="2"/>
  <c r="P247" i="2"/>
  <c r="U247" i="2" s="1"/>
  <c r="L247" i="2"/>
  <c r="J247" i="2"/>
  <c r="H247" i="2"/>
  <c r="F247" i="2"/>
  <c r="E247" i="2"/>
  <c r="M247" i="2" s="1"/>
  <c r="D247" i="2"/>
  <c r="U246" i="2"/>
  <c r="T246" i="2"/>
  <c r="O246" i="2"/>
  <c r="M246" i="2"/>
  <c r="K246" i="2"/>
  <c r="I246" i="2"/>
  <c r="G246" i="2"/>
  <c r="U245" i="2"/>
  <c r="T245" i="2"/>
  <c r="O245" i="2"/>
  <c r="M245" i="2"/>
  <c r="K245" i="2"/>
  <c r="I245" i="2"/>
  <c r="G245" i="2"/>
  <c r="U244" i="2"/>
  <c r="T244" i="2"/>
  <c r="O244" i="2"/>
  <c r="M244" i="2"/>
  <c r="K244" i="2"/>
  <c r="I244" i="2"/>
  <c r="G244" i="2"/>
  <c r="U243" i="2"/>
  <c r="T243" i="2"/>
  <c r="O243" i="2"/>
  <c r="M243" i="2"/>
  <c r="K243" i="2"/>
  <c r="I243" i="2"/>
  <c r="G243" i="2"/>
  <c r="U242" i="2"/>
  <c r="T242" i="2"/>
  <c r="O242" i="2"/>
  <c r="M242" i="2"/>
  <c r="K242" i="2"/>
  <c r="I242" i="2"/>
  <c r="G242" i="2"/>
  <c r="U241" i="2"/>
  <c r="T241" i="2"/>
  <c r="O241" i="2"/>
  <c r="M241" i="2"/>
  <c r="K241" i="2"/>
  <c r="I241" i="2"/>
  <c r="G241" i="2"/>
  <c r="S240" i="2"/>
  <c r="R240" i="2"/>
  <c r="Q240" i="2"/>
  <c r="P240" i="2"/>
  <c r="U240" i="2" s="1"/>
  <c r="L240" i="2"/>
  <c r="J240" i="2"/>
  <c r="H240" i="2"/>
  <c r="F240" i="2"/>
  <c r="G240" i="2" s="1"/>
  <c r="E240" i="2"/>
  <c r="M240" i="2" s="1"/>
  <c r="D240" i="2"/>
  <c r="O240" i="2" s="1"/>
  <c r="U239" i="2"/>
  <c r="T239" i="2"/>
  <c r="O239" i="2"/>
  <c r="M239" i="2"/>
  <c r="K239" i="2"/>
  <c r="I239" i="2"/>
  <c r="G239" i="2"/>
  <c r="U238" i="2"/>
  <c r="T238" i="2"/>
  <c r="O238" i="2"/>
  <c r="M238" i="2"/>
  <c r="K238" i="2"/>
  <c r="I238" i="2"/>
  <c r="G238" i="2"/>
  <c r="U237" i="2"/>
  <c r="T237" i="2"/>
  <c r="O237" i="2"/>
  <c r="M237" i="2"/>
  <c r="K237" i="2"/>
  <c r="I237" i="2"/>
  <c r="G237" i="2"/>
  <c r="U236" i="2"/>
  <c r="T236" i="2"/>
  <c r="O236" i="2"/>
  <c r="M236" i="2"/>
  <c r="K236" i="2"/>
  <c r="I236" i="2"/>
  <c r="G236" i="2"/>
  <c r="U235" i="2"/>
  <c r="T235" i="2"/>
  <c r="O235" i="2"/>
  <c r="M235" i="2"/>
  <c r="K235" i="2"/>
  <c r="I235" i="2"/>
  <c r="G235" i="2"/>
  <c r="U234" i="2"/>
  <c r="T234" i="2"/>
  <c r="O234" i="2"/>
  <c r="M234" i="2"/>
  <c r="K234" i="2"/>
  <c r="I234" i="2"/>
  <c r="G234" i="2"/>
  <c r="S231" i="2"/>
  <c r="R231" i="2"/>
  <c r="Q231" i="2"/>
  <c r="T231" i="2" s="1"/>
  <c r="P231" i="2"/>
  <c r="L231" i="2"/>
  <c r="J231" i="2"/>
  <c r="H231" i="2"/>
  <c r="F231" i="2"/>
  <c r="U231" i="2" s="1"/>
  <c r="E231" i="2"/>
  <c r="D231" i="2"/>
  <c r="G231" i="2" s="1"/>
  <c r="S230" i="2"/>
  <c r="R230" i="2"/>
  <c r="Q230" i="2"/>
  <c r="T230" i="2" s="1"/>
  <c r="P230" i="2"/>
  <c r="U230" i="2" s="1"/>
  <c r="L230" i="2"/>
  <c r="J230" i="2"/>
  <c r="H230" i="2"/>
  <c r="F230" i="2"/>
  <c r="G230" i="2" s="1"/>
  <c r="E230" i="2"/>
  <c r="D230" i="2"/>
  <c r="O230" i="2" s="1"/>
  <c r="U229" i="2"/>
  <c r="T229" i="2"/>
  <c r="O229" i="2"/>
  <c r="M229" i="2"/>
  <c r="K229" i="2"/>
  <c r="I229" i="2"/>
  <c r="G229" i="2"/>
  <c r="U228" i="2"/>
  <c r="T228" i="2"/>
  <c r="O228" i="2"/>
  <c r="M228" i="2"/>
  <c r="K228" i="2"/>
  <c r="I228" i="2"/>
  <c r="G228" i="2"/>
  <c r="U227" i="2"/>
  <c r="T227" i="2"/>
  <c r="O227" i="2"/>
  <c r="M227" i="2"/>
  <c r="K227" i="2"/>
  <c r="I227" i="2"/>
  <c r="G227" i="2"/>
  <c r="U226" i="2"/>
  <c r="T226" i="2"/>
  <c r="O226" i="2"/>
  <c r="M226" i="2"/>
  <c r="K226" i="2"/>
  <c r="I226" i="2"/>
  <c r="G226" i="2"/>
  <c r="U225" i="2"/>
  <c r="T225" i="2"/>
  <c r="O225" i="2"/>
  <c r="M225" i="2"/>
  <c r="K225" i="2"/>
  <c r="I225" i="2"/>
  <c r="G225" i="2"/>
  <c r="S224" i="2"/>
  <c r="R224" i="2"/>
  <c r="Q224" i="2"/>
  <c r="P224" i="2"/>
  <c r="U224" i="2" s="1"/>
  <c r="L224" i="2"/>
  <c r="J224" i="2"/>
  <c r="I224" i="2"/>
  <c r="H224" i="2"/>
  <c r="F224" i="2"/>
  <c r="E224" i="2"/>
  <c r="M224" i="2" s="1"/>
  <c r="D224" i="2"/>
  <c r="O224" i="2" s="1"/>
  <c r="U223" i="2"/>
  <c r="T223" i="2"/>
  <c r="O223" i="2"/>
  <c r="M223" i="2"/>
  <c r="K223" i="2"/>
  <c r="I223" i="2"/>
  <c r="G223" i="2"/>
  <c r="U222" i="2"/>
  <c r="T222" i="2"/>
  <c r="O222" i="2"/>
  <c r="M222" i="2"/>
  <c r="K222" i="2"/>
  <c r="I222" i="2"/>
  <c r="G222" i="2"/>
  <c r="U221" i="2"/>
  <c r="T221" i="2"/>
  <c r="O221" i="2"/>
  <c r="M221" i="2"/>
  <c r="K221" i="2"/>
  <c r="I221" i="2"/>
  <c r="G221" i="2"/>
  <c r="U220" i="2"/>
  <c r="T220" i="2"/>
  <c r="O220" i="2"/>
  <c r="M220" i="2"/>
  <c r="K220" i="2"/>
  <c r="I220" i="2"/>
  <c r="G220" i="2"/>
  <c r="U219" i="2"/>
  <c r="T219" i="2"/>
  <c r="O219" i="2"/>
  <c r="M219" i="2"/>
  <c r="K219" i="2"/>
  <c r="I219" i="2"/>
  <c r="G219" i="2"/>
  <c r="U218" i="2"/>
  <c r="T218" i="2"/>
  <c r="O218" i="2"/>
  <c r="M218" i="2"/>
  <c r="K218" i="2"/>
  <c r="I218" i="2"/>
  <c r="G218" i="2"/>
  <c r="U217" i="2"/>
  <c r="T217" i="2"/>
  <c r="O217" i="2"/>
  <c r="M217" i="2"/>
  <c r="K217" i="2"/>
  <c r="I217" i="2"/>
  <c r="G217" i="2"/>
  <c r="U216" i="2"/>
  <c r="S216" i="2"/>
  <c r="R216" i="2"/>
  <c r="Q216" i="2"/>
  <c r="T216" i="2" s="1"/>
  <c r="P216" i="2"/>
  <c r="L216" i="2"/>
  <c r="J216" i="2"/>
  <c r="H216" i="2"/>
  <c r="F216" i="2"/>
  <c r="E216" i="2"/>
  <c r="D216" i="2"/>
  <c r="G216" i="2" s="1"/>
  <c r="U215" i="2"/>
  <c r="T215" i="2"/>
  <c r="O215" i="2"/>
  <c r="M215" i="2"/>
  <c r="K215" i="2"/>
  <c r="I215" i="2"/>
  <c r="G215" i="2"/>
  <c r="U214" i="2"/>
  <c r="T214" i="2"/>
  <c r="O214" i="2"/>
  <c r="M214" i="2"/>
  <c r="K214" i="2"/>
  <c r="I214" i="2"/>
  <c r="G214" i="2"/>
  <c r="U213" i="2"/>
  <c r="T213" i="2"/>
  <c r="O213" i="2"/>
  <c r="M213" i="2"/>
  <c r="K213" i="2"/>
  <c r="I213" i="2"/>
  <c r="G213" i="2"/>
  <c r="U212" i="2"/>
  <c r="T212" i="2"/>
  <c r="O212" i="2"/>
  <c r="M212" i="2"/>
  <c r="K212" i="2"/>
  <c r="I212" i="2"/>
  <c r="G212" i="2"/>
  <c r="U211" i="2"/>
  <c r="T211" i="2"/>
  <c r="O211" i="2"/>
  <c r="M211" i="2"/>
  <c r="K211" i="2"/>
  <c r="I211" i="2"/>
  <c r="G211" i="2"/>
  <c r="U210" i="2"/>
  <c r="T210" i="2"/>
  <c r="O210" i="2"/>
  <c r="M210" i="2"/>
  <c r="K210" i="2"/>
  <c r="I210" i="2"/>
  <c r="G210" i="2"/>
  <c r="U209" i="2"/>
  <c r="T209" i="2"/>
  <c r="O209" i="2"/>
  <c r="M209" i="2"/>
  <c r="K209" i="2"/>
  <c r="I209" i="2"/>
  <c r="G209" i="2"/>
  <c r="U208" i="2"/>
  <c r="T208" i="2"/>
  <c r="O208" i="2"/>
  <c r="M208" i="2"/>
  <c r="K208" i="2"/>
  <c r="I208" i="2"/>
  <c r="G208" i="2"/>
  <c r="S205" i="2"/>
  <c r="R205" i="2"/>
  <c r="Q205" i="2"/>
  <c r="T205" i="2" s="1"/>
  <c r="P205" i="2"/>
  <c r="O205" i="2"/>
  <c r="L205" i="2"/>
  <c r="J205" i="2"/>
  <c r="H205" i="2"/>
  <c r="F205" i="2"/>
  <c r="U205" i="2" s="1"/>
  <c r="E205" i="2"/>
  <c r="M205" i="2" s="1"/>
  <c r="D205" i="2"/>
  <c r="S204" i="2"/>
  <c r="R204" i="2"/>
  <c r="Q204" i="2"/>
  <c r="T204" i="2" s="1"/>
  <c r="P204" i="2"/>
  <c r="U204" i="2" s="1"/>
  <c r="L204" i="2"/>
  <c r="J204" i="2"/>
  <c r="H204" i="2"/>
  <c r="F204" i="2"/>
  <c r="E204" i="2"/>
  <c r="M204" i="2" s="1"/>
  <c r="D204" i="2"/>
  <c r="O204" i="2" s="1"/>
  <c r="U203" i="2"/>
  <c r="T203" i="2"/>
  <c r="O203" i="2"/>
  <c r="M203" i="2"/>
  <c r="K203" i="2"/>
  <c r="I203" i="2"/>
  <c r="G203" i="2"/>
  <c r="U202" i="2"/>
  <c r="T202" i="2"/>
  <c r="O202" i="2"/>
  <c r="M202" i="2"/>
  <c r="K202" i="2"/>
  <c r="I202" i="2"/>
  <c r="G202" i="2"/>
  <c r="U201" i="2"/>
  <c r="T201" i="2"/>
  <c r="O201" i="2"/>
  <c r="M201" i="2"/>
  <c r="K201" i="2"/>
  <c r="I201" i="2"/>
  <c r="G201" i="2"/>
  <c r="U200" i="2"/>
  <c r="T200" i="2"/>
  <c r="O200" i="2"/>
  <c r="M200" i="2"/>
  <c r="K200" i="2"/>
  <c r="I200" i="2"/>
  <c r="G200" i="2"/>
  <c r="U199" i="2"/>
  <c r="T199" i="2"/>
  <c r="O199" i="2"/>
  <c r="M199" i="2"/>
  <c r="K199" i="2"/>
  <c r="I199" i="2"/>
  <c r="G199" i="2"/>
  <c r="S198" i="2"/>
  <c r="R198" i="2"/>
  <c r="Q198" i="2"/>
  <c r="P198" i="2"/>
  <c r="U198" i="2" s="1"/>
  <c r="L198" i="2"/>
  <c r="J198" i="2"/>
  <c r="H198" i="2"/>
  <c r="I198" i="2" s="1"/>
  <c r="G198" i="2"/>
  <c r="F198" i="2"/>
  <c r="E198" i="2"/>
  <c r="M198" i="2" s="1"/>
  <c r="D198" i="2"/>
  <c r="O198" i="2" s="1"/>
  <c r="U197" i="2"/>
  <c r="T197" i="2"/>
  <c r="O197" i="2"/>
  <c r="M197" i="2"/>
  <c r="K197" i="2"/>
  <c r="I197" i="2"/>
  <c r="G197" i="2"/>
  <c r="U196" i="2"/>
  <c r="T196" i="2"/>
  <c r="O196" i="2"/>
  <c r="M196" i="2"/>
  <c r="K196" i="2"/>
  <c r="I196" i="2"/>
  <c r="G196" i="2"/>
  <c r="U195" i="2"/>
  <c r="T195" i="2"/>
  <c r="O195" i="2"/>
  <c r="M195" i="2"/>
  <c r="K195" i="2"/>
  <c r="I195" i="2"/>
  <c r="G195" i="2"/>
  <c r="U194" i="2"/>
  <c r="T194" i="2"/>
  <c r="O194" i="2"/>
  <c r="M194" i="2"/>
  <c r="K194" i="2"/>
  <c r="I194" i="2"/>
  <c r="G194" i="2"/>
  <c r="U193" i="2"/>
  <c r="T193" i="2"/>
  <c r="O193" i="2"/>
  <c r="M193" i="2"/>
  <c r="K193" i="2"/>
  <c r="I193" i="2"/>
  <c r="G193" i="2"/>
  <c r="U192" i="2"/>
  <c r="T192" i="2"/>
  <c r="O192" i="2"/>
  <c r="M192" i="2"/>
  <c r="K192" i="2"/>
  <c r="I192" i="2"/>
  <c r="G192" i="2"/>
  <c r="S191" i="2"/>
  <c r="R191" i="2"/>
  <c r="Q191" i="2"/>
  <c r="P191" i="2"/>
  <c r="L191" i="2"/>
  <c r="J191" i="2"/>
  <c r="H191" i="2"/>
  <c r="F191" i="2"/>
  <c r="E191" i="2"/>
  <c r="D191" i="2"/>
  <c r="G191" i="2" s="1"/>
  <c r="U190" i="2"/>
  <c r="T190" i="2"/>
  <c r="O190" i="2"/>
  <c r="M190" i="2"/>
  <c r="K190" i="2"/>
  <c r="I190" i="2"/>
  <c r="G190" i="2"/>
  <c r="U189" i="2"/>
  <c r="T189" i="2"/>
  <c r="O189" i="2"/>
  <c r="M189" i="2"/>
  <c r="K189" i="2"/>
  <c r="I189" i="2"/>
  <c r="G189" i="2"/>
  <c r="U188" i="2"/>
  <c r="T188" i="2"/>
  <c r="O188" i="2"/>
  <c r="M188" i="2"/>
  <c r="K188" i="2"/>
  <c r="I188" i="2"/>
  <c r="G188" i="2"/>
  <c r="U187" i="2"/>
  <c r="T187" i="2"/>
  <c r="O187" i="2"/>
  <c r="M187" i="2"/>
  <c r="K187" i="2"/>
  <c r="I187" i="2"/>
  <c r="G187" i="2"/>
  <c r="U186" i="2"/>
  <c r="T186" i="2"/>
  <c r="O186" i="2"/>
  <c r="M186" i="2"/>
  <c r="K186" i="2"/>
  <c r="I186" i="2"/>
  <c r="G186" i="2"/>
  <c r="S185" i="2"/>
  <c r="R185" i="2"/>
  <c r="Q185" i="2"/>
  <c r="T185" i="2" s="1"/>
  <c r="P185" i="2"/>
  <c r="L185" i="2"/>
  <c r="J185" i="2"/>
  <c r="I185" i="2"/>
  <c r="H185" i="2"/>
  <c r="F185" i="2"/>
  <c r="U185" i="2" s="1"/>
  <c r="E185" i="2"/>
  <c r="M185" i="2" s="1"/>
  <c r="D185" i="2"/>
  <c r="U184" i="2"/>
  <c r="T184" i="2"/>
  <c r="O184" i="2"/>
  <c r="M184" i="2"/>
  <c r="K184" i="2"/>
  <c r="I184" i="2"/>
  <c r="G184" i="2"/>
  <c r="U183" i="2"/>
  <c r="T183" i="2"/>
  <c r="O183" i="2"/>
  <c r="M183" i="2"/>
  <c r="K183" i="2"/>
  <c r="I183" i="2"/>
  <c r="G183" i="2"/>
  <c r="U182" i="2"/>
  <c r="T182" i="2"/>
  <c r="O182" i="2"/>
  <c r="M182" i="2"/>
  <c r="K182" i="2"/>
  <c r="I182" i="2"/>
  <c r="G182" i="2"/>
  <c r="U181" i="2"/>
  <c r="T181" i="2"/>
  <c r="O181" i="2"/>
  <c r="M181" i="2"/>
  <c r="K181" i="2"/>
  <c r="I181" i="2"/>
  <c r="G181" i="2"/>
  <c r="U180" i="2"/>
  <c r="T180" i="2"/>
  <c r="O180" i="2"/>
  <c r="M180" i="2"/>
  <c r="K180" i="2"/>
  <c r="I180" i="2"/>
  <c r="G180" i="2"/>
  <c r="S179" i="2"/>
  <c r="R179" i="2"/>
  <c r="Q179" i="2"/>
  <c r="P179" i="2"/>
  <c r="L179" i="2"/>
  <c r="J179" i="2"/>
  <c r="H179" i="2"/>
  <c r="F179" i="2"/>
  <c r="U179" i="2" s="1"/>
  <c r="E179" i="2"/>
  <c r="D179" i="2"/>
  <c r="G179" i="2" s="1"/>
  <c r="U178" i="2"/>
  <c r="T178" i="2"/>
  <c r="O178" i="2"/>
  <c r="M178" i="2"/>
  <c r="K178" i="2"/>
  <c r="I178" i="2"/>
  <c r="G178" i="2"/>
  <c r="U177" i="2"/>
  <c r="T177" i="2"/>
  <c r="O177" i="2"/>
  <c r="M177" i="2"/>
  <c r="K177" i="2"/>
  <c r="I177" i="2"/>
  <c r="G177" i="2"/>
  <c r="U176" i="2"/>
  <c r="T176" i="2"/>
  <c r="O176" i="2"/>
  <c r="M176" i="2"/>
  <c r="K176" i="2"/>
  <c r="I176" i="2"/>
  <c r="G176" i="2"/>
  <c r="U175" i="2"/>
  <c r="T175" i="2"/>
  <c r="O175" i="2"/>
  <c r="M175" i="2"/>
  <c r="K175" i="2"/>
  <c r="I175" i="2"/>
  <c r="G175" i="2"/>
  <c r="U174" i="2"/>
  <c r="T174" i="2"/>
  <c r="O174" i="2"/>
  <c r="M174" i="2"/>
  <c r="K174" i="2"/>
  <c r="I174" i="2"/>
  <c r="G174" i="2"/>
  <c r="U173" i="2"/>
  <c r="T173" i="2"/>
  <c r="O173" i="2"/>
  <c r="M173" i="2"/>
  <c r="K173" i="2"/>
  <c r="I173" i="2"/>
  <c r="G173" i="2"/>
  <c r="S170" i="2"/>
  <c r="R170" i="2"/>
  <c r="Q170" i="2"/>
  <c r="T170" i="2" s="1"/>
  <c r="P170" i="2"/>
  <c r="L170" i="2"/>
  <c r="J170" i="2"/>
  <c r="H170" i="2"/>
  <c r="I170" i="2" s="1"/>
  <c r="F170" i="2"/>
  <c r="G170" i="2" s="1"/>
  <c r="E170" i="2"/>
  <c r="D170" i="2"/>
  <c r="O170" i="2" s="1"/>
  <c r="S169" i="2"/>
  <c r="R169" i="2"/>
  <c r="Q169" i="2"/>
  <c r="T169" i="2" s="1"/>
  <c r="P169" i="2"/>
  <c r="L169" i="2"/>
  <c r="J169" i="2"/>
  <c r="K169" i="2" s="1"/>
  <c r="H169" i="2"/>
  <c r="I169" i="2" s="1"/>
  <c r="F169" i="2"/>
  <c r="U169" i="2" s="1"/>
  <c r="E169" i="2"/>
  <c r="M169" i="2" s="1"/>
  <c r="D169" i="2"/>
  <c r="G169" i="2" s="1"/>
  <c r="U168" i="2"/>
  <c r="T168" i="2"/>
  <c r="O168" i="2"/>
  <c r="M168" i="2"/>
  <c r="K168" i="2"/>
  <c r="I168" i="2"/>
  <c r="G168" i="2"/>
  <c r="U167" i="2"/>
  <c r="T167" i="2"/>
  <c r="O167" i="2"/>
  <c r="M167" i="2"/>
  <c r="K167" i="2"/>
  <c r="I167" i="2"/>
  <c r="G167" i="2"/>
  <c r="U166" i="2"/>
  <c r="T166" i="2"/>
  <c r="O166" i="2"/>
  <c r="M166" i="2"/>
  <c r="K166" i="2"/>
  <c r="I166" i="2"/>
  <c r="G166" i="2"/>
  <c r="U165" i="2"/>
  <c r="T165" i="2"/>
  <c r="O165" i="2"/>
  <c r="M165" i="2"/>
  <c r="K165" i="2"/>
  <c r="I165" i="2"/>
  <c r="G165" i="2"/>
  <c r="U164" i="2"/>
  <c r="T164" i="2"/>
  <c r="O164" i="2"/>
  <c r="M164" i="2"/>
  <c r="K164" i="2"/>
  <c r="I164" i="2"/>
  <c r="G164" i="2"/>
  <c r="S163" i="2"/>
  <c r="R163" i="2"/>
  <c r="Q163" i="2"/>
  <c r="P163" i="2"/>
  <c r="L163" i="2"/>
  <c r="J163" i="2"/>
  <c r="H163" i="2"/>
  <c r="F163" i="2"/>
  <c r="E163" i="2"/>
  <c r="D163" i="2"/>
  <c r="G163" i="2" s="1"/>
  <c r="U162" i="2"/>
  <c r="T162" i="2"/>
  <c r="O162" i="2"/>
  <c r="M162" i="2"/>
  <c r="K162" i="2"/>
  <c r="I162" i="2"/>
  <c r="G162" i="2"/>
  <c r="U161" i="2"/>
  <c r="T161" i="2"/>
  <c r="O161" i="2"/>
  <c r="M161" i="2"/>
  <c r="K161" i="2"/>
  <c r="I161" i="2"/>
  <c r="G161" i="2"/>
  <c r="U160" i="2"/>
  <c r="T160" i="2"/>
  <c r="O160" i="2"/>
  <c r="M160" i="2"/>
  <c r="K160" i="2"/>
  <c r="I160" i="2"/>
  <c r="G160" i="2"/>
  <c r="U159" i="2"/>
  <c r="T159" i="2"/>
  <c r="O159" i="2"/>
  <c r="M159" i="2"/>
  <c r="K159" i="2"/>
  <c r="I159" i="2"/>
  <c r="G159" i="2"/>
  <c r="U158" i="2"/>
  <c r="T158" i="2"/>
  <c r="O158" i="2"/>
  <c r="M158" i="2"/>
  <c r="K158" i="2"/>
  <c r="I158" i="2"/>
  <c r="G158" i="2"/>
  <c r="S157" i="2"/>
  <c r="R157" i="2"/>
  <c r="Q157" i="2"/>
  <c r="T157" i="2" s="1"/>
  <c r="P157" i="2"/>
  <c r="L157" i="2"/>
  <c r="J157" i="2"/>
  <c r="H157" i="2"/>
  <c r="F157" i="2"/>
  <c r="E157" i="2"/>
  <c r="M157" i="2" s="1"/>
  <c r="D157" i="2"/>
  <c r="G157" i="2" s="1"/>
  <c r="U156" i="2"/>
  <c r="T156" i="2"/>
  <c r="O156" i="2"/>
  <c r="M156" i="2"/>
  <c r="K156" i="2"/>
  <c r="I156" i="2"/>
  <c r="G156" i="2"/>
  <c r="U155" i="2"/>
  <c r="T155" i="2"/>
  <c r="O155" i="2"/>
  <c r="M155" i="2"/>
  <c r="K155" i="2"/>
  <c r="I155" i="2"/>
  <c r="G155" i="2"/>
  <c r="U154" i="2"/>
  <c r="T154" i="2"/>
  <c r="O154" i="2"/>
  <c r="M154" i="2"/>
  <c r="K154" i="2"/>
  <c r="I154" i="2"/>
  <c r="G154" i="2"/>
  <c r="U153" i="2"/>
  <c r="T153" i="2"/>
  <c r="O153" i="2"/>
  <c r="M153" i="2"/>
  <c r="K153" i="2"/>
  <c r="I153" i="2"/>
  <c r="G153" i="2"/>
  <c r="U152" i="2"/>
  <c r="T152" i="2"/>
  <c r="O152" i="2"/>
  <c r="M152" i="2"/>
  <c r="K152" i="2"/>
  <c r="I152" i="2"/>
  <c r="G152" i="2"/>
  <c r="U151" i="2"/>
  <c r="T151" i="2"/>
  <c r="O151" i="2"/>
  <c r="M151" i="2"/>
  <c r="K151" i="2"/>
  <c r="I151" i="2"/>
  <c r="G151" i="2"/>
  <c r="U150" i="2"/>
  <c r="S150" i="2"/>
  <c r="R150" i="2"/>
  <c r="Q150" i="2"/>
  <c r="T150" i="2" s="1"/>
  <c r="P150" i="2"/>
  <c r="L150" i="2"/>
  <c r="J150" i="2"/>
  <c r="H150" i="2"/>
  <c r="I150" i="2" s="1"/>
  <c r="F150" i="2"/>
  <c r="E150" i="2"/>
  <c r="M150" i="2" s="1"/>
  <c r="D150" i="2"/>
  <c r="U149" i="2"/>
  <c r="T149" i="2"/>
  <c r="O149" i="2"/>
  <c r="M149" i="2"/>
  <c r="K149" i="2"/>
  <c r="I149" i="2"/>
  <c r="G149" i="2"/>
  <c r="U148" i="2"/>
  <c r="T148" i="2"/>
  <c r="O148" i="2"/>
  <c r="M148" i="2"/>
  <c r="K148" i="2"/>
  <c r="I148" i="2"/>
  <c r="G148" i="2"/>
  <c r="U147" i="2"/>
  <c r="T147" i="2"/>
  <c r="O147" i="2"/>
  <c r="M147" i="2"/>
  <c r="K147" i="2"/>
  <c r="I147" i="2"/>
  <c r="G147" i="2"/>
  <c r="U146" i="2"/>
  <c r="T146" i="2"/>
  <c r="O146" i="2"/>
  <c r="M146" i="2"/>
  <c r="K146" i="2"/>
  <c r="I146" i="2"/>
  <c r="G146" i="2"/>
  <c r="U145" i="2"/>
  <c r="T145" i="2"/>
  <c r="O145" i="2"/>
  <c r="M145" i="2"/>
  <c r="K145" i="2"/>
  <c r="I145" i="2"/>
  <c r="G145" i="2"/>
  <c r="S144" i="2"/>
  <c r="R144" i="2"/>
  <c r="Q144" i="2"/>
  <c r="P144" i="2"/>
  <c r="L144" i="2"/>
  <c r="J144" i="2"/>
  <c r="H144" i="2"/>
  <c r="F144" i="2"/>
  <c r="E144" i="2"/>
  <c r="D144" i="2"/>
  <c r="U143" i="2"/>
  <c r="T143" i="2"/>
  <c r="O143" i="2"/>
  <c r="M143" i="2"/>
  <c r="K143" i="2"/>
  <c r="I143" i="2"/>
  <c r="G143" i="2"/>
  <c r="U142" i="2"/>
  <c r="T142" i="2"/>
  <c r="O142" i="2"/>
  <c r="M142" i="2"/>
  <c r="K142" i="2"/>
  <c r="I142" i="2"/>
  <c r="G142" i="2"/>
  <c r="U141" i="2"/>
  <c r="T141" i="2"/>
  <c r="O141" i="2"/>
  <c r="M141" i="2"/>
  <c r="K141" i="2"/>
  <c r="I141" i="2"/>
  <c r="G141" i="2"/>
  <c r="U140" i="2"/>
  <c r="T140" i="2"/>
  <c r="O140" i="2"/>
  <c r="M140" i="2"/>
  <c r="K140" i="2"/>
  <c r="I140" i="2"/>
  <c r="G140" i="2"/>
  <c r="U139" i="2"/>
  <c r="T139" i="2"/>
  <c r="O139" i="2"/>
  <c r="M139" i="2"/>
  <c r="K139" i="2"/>
  <c r="I139" i="2"/>
  <c r="G139" i="2"/>
  <c r="U138" i="2"/>
  <c r="T138" i="2"/>
  <c r="O138" i="2"/>
  <c r="M138" i="2"/>
  <c r="K138" i="2"/>
  <c r="I138" i="2"/>
  <c r="G138" i="2"/>
  <c r="S137" i="2"/>
  <c r="R137" i="2"/>
  <c r="Q137" i="2"/>
  <c r="P137" i="2"/>
  <c r="L137" i="2"/>
  <c r="J137" i="2"/>
  <c r="H137" i="2"/>
  <c r="F137" i="2"/>
  <c r="U137" i="2" s="1"/>
  <c r="E137" i="2"/>
  <c r="M137" i="2" s="1"/>
  <c r="D137" i="2"/>
  <c r="O137" i="2" s="1"/>
  <c r="U136" i="2"/>
  <c r="T136" i="2"/>
  <c r="O136" i="2"/>
  <c r="M136" i="2"/>
  <c r="K136" i="2"/>
  <c r="I136" i="2"/>
  <c r="G136" i="2"/>
  <c r="U135" i="2"/>
  <c r="T135" i="2"/>
  <c r="O135" i="2"/>
  <c r="M135" i="2"/>
  <c r="K135" i="2"/>
  <c r="I135" i="2"/>
  <c r="G135" i="2"/>
  <c r="U134" i="2"/>
  <c r="T134" i="2"/>
  <c r="O134" i="2"/>
  <c r="M134" i="2"/>
  <c r="K134" i="2"/>
  <c r="I134" i="2"/>
  <c r="G134" i="2"/>
  <c r="U133" i="2"/>
  <c r="T133" i="2"/>
  <c r="O133" i="2"/>
  <c r="M133" i="2"/>
  <c r="K133" i="2"/>
  <c r="I133" i="2"/>
  <c r="G133" i="2"/>
  <c r="S132" i="2"/>
  <c r="R132" i="2"/>
  <c r="Q132" i="2"/>
  <c r="P132" i="2"/>
  <c r="U132" i="2" s="1"/>
  <c r="L132" i="2"/>
  <c r="J132" i="2"/>
  <c r="I132" i="2"/>
  <c r="H132" i="2"/>
  <c r="F132" i="2"/>
  <c r="E132" i="2"/>
  <c r="K132" i="2" s="1"/>
  <c r="D132" i="2"/>
  <c r="O132" i="2" s="1"/>
  <c r="U131" i="2"/>
  <c r="T131" i="2"/>
  <c r="O131" i="2"/>
  <c r="M131" i="2"/>
  <c r="K131" i="2"/>
  <c r="I131" i="2"/>
  <c r="G131" i="2"/>
  <c r="U130" i="2"/>
  <c r="T130" i="2"/>
  <c r="O130" i="2"/>
  <c r="M130" i="2"/>
  <c r="K130" i="2"/>
  <c r="I130" i="2"/>
  <c r="G130" i="2"/>
  <c r="U129" i="2"/>
  <c r="T129" i="2"/>
  <c r="O129" i="2"/>
  <c r="M129" i="2"/>
  <c r="K129" i="2"/>
  <c r="I129" i="2"/>
  <c r="G129" i="2"/>
  <c r="U128" i="2"/>
  <c r="T128" i="2"/>
  <c r="O128" i="2"/>
  <c r="M128" i="2"/>
  <c r="K128" i="2"/>
  <c r="I128" i="2"/>
  <c r="G128" i="2"/>
  <c r="U127" i="2"/>
  <c r="T127" i="2"/>
  <c r="O127" i="2"/>
  <c r="M127" i="2"/>
  <c r="K127" i="2"/>
  <c r="I127" i="2"/>
  <c r="G127" i="2"/>
  <c r="T126" i="2"/>
  <c r="S126" i="2"/>
  <c r="R126" i="2"/>
  <c r="Q126" i="2"/>
  <c r="P126" i="2"/>
  <c r="U126" i="2" s="1"/>
  <c r="L126" i="2"/>
  <c r="J126" i="2"/>
  <c r="H126" i="2"/>
  <c r="F126" i="2"/>
  <c r="E126" i="2"/>
  <c r="M126" i="2" s="1"/>
  <c r="D126" i="2"/>
  <c r="G126" i="2" s="1"/>
  <c r="U125" i="2"/>
  <c r="T125" i="2"/>
  <c r="O125" i="2"/>
  <c r="M125" i="2"/>
  <c r="K125" i="2"/>
  <c r="I125" i="2"/>
  <c r="G125" i="2"/>
  <c r="U124" i="2"/>
  <c r="T124" i="2"/>
  <c r="O124" i="2"/>
  <c r="M124" i="2"/>
  <c r="K124" i="2"/>
  <c r="I124" i="2"/>
  <c r="G124" i="2"/>
  <c r="U123" i="2"/>
  <c r="T123" i="2"/>
  <c r="O123" i="2"/>
  <c r="M123" i="2"/>
  <c r="K123" i="2"/>
  <c r="I123" i="2"/>
  <c r="G123" i="2"/>
  <c r="U122" i="2"/>
  <c r="T122" i="2"/>
  <c r="O122" i="2"/>
  <c r="M122" i="2"/>
  <c r="K122" i="2"/>
  <c r="I122" i="2"/>
  <c r="G122" i="2"/>
  <c r="S121" i="2"/>
  <c r="R121" i="2"/>
  <c r="Q121" i="2"/>
  <c r="P121" i="2"/>
  <c r="L121" i="2"/>
  <c r="J121" i="2"/>
  <c r="K121" i="2" s="1"/>
  <c r="H121" i="2"/>
  <c r="F121" i="2"/>
  <c r="E121" i="2"/>
  <c r="M121" i="2" s="1"/>
  <c r="D121" i="2"/>
  <c r="G121" i="2" s="1"/>
  <c r="U120" i="2"/>
  <c r="T120" i="2"/>
  <c r="O120" i="2"/>
  <c r="M120" i="2"/>
  <c r="K120" i="2"/>
  <c r="I120" i="2"/>
  <c r="G120" i="2"/>
  <c r="U119" i="2"/>
  <c r="T119" i="2"/>
  <c r="O119" i="2"/>
  <c r="M119" i="2"/>
  <c r="K119" i="2"/>
  <c r="I119" i="2"/>
  <c r="G119" i="2"/>
  <c r="U118" i="2"/>
  <c r="T118" i="2"/>
  <c r="O118" i="2"/>
  <c r="M118" i="2"/>
  <c r="K118" i="2"/>
  <c r="I118" i="2"/>
  <c r="G118" i="2"/>
  <c r="U117" i="2"/>
  <c r="T117" i="2"/>
  <c r="O117" i="2"/>
  <c r="M117" i="2"/>
  <c r="K117" i="2"/>
  <c r="I117" i="2"/>
  <c r="G117" i="2"/>
  <c r="U116" i="2"/>
  <c r="T116" i="2"/>
  <c r="O116" i="2"/>
  <c r="M116" i="2"/>
  <c r="K116" i="2"/>
  <c r="I116" i="2"/>
  <c r="G116" i="2"/>
  <c r="U115" i="2"/>
  <c r="T115" i="2"/>
  <c r="O115" i="2"/>
  <c r="M115" i="2"/>
  <c r="K115" i="2"/>
  <c r="I115" i="2"/>
  <c r="G115" i="2"/>
  <c r="U114" i="2"/>
  <c r="T114" i="2"/>
  <c r="O114" i="2"/>
  <c r="M114" i="2"/>
  <c r="K114" i="2"/>
  <c r="I114" i="2"/>
  <c r="G114" i="2"/>
  <c r="U113" i="2"/>
  <c r="T113" i="2"/>
  <c r="O113" i="2"/>
  <c r="M113" i="2"/>
  <c r="K113" i="2"/>
  <c r="I113" i="2"/>
  <c r="G113" i="2"/>
  <c r="S112" i="2"/>
  <c r="R112" i="2"/>
  <c r="Q112" i="2"/>
  <c r="T112" i="2" s="1"/>
  <c r="P112" i="2"/>
  <c r="U112" i="2" s="1"/>
  <c r="L112" i="2"/>
  <c r="J112" i="2"/>
  <c r="H112" i="2"/>
  <c r="F112" i="2"/>
  <c r="E112" i="2"/>
  <c r="M112" i="2" s="1"/>
  <c r="D112" i="2"/>
  <c r="O112" i="2" s="1"/>
  <c r="U111" i="2"/>
  <c r="T111" i="2"/>
  <c r="O111" i="2"/>
  <c r="M111" i="2"/>
  <c r="K111" i="2"/>
  <c r="I111" i="2"/>
  <c r="G111" i="2"/>
  <c r="U110" i="2"/>
  <c r="T110" i="2"/>
  <c r="O110" i="2"/>
  <c r="M110" i="2"/>
  <c r="K110" i="2"/>
  <c r="I110" i="2"/>
  <c r="G110" i="2"/>
  <c r="U109" i="2"/>
  <c r="T109" i="2"/>
  <c r="O109" i="2"/>
  <c r="M109" i="2"/>
  <c r="K109" i="2"/>
  <c r="I109" i="2"/>
  <c r="G109" i="2"/>
  <c r="U108" i="2"/>
  <c r="T108" i="2"/>
  <c r="O108" i="2"/>
  <c r="M108" i="2"/>
  <c r="K108" i="2"/>
  <c r="I108" i="2"/>
  <c r="G108" i="2"/>
  <c r="U107" i="2"/>
  <c r="T107" i="2"/>
  <c r="O107" i="2"/>
  <c r="M107" i="2"/>
  <c r="K107" i="2"/>
  <c r="I107" i="2"/>
  <c r="G107" i="2"/>
  <c r="S106" i="2"/>
  <c r="R106" i="2"/>
  <c r="Q106" i="2"/>
  <c r="T106" i="2" s="1"/>
  <c r="P106" i="2"/>
  <c r="U106" i="2" s="1"/>
  <c r="L106" i="2"/>
  <c r="J106" i="2"/>
  <c r="K106" i="2" s="1"/>
  <c r="H106" i="2"/>
  <c r="I106" i="2" s="1"/>
  <c r="F106" i="2"/>
  <c r="E106" i="2"/>
  <c r="D106" i="2"/>
  <c r="G106" i="2" s="1"/>
  <c r="U105" i="2"/>
  <c r="T105" i="2"/>
  <c r="O105" i="2"/>
  <c r="M105" i="2"/>
  <c r="K105" i="2"/>
  <c r="I105" i="2"/>
  <c r="G105" i="2"/>
  <c r="S102" i="2"/>
  <c r="R102" i="2"/>
  <c r="Q102" i="2"/>
  <c r="T102" i="2" s="1"/>
  <c r="P102" i="2"/>
  <c r="U102" i="2" s="1"/>
  <c r="O102" i="2"/>
  <c r="L102" i="2"/>
  <c r="J102" i="2"/>
  <c r="K102" i="2" s="1"/>
  <c r="H102" i="2"/>
  <c r="I102" i="2" s="1"/>
  <c r="F102" i="2"/>
  <c r="E102" i="2"/>
  <c r="D102" i="2"/>
  <c r="U101" i="2"/>
  <c r="S101" i="2"/>
  <c r="R101" i="2"/>
  <c r="Q101" i="2"/>
  <c r="P101" i="2"/>
  <c r="L101" i="2"/>
  <c r="J101" i="2"/>
  <c r="K101" i="2" s="1"/>
  <c r="H101" i="2"/>
  <c r="F101" i="2"/>
  <c r="E101" i="2"/>
  <c r="D101" i="2"/>
  <c r="U100" i="2"/>
  <c r="T100" i="2"/>
  <c r="O100" i="2"/>
  <c r="M100" i="2"/>
  <c r="K100" i="2"/>
  <c r="I100" i="2"/>
  <c r="G100" i="2"/>
  <c r="U99" i="2"/>
  <c r="T99" i="2"/>
  <c r="O99" i="2"/>
  <c r="M99" i="2"/>
  <c r="K99" i="2"/>
  <c r="I99" i="2"/>
  <c r="G99" i="2"/>
  <c r="U98" i="2"/>
  <c r="T98" i="2"/>
  <c r="O98" i="2"/>
  <c r="M98" i="2"/>
  <c r="K98" i="2"/>
  <c r="I98" i="2"/>
  <c r="G98" i="2"/>
  <c r="U97" i="2"/>
  <c r="T97" i="2"/>
  <c r="O97" i="2"/>
  <c r="M97" i="2"/>
  <c r="K97" i="2"/>
  <c r="I97" i="2"/>
  <c r="G97" i="2"/>
  <c r="U96" i="2"/>
  <c r="T96" i="2"/>
  <c r="S96" i="2"/>
  <c r="R96" i="2"/>
  <c r="Q96" i="2"/>
  <c r="P96" i="2"/>
  <c r="L96" i="2"/>
  <c r="J96" i="2"/>
  <c r="H96" i="2"/>
  <c r="F96" i="2"/>
  <c r="E96" i="2"/>
  <c r="D96" i="2"/>
  <c r="G96" i="2" s="1"/>
  <c r="U95" i="2"/>
  <c r="T95" i="2"/>
  <c r="O95" i="2"/>
  <c r="M95" i="2"/>
  <c r="K95" i="2"/>
  <c r="I95" i="2"/>
  <c r="G95" i="2"/>
  <c r="U94" i="2"/>
  <c r="T94" i="2"/>
  <c r="O94" i="2"/>
  <c r="M94" i="2"/>
  <c r="K94" i="2"/>
  <c r="I94" i="2"/>
  <c r="G94" i="2"/>
  <c r="U93" i="2"/>
  <c r="T93" i="2"/>
  <c r="O93" i="2"/>
  <c r="M93" i="2"/>
  <c r="K93" i="2"/>
  <c r="I93" i="2"/>
  <c r="G93" i="2"/>
  <c r="U92" i="2"/>
  <c r="T92" i="2"/>
  <c r="O92" i="2"/>
  <c r="M92" i="2"/>
  <c r="K92" i="2"/>
  <c r="I92" i="2"/>
  <c r="G92" i="2"/>
  <c r="S91" i="2"/>
  <c r="R91" i="2"/>
  <c r="Q91" i="2"/>
  <c r="T91" i="2" s="1"/>
  <c r="P91" i="2"/>
  <c r="O91" i="2"/>
  <c r="L91" i="2"/>
  <c r="J91" i="2"/>
  <c r="H91" i="2"/>
  <c r="F91" i="2"/>
  <c r="E91" i="2"/>
  <c r="D91" i="2"/>
  <c r="U90" i="2"/>
  <c r="T90" i="2"/>
  <c r="O90" i="2"/>
  <c r="M90" i="2"/>
  <c r="K90" i="2"/>
  <c r="I90" i="2"/>
  <c r="G90" i="2"/>
  <c r="U89" i="2"/>
  <c r="T89" i="2"/>
  <c r="O89" i="2"/>
  <c r="M89" i="2"/>
  <c r="K89" i="2"/>
  <c r="I89" i="2"/>
  <c r="G89" i="2"/>
  <c r="U88" i="2"/>
  <c r="T88" i="2"/>
  <c r="O88" i="2"/>
  <c r="M88" i="2"/>
  <c r="K88" i="2"/>
  <c r="I88" i="2"/>
  <c r="G88" i="2"/>
  <c r="S85" i="2"/>
  <c r="R85" i="2"/>
  <c r="Q85" i="2"/>
  <c r="T85" i="2" s="1"/>
  <c r="P85" i="2"/>
  <c r="U85" i="2" s="1"/>
  <c r="L85" i="2"/>
  <c r="J85" i="2"/>
  <c r="H85" i="2"/>
  <c r="F85" i="2"/>
  <c r="E85" i="2"/>
  <c r="D85" i="2"/>
  <c r="I85" i="2" s="1"/>
  <c r="S84" i="2"/>
  <c r="R84" i="2"/>
  <c r="Q84" i="2"/>
  <c r="T84" i="2" s="1"/>
  <c r="P84" i="2"/>
  <c r="U84" i="2" s="1"/>
  <c r="L84" i="2"/>
  <c r="J84" i="2"/>
  <c r="H84" i="2"/>
  <c r="F84" i="2"/>
  <c r="E84" i="2"/>
  <c r="D84" i="2"/>
  <c r="O84" i="2" s="1"/>
  <c r="U83" i="2"/>
  <c r="T83" i="2"/>
  <c r="O83" i="2"/>
  <c r="M83" i="2"/>
  <c r="K83" i="2"/>
  <c r="I83" i="2"/>
  <c r="G83" i="2"/>
  <c r="U82" i="2"/>
  <c r="T82" i="2"/>
  <c r="O82" i="2"/>
  <c r="M82" i="2"/>
  <c r="K82" i="2"/>
  <c r="I82" i="2"/>
  <c r="G82" i="2"/>
  <c r="U81" i="2"/>
  <c r="T81" i="2"/>
  <c r="O81" i="2"/>
  <c r="M81" i="2"/>
  <c r="K81" i="2"/>
  <c r="I81" i="2"/>
  <c r="G81" i="2"/>
  <c r="U80" i="2"/>
  <c r="T80" i="2"/>
  <c r="O80" i="2"/>
  <c r="M80" i="2"/>
  <c r="K80" i="2"/>
  <c r="I80" i="2"/>
  <c r="G80" i="2"/>
  <c r="U79" i="2"/>
  <c r="T79" i="2"/>
  <c r="O79" i="2"/>
  <c r="M79" i="2"/>
  <c r="K79" i="2"/>
  <c r="I79" i="2"/>
  <c r="G79" i="2"/>
  <c r="U78" i="2"/>
  <c r="S78" i="2"/>
  <c r="T78" i="2" s="1"/>
  <c r="R78" i="2"/>
  <c r="Q78" i="2"/>
  <c r="P78" i="2"/>
  <c r="L78" i="2"/>
  <c r="J78" i="2"/>
  <c r="H78" i="2"/>
  <c r="F78" i="2"/>
  <c r="E78" i="2"/>
  <c r="D78" i="2"/>
  <c r="G78" i="2" s="1"/>
  <c r="U77" i="2"/>
  <c r="T77" i="2"/>
  <c r="O77" i="2"/>
  <c r="M77" i="2"/>
  <c r="K77" i="2"/>
  <c r="I77" i="2"/>
  <c r="G77" i="2"/>
  <c r="U76" i="2"/>
  <c r="T76" i="2"/>
  <c r="O76" i="2"/>
  <c r="M76" i="2"/>
  <c r="K76" i="2"/>
  <c r="I76" i="2"/>
  <c r="G76" i="2"/>
  <c r="U75" i="2"/>
  <c r="T75" i="2"/>
  <c r="O75" i="2"/>
  <c r="M75" i="2"/>
  <c r="K75" i="2"/>
  <c r="I75" i="2"/>
  <c r="G75" i="2"/>
  <c r="U74" i="2"/>
  <c r="T74" i="2"/>
  <c r="O74" i="2"/>
  <c r="M74" i="2"/>
  <c r="K74" i="2"/>
  <c r="I74" i="2"/>
  <c r="G74" i="2"/>
  <c r="U73" i="2"/>
  <c r="T73" i="2"/>
  <c r="O73" i="2"/>
  <c r="M73" i="2"/>
  <c r="K73" i="2"/>
  <c r="I73" i="2"/>
  <c r="G73" i="2"/>
  <c r="U72" i="2"/>
  <c r="T72" i="2"/>
  <c r="O72" i="2"/>
  <c r="M72" i="2"/>
  <c r="K72" i="2"/>
  <c r="I72" i="2"/>
  <c r="G72" i="2"/>
  <c r="U71" i="2"/>
  <c r="T71" i="2"/>
  <c r="O71" i="2"/>
  <c r="M71" i="2"/>
  <c r="K71" i="2"/>
  <c r="I71" i="2"/>
  <c r="G71" i="2"/>
  <c r="S70" i="2"/>
  <c r="R70" i="2"/>
  <c r="Q70" i="2"/>
  <c r="T70" i="2" s="1"/>
  <c r="P70" i="2"/>
  <c r="U70" i="2" s="1"/>
  <c r="O70" i="2"/>
  <c r="L70" i="2"/>
  <c r="K70" i="2"/>
  <c r="J70" i="2"/>
  <c r="H70" i="2"/>
  <c r="F70" i="2"/>
  <c r="G70" i="2" s="1"/>
  <c r="E70" i="2"/>
  <c r="D70" i="2"/>
  <c r="I70" i="2" s="1"/>
  <c r="U69" i="2"/>
  <c r="T69" i="2"/>
  <c r="O69" i="2"/>
  <c r="M69" i="2"/>
  <c r="K69" i="2"/>
  <c r="I69" i="2"/>
  <c r="G69" i="2"/>
  <c r="U68" i="2"/>
  <c r="T68" i="2"/>
  <c r="O68" i="2"/>
  <c r="M68" i="2"/>
  <c r="K68" i="2"/>
  <c r="I68" i="2"/>
  <c r="G68" i="2"/>
  <c r="U67" i="2"/>
  <c r="T67" i="2"/>
  <c r="O67" i="2"/>
  <c r="M67" i="2"/>
  <c r="K67" i="2"/>
  <c r="I67" i="2"/>
  <c r="G67" i="2"/>
  <c r="U66" i="2"/>
  <c r="T66" i="2"/>
  <c r="O66" i="2"/>
  <c r="M66" i="2"/>
  <c r="K66" i="2"/>
  <c r="I66" i="2"/>
  <c r="G66" i="2"/>
  <c r="U65" i="2"/>
  <c r="T65" i="2"/>
  <c r="O65" i="2"/>
  <c r="M65" i="2"/>
  <c r="K65" i="2"/>
  <c r="I65" i="2"/>
  <c r="G65" i="2"/>
  <c r="U64" i="2"/>
  <c r="T64" i="2"/>
  <c r="O64" i="2"/>
  <c r="M64" i="2"/>
  <c r="K64" i="2"/>
  <c r="I64" i="2"/>
  <c r="G64" i="2"/>
  <c r="S63" i="2"/>
  <c r="R63" i="2"/>
  <c r="Q63" i="2"/>
  <c r="T63" i="2" s="1"/>
  <c r="P63" i="2"/>
  <c r="O63" i="2"/>
  <c r="L63" i="2"/>
  <c r="J63" i="2"/>
  <c r="I63" i="2"/>
  <c r="H63" i="2"/>
  <c r="F63" i="2"/>
  <c r="U63" i="2" s="1"/>
  <c r="E63" i="2"/>
  <c r="D63" i="2"/>
  <c r="U62" i="2"/>
  <c r="T62" i="2"/>
  <c r="O62" i="2"/>
  <c r="M62" i="2"/>
  <c r="K62" i="2"/>
  <c r="I62" i="2"/>
  <c r="G62" i="2"/>
  <c r="U61" i="2"/>
  <c r="T61" i="2"/>
  <c r="O61" i="2"/>
  <c r="M61" i="2"/>
  <c r="K61" i="2"/>
  <c r="I61" i="2"/>
  <c r="G61" i="2"/>
  <c r="U60" i="2"/>
  <c r="T60" i="2"/>
  <c r="O60" i="2"/>
  <c r="M60" i="2"/>
  <c r="K60" i="2"/>
  <c r="I60" i="2"/>
  <c r="G60" i="2"/>
  <c r="U59" i="2"/>
  <c r="T59" i="2"/>
  <c r="O59" i="2"/>
  <c r="M59" i="2"/>
  <c r="K59" i="2"/>
  <c r="I59" i="2"/>
  <c r="G59" i="2"/>
  <c r="S58" i="2"/>
  <c r="R58" i="2"/>
  <c r="Q58" i="2"/>
  <c r="T58" i="2" s="1"/>
  <c r="P58" i="2"/>
  <c r="L58" i="2"/>
  <c r="J58" i="2"/>
  <c r="I58" i="2"/>
  <c r="H58" i="2"/>
  <c r="F58" i="2"/>
  <c r="E58" i="2"/>
  <c r="M58" i="2" s="1"/>
  <c r="D58" i="2"/>
  <c r="O58" i="2" s="1"/>
  <c r="U57" i="2"/>
  <c r="T57" i="2"/>
  <c r="O57" i="2"/>
  <c r="M57" i="2"/>
  <c r="K57" i="2"/>
  <c r="I57" i="2"/>
  <c r="G57" i="2"/>
  <c r="S54" i="2"/>
  <c r="R54" i="2"/>
  <c r="Q54" i="2"/>
  <c r="T54" i="2" s="1"/>
  <c r="P54" i="2"/>
  <c r="L54" i="2"/>
  <c r="J54" i="2"/>
  <c r="K54" i="2" s="1"/>
  <c r="I54" i="2"/>
  <c r="H54" i="2"/>
  <c r="F54" i="2"/>
  <c r="E54" i="2"/>
  <c r="D54" i="2"/>
  <c r="O54" i="2" s="1"/>
  <c r="S53" i="2"/>
  <c r="R53" i="2"/>
  <c r="Q53" i="2"/>
  <c r="T53" i="2" s="1"/>
  <c r="P53" i="2"/>
  <c r="U53" i="2" s="1"/>
  <c r="L53" i="2"/>
  <c r="J53" i="2"/>
  <c r="K53" i="2" s="1"/>
  <c r="H53" i="2"/>
  <c r="F53" i="2"/>
  <c r="E53" i="2"/>
  <c r="D53" i="2"/>
  <c r="I53" i="2" s="1"/>
  <c r="U52" i="2"/>
  <c r="T52" i="2"/>
  <c r="O52" i="2"/>
  <c r="M52" i="2"/>
  <c r="K52" i="2"/>
  <c r="I52" i="2"/>
  <c r="G52" i="2"/>
  <c r="U51" i="2"/>
  <c r="T51" i="2"/>
  <c r="O51" i="2"/>
  <c r="M51" i="2"/>
  <c r="K51" i="2"/>
  <c r="I51" i="2"/>
  <c r="G51" i="2"/>
  <c r="U50" i="2"/>
  <c r="T50" i="2"/>
  <c r="O50" i="2"/>
  <c r="M50" i="2"/>
  <c r="K50" i="2"/>
  <c r="I50" i="2"/>
  <c r="G50" i="2"/>
  <c r="U49" i="2"/>
  <c r="T49" i="2"/>
  <c r="O49" i="2"/>
  <c r="M49" i="2"/>
  <c r="K49" i="2"/>
  <c r="I49" i="2"/>
  <c r="G49" i="2"/>
  <c r="U48" i="2"/>
  <c r="T48" i="2"/>
  <c r="O48" i="2"/>
  <c r="M48" i="2"/>
  <c r="K48" i="2"/>
  <c r="I48" i="2"/>
  <c r="G48" i="2"/>
  <c r="U47" i="2"/>
  <c r="S47" i="2"/>
  <c r="T47" i="2" s="1"/>
  <c r="R47" i="2"/>
  <c r="Q47" i="2"/>
  <c r="P47" i="2"/>
  <c r="L47" i="2"/>
  <c r="J47" i="2"/>
  <c r="K47" i="2" s="1"/>
  <c r="H47" i="2"/>
  <c r="F47" i="2"/>
  <c r="E47" i="2"/>
  <c r="M47" i="2" s="1"/>
  <c r="D47" i="2"/>
  <c r="O47" i="2" s="1"/>
  <c r="U46" i="2"/>
  <c r="T46" i="2"/>
  <c r="O46" i="2"/>
  <c r="M46" i="2"/>
  <c r="K46" i="2"/>
  <c r="I46" i="2"/>
  <c r="G46" i="2"/>
  <c r="U45" i="2"/>
  <c r="T45" i="2"/>
  <c r="O45" i="2"/>
  <c r="M45" i="2"/>
  <c r="K45" i="2"/>
  <c r="I45" i="2"/>
  <c r="G45" i="2"/>
  <c r="U44" i="2"/>
  <c r="T44" i="2"/>
  <c r="O44" i="2"/>
  <c r="M44" i="2"/>
  <c r="K44" i="2"/>
  <c r="I44" i="2"/>
  <c r="G44" i="2"/>
  <c r="U43" i="2"/>
  <c r="T43" i="2"/>
  <c r="O43" i="2"/>
  <c r="M43" i="2"/>
  <c r="K43" i="2"/>
  <c r="I43" i="2"/>
  <c r="G43" i="2"/>
  <c r="U42" i="2"/>
  <c r="T42" i="2"/>
  <c r="O42" i="2"/>
  <c r="M42" i="2"/>
  <c r="K42" i="2"/>
  <c r="I42" i="2"/>
  <c r="G42" i="2"/>
  <c r="U41" i="2"/>
  <c r="T41" i="2"/>
  <c r="O41" i="2"/>
  <c r="M41" i="2"/>
  <c r="K41" i="2"/>
  <c r="I41" i="2"/>
  <c r="G41" i="2"/>
  <c r="S40" i="2"/>
  <c r="R40" i="2"/>
  <c r="Q40" i="2"/>
  <c r="T40" i="2" s="1"/>
  <c r="P40" i="2"/>
  <c r="L40" i="2"/>
  <c r="J40" i="2"/>
  <c r="H40" i="2"/>
  <c r="F40" i="2"/>
  <c r="E40" i="2"/>
  <c r="M40" i="2" s="1"/>
  <c r="D40" i="2"/>
  <c r="O40" i="2" s="1"/>
  <c r="U39" i="2"/>
  <c r="T39" i="2"/>
  <c r="O39" i="2"/>
  <c r="M39" i="2"/>
  <c r="K39" i="2"/>
  <c r="I39" i="2"/>
  <c r="G39" i="2"/>
  <c r="U38" i="2"/>
  <c r="T38" i="2"/>
  <c r="O38" i="2"/>
  <c r="M38" i="2"/>
  <c r="K38" i="2"/>
  <c r="I38" i="2"/>
  <c r="G38" i="2"/>
  <c r="U37" i="2"/>
  <c r="T37" i="2"/>
  <c r="O37" i="2"/>
  <c r="M37" i="2"/>
  <c r="K37" i="2"/>
  <c r="I37" i="2"/>
  <c r="G37" i="2"/>
  <c r="U36" i="2"/>
  <c r="T36" i="2"/>
  <c r="O36" i="2"/>
  <c r="M36" i="2"/>
  <c r="K36" i="2"/>
  <c r="I36" i="2"/>
  <c r="G36" i="2"/>
  <c r="S35" i="2"/>
  <c r="R35" i="2"/>
  <c r="Q35" i="2"/>
  <c r="T35" i="2" s="1"/>
  <c r="P35" i="2"/>
  <c r="U35" i="2" s="1"/>
  <c r="L35" i="2"/>
  <c r="K35" i="2"/>
  <c r="J35" i="2"/>
  <c r="H35" i="2"/>
  <c r="F35" i="2"/>
  <c r="E35" i="2"/>
  <c r="M35" i="2" s="1"/>
  <c r="D35" i="2"/>
  <c r="O35" i="2" s="1"/>
  <c r="U34" i="2"/>
  <c r="T34" i="2"/>
  <c r="O34" i="2"/>
  <c r="M34" i="2"/>
  <c r="K34" i="2"/>
  <c r="I34" i="2"/>
  <c r="G34" i="2"/>
  <c r="U33" i="2"/>
  <c r="T33" i="2"/>
  <c r="O33" i="2"/>
  <c r="M33" i="2"/>
  <c r="K33" i="2"/>
  <c r="I33" i="2"/>
  <c r="G33" i="2"/>
  <c r="U32" i="2"/>
  <c r="T32" i="2"/>
  <c r="O32" i="2"/>
  <c r="M32" i="2"/>
  <c r="K32" i="2"/>
  <c r="I32" i="2"/>
  <c r="G32" i="2"/>
  <c r="U31" i="2"/>
  <c r="T31" i="2"/>
  <c r="O31" i="2"/>
  <c r="M31" i="2"/>
  <c r="K31" i="2"/>
  <c r="I31" i="2"/>
  <c r="G31" i="2"/>
  <c r="U30" i="2"/>
  <c r="T30" i="2"/>
  <c r="O30" i="2"/>
  <c r="M30" i="2"/>
  <c r="K30" i="2"/>
  <c r="I30" i="2"/>
  <c r="G30" i="2"/>
  <c r="U29" i="2"/>
  <c r="T29" i="2"/>
  <c r="O29" i="2"/>
  <c r="M29" i="2"/>
  <c r="K29" i="2"/>
  <c r="I29" i="2"/>
  <c r="G29" i="2"/>
  <c r="U28" i="2"/>
  <c r="T28" i="2"/>
  <c r="O28" i="2"/>
  <c r="M28" i="2"/>
  <c r="K28" i="2"/>
  <c r="I28" i="2"/>
  <c r="G28" i="2"/>
  <c r="S27" i="2"/>
  <c r="R27" i="2"/>
  <c r="Q27" i="2"/>
  <c r="T27" i="2" s="1"/>
  <c r="P27" i="2"/>
  <c r="L27" i="2"/>
  <c r="J27" i="2"/>
  <c r="H27" i="2"/>
  <c r="F27" i="2"/>
  <c r="E27" i="2"/>
  <c r="M27" i="2" s="1"/>
  <c r="D27" i="2"/>
  <c r="U26" i="2"/>
  <c r="T26" i="2"/>
  <c r="O26" i="2"/>
  <c r="M26" i="2"/>
  <c r="K26" i="2"/>
  <c r="I26" i="2"/>
  <c r="G26" i="2"/>
  <c r="U25" i="2"/>
  <c r="T25" i="2"/>
  <c r="O25" i="2"/>
  <c r="M25" i="2"/>
  <c r="K25" i="2"/>
  <c r="I25" i="2"/>
  <c r="G25" i="2"/>
  <c r="U24" i="2"/>
  <c r="T24" i="2"/>
  <c r="O24" i="2"/>
  <c r="M24" i="2"/>
  <c r="K24" i="2"/>
  <c r="I24" i="2"/>
  <c r="G24" i="2"/>
  <c r="U23" i="2"/>
  <c r="T23" i="2"/>
  <c r="O23" i="2"/>
  <c r="M23" i="2"/>
  <c r="K23" i="2"/>
  <c r="I23" i="2"/>
  <c r="G23" i="2"/>
  <c r="U22" i="2"/>
  <c r="T22" i="2"/>
  <c r="O22" i="2"/>
  <c r="M22" i="2"/>
  <c r="K22" i="2"/>
  <c r="I22" i="2"/>
  <c r="G22" i="2"/>
  <c r="U21" i="2"/>
  <c r="T21" i="2"/>
  <c r="O21" i="2"/>
  <c r="M21" i="2"/>
  <c r="K21" i="2"/>
  <c r="I21" i="2"/>
  <c r="G21" i="2"/>
  <c r="U20" i="2"/>
  <c r="T20" i="2"/>
  <c r="O20" i="2"/>
  <c r="M20" i="2"/>
  <c r="K20" i="2"/>
  <c r="I20" i="2"/>
  <c r="G20" i="2"/>
  <c r="S19" i="2"/>
  <c r="R19" i="2"/>
  <c r="Q19" i="2"/>
  <c r="T19" i="2" s="1"/>
  <c r="P19" i="2"/>
  <c r="U19" i="2" s="1"/>
  <c r="L19" i="2"/>
  <c r="J19" i="2"/>
  <c r="H19" i="2"/>
  <c r="F19" i="2"/>
  <c r="E19" i="2"/>
  <c r="D19" i="2"/>
  <c r="I19" i="2" s="1"/>
  <c r="U18" i="2"/>
  <c r="T18" i="2"/>
  <c r="O18" i="2"/>
  <c r="M18" i="2"/>
  <c r="K18" i="2"/>
  <c r="I18" i="2"/>
  <c r="G18" i="2"/>
  <c r="U17" i="2"/>
  <c r="T17" i="2"/>
  <c r="O17" i="2"/>
  <c r="M17" i="2"/>
  <c r="K17" i="2"/>
  <c r="I17" i="2"/>
  <c r="G17" i="2"/>
  <c r="U16" i="2"/>
  <c r="T16" i="2"/>
  <c r="O16" i="2"/>
  <c r="M16" i="2"/>
  <c r="K16" i="2"/>
  <c r="I16" i="2"/>
  <c r="G16" i="2"/>
  <c r="U15" i="2"/>
  <c r="T15" i="2"/>
  <c r="O15" i="2"/>
  <c r="M15" i="2"/>
  <c r="K15" i="2"/>
  <c r="I15" i="2"/>
  <c r="G15" i="2"/>
  <c r="U14" i="2"/>
  <c r="T14" i="2"/>
  <c r="O14" i="2"/>
  <c r="M14" i="2"/>
  <c r="K14" i="2"/>
  <c r="I14" i="2"/>
  <c r="G14" i="2"/>
  <c r="U13" i="2"/>
  <c r="T13" i="2"/>
  <c r="O13" i="2"/>
  <c r="M13" i="2"/>
  <c r="K13" i="2"/>
  <c r="I13" i="2"/>
  <c r="G13" i="2"/>
  <c r="U12" i="2"/>
  <c r="T12" i="2"/>
  <c r="O12" i="2"/>
  <c r="M12" i="2"/>
  <c r="K12" i="2"/>
  <c r="I12" i="2"/>
  <c r="G12" i="2"/>
  <c r="U11" i="2"/>
  <c r="T11" i="2"/>
  <c r="O11" i="2"/>
  <c r="M11" i="2"/>
  <c r="K11" i="2"/>
  <c r="I11" i="2"/>
  <c r="G11" i="2"/>
  <c r="S10" i="2"/>
  <c r="R10" i="2"/>
  <c r="Q10" i="2"/>
  <c r="T10" i="2" s="1"/>
  <c r="P10" i="2"/>
  <c r="U10" i="2" s="1"/>
  <c r="L10" i="2"/>
  <c r="J10" i="2"/>
  <c r="H10" i="2"/>
  <c r="F10" i="2"/>
  <c r="G10" i="2" s="1"/>
  <c r="E10" i="2"/>
  <c r="K10" i="2" s="1"/>
  <c r="D10" i="2"/>
  <c r="O10" i="2" s="1"/>
  <c r="U9" i="2"/>
  <c r="T9" i="2"/>
  <c r="O9" i="2"/>
  <c r="M9" i="2"/>
  <c r="K9" i="2"/>
  <c r="I9" i="2"/>
  <c r="G9" i="2"/>
  <c r="U8" i="2"/>
  <c r="T8" i="2"/>
  <c r="O8" i="2"/>
  <c r="M8" i="2"/>
  <c r="K8" i="2"/>
  <c r="I8" i="2"/>
  <c r="G8" i="2"/>
  <c r="S339" i="1"/>
  <c r="R339" i="1"/>
  <c r="Q339" i="1"/>
  <c r="P339" i="1"/>
  <c r="L339" i="1"/>
  <c r="J339" i="1"/>
  <c r="H339" i="1"/>
  <c r="F339" i="1"/>
  <c r="E339" i="1"/>
  <c r="D339" i="1"/>
  <c r="I339" i="1" s="1"/>
  <c r="S338" i="1"/>
  <c r="R338" i="1"/>
  <c r="Q338" i="1"/>
  <c r="P338" i="1"/>
  <c r="L338" i="1"/>
  <c r="J338" i="1"/>
  <c r="H338" i="1"/>
  <c r="F338" i="1"/>
  <c r="E338" i="1"/>
  <c r="K338" i="1" s="1"/>
  <c r="D338" i="1"/>
  <c r="O338" i="1" s="1"/>
  <c r="S337" i="1"/>
  <c r="R337" i="1"/>
  <c r="Q337" i="1"/>
  <c r="T337" i="1" s="1"/>
  <c r="P337" i="1"/>
  <c r="O337" i="1"/>
  <c r="L337" i="1"/>
  <c r="J337" i="1"/>
  <c r="H337" i="1"/>
  <c r="I337" i="1" s="1"/>
  <c r="F337" i="1"/>
  <c r="U337" i="1" s="1"/>
  <c r="E337" i="1"/>
  <c r="M337" i="1" s="1"/>
  <c r="D337" i="1"/>
  <c r="U336" i="1"/>
  <c r="T336" i="1"/>
  <c r="O336" i="1"/>
  <c r="M336" i="1"/>
  <c r="K336" i="1"/>
  <c r="I336" i="1"/>
  <c r="G336" i="1"/>
  <c r="U335" i="1"/>
  <c r="T335" i="1"/>
  <c r="O335" i="1"/>
  <c r="M335" i="1"/>
  <c r="K335" i="1"/>
  <c r="I335" i="1"/>
  <c r="G335" i="1"/>
  <c r="U334" i="1"/>
  <c r="T334" i="1"/>
  <c r="O334" i="1"/>
  <c r="M334" i="1"/>
  <c r="K334" i="1"/>
  <c r="I334" i="1"/>
  <c r="G334" i="1"/>
  <c r="U333" i="1"/>
  <c r="T333" i="1"/>
  <c r="O333" i="1"/>
  <c r="M333" i="1"/>
  <c r="K333" i="1"/>
  <c r="I333" i="1"/>
  <c r="G333" i="1"/>
  <c r="S332" i="1"/>
  <c r="R332" i="1"/>
  <c r="Q332" i="1"/>
  <c r="T332" i="1" s="1"/>
  <c r="P332" i="1"/>
  <c r="L332" i="1"/>
  <c r="J332" i="1"/>
  <c r="H332" i="1"/>
  <c r="I332" i="1" s="1"/>
  <c r="F332" i="1"/>
  <c r="E332" i="1"/>
  <c r="M332" i="1" s="1"/>
  <c r="D332" i="1"/>
  <c r="O332" i="1" s="1"/>
  <c r="U331" i="1"/>
  <c r="T331" i="1"/>
  <c r="O331" i="1"/>
  <c r="M331" i="1"/>
  <c r="K331" i="1"/>
  <c r="I331" i="1"/>
  <c r="G331" i="1"/>
  <c r="U330" i="1"/>
  <c r="T330" i="1"/>
  <c r="O330" i="1"/>
  <c r="M330" i="1"/>
  <c r="K330" i="1"/>
  <c r="I330" i="1"/>
  <c r="G330" i="1"/>
  <c r="U329" i="1"/>
  <c r="T329" i="1"/>
  <c r="O329" i="1"/>
  <c r="M329" i="1"/>
  <c r="K329" i="1"/>
  <c r="I329" i="1"/>
  <c r="G329" i="1"/>
  <c r="U328" i="1"/>
  <c r="T328" i="1"/>
  <c r="O328" i="1"/>
  <c r="M328" i="1"/>
  <c r="K328" i="1"/>
  <c r="I328" i="1"/>
  <c r="G328" i="1"/>
  <c r="U327" i="1"/>
  <c r="T327" i="1"/>
  <c r="O327" i="1"/>
  <c r="M327" i="1"/>
  <c r="K327" i="1"/>
  <c r="I327" i="1"/>
  <c r="G327" i="1"/>
  <c r="U326" i="1"/>
  <c r="T326" i="1"/>
  <c r="O326" i="1"/>
  <c r="M326" i="1"/>
  <c r="K326" i="1"/>
  <c r="I326" i="1"/>
  <c r="G326" i="1"/>
  <c r="U325" i="1"/>
  <c r="T325" i="1"/>
  <c r="O325" i="1"/>
  <c r="M325" i="1"/>
  <c r="K325" i="1"/>
  <c r="I325" i="1"/>
  <c r="G325" i="1"/>
  <c r="U324" i="1"/>
  <c r="T324" i="1"/>
  <c r="O324" i="1"/>
  <c r="M324" i="1"/>
  <c r="K324" i="1"/>
  <c r="I324" i="1"/>
  <c r="G324" i="1"/>
  <c r="S323" i="1"/>
  <c r="R323" i="1"/>
  <c r="Q323" i="1"/>
  <c r="P323" i="1"/>
  <c r="L323" i="1"/>
  <c r="J323" i="1"/>
  <c r="H323" i="1"/>
  <c r="F323" i="1"/>
  <c r="E323" i="1"/>
  <c r="D323" i="1"/>
  <c r="I323" i="1" s="1"/>
  <c r="U322" i="1"/>
  <c r="T322" i="1"/>
  <c r="O322" i="1"/>
  <c r="M322" i="1"/>
  <c r="K322" i="1"/>
  <c r="I322" i="1"/>
  <c r="G322" i="1"/>
  <c r="U321" i="1"/>
  <c r="T321" i="1"/>
  <c r="O321" i="1"/>
  <c r="M321" i="1"/>
  <c r="K321" i="1"/>
  <c r="I321" i="1"/>
  <c r="G321" i="1"/>
  <c r="U320" i="1"/>
  <c r="T320" i="1"/>
  <c r="O320" i="1"/>
  <c r="M320" i="1"/>
  <c r="K320" i="1"/>
  <c r="I320" i="1"/>
  <c r="G320" i="1"/>
  <c r="U319" i="1"/>
  <c r="T319" i="1"/>
  <c r="O319" i="1"/>
  <c r="M319" i="1"/>
  <c r="K319" i="1"/>
  <c r="I319" i="1"/>
  <c r="G319" i="1"/>
  <c r="U318" i="1"/>
  <c r="T318" i="1"/>
  <c r="O318" i="1"/>
  <c r="M318" i="1"/>
  <c r="K318" i="1"/>
  <c r="I318" i="1"/>
  <c r="G318" i="1"/>
  <c r="S317" i="1"/>
  <c r="R317" i="1"/>
  <c r="Q317" i="1"/>
  <c r="P317" i="1"/>
  <c r="L317" i="1"/>
  <c r="J317" i="1"/>
  <c r="H317" i="1"/>
  <c r="F317" i="1"/>
  <c r="U317" i="1" s="1"/>
  <c r="E317" i="1"/>
  <c r="M317" i="1" s="1"/>
  <c r="D317" i="1"/>
  <c r="I317" i="1" s="1"/>
  <c r="U316" i="1"/>
  <c r="T316" i="1"/>
  <c r="O316" i="1"/>
  <c r="M316" i="1"/>
  <c r="K316" i="1"/>
  <c r="I316" i="1"/>
  <c r="G316" i="1"/>
  <c r="U315" i="1"/>
  <c r="T315" i="1"/>
  <c r="O315" i="1"/>
  <c r="M315" i="1"/>
  <c r="K315" i="1"/>
  <c r="I315" i="1"/>
  <c r="G315" i="1"/>
  <c r="U314" i="1"/>
  <c r="T314" i="1"/>
  <c r="O314" i="1"/>
  <c r="M314" i="1"/>
  <c r="K314" i="1"/>
  <c r="I314" i="1"/>
  <c r="G314" i="1"/>
  <c r="U313" i="1"/>
  <c r="T313" i="1"/>
  <c r="O313" i="1"/>
  <c r="M313" i="1"/>
  <c r="K313" i="1"/>
  <c r="I313" i="1"/>
  <c r="G313" i="1"/>
  <c r="U312" i="1"/>
  <c r="T312" i="1"/>
  <c r="O312" i="1"/>
  <c r="M312" i="1"/>
  <c r="K312" i="1"/>
  <c r="I312" i="1"/>
  <c r="G312" i="1"/>
  <c r="U311" i="1"/>
  <c r="T311" i="1"/>
  <c r="O311" i="1"/>
  <c r="M311" i="1"/>
  <c r="K311" i="1"/>
  <c r="I311" i="1"/>
  <c r="G311" i="1"/>
  <c r="S310" i="1"/>
  <c r="T310" i="1" s="1"/>
  <c r="R310" i="1"/>
  <c r="Q310" i="1"/>
  <c r="P310" i="1"/>
  <c r="L310" i="1"/>
  <c r="J310" i="1"/>
  <c r="H310" i="1"/>
  <c r="F310" i="1"/>
  <c r="E310" i="1"/>
  <c r="K310" i="1" s="1"/>
  <c r="D310" i="1"/>
  <c r="O310" i="1" s="1"/>
  <c r="U309" i="1"/>
  <c r="T309" i="1"/>
  <c r="O309" i="1"/>
  <c r="M309" i="1"/>
  <c r="K309" i="1"/>
  <c r="I309" i="1"/>
  <c r="G309" i="1"/>
  <c r="U308" i="1"/>
  <c r="T308" i="1"/>
  <c r="O308" i="1"/>
  <c r="M308" i="1"/>
  <c r="K308" i="1"/>
  <c r="I308" i="1"/>
  <c r="G308" i="1"/>
  <c r="U307" i="1"/>
  <c r="T307" i="1"/>
  <c r="O307" i="1"/>
  <c r="M307" i="1"/>
  <c r="K307" i="1"/>
  <c r="I307" i="1"/>
  <c r="G307" i="1"/>
  <c r="U306" i="1"/>
  <c r="T306" i="1"/>
  <c r="O306" i="1"/>
  <c r="M306" i="1"/>
  <c r="K306" i="1"/>
  <c r="I306" i="1"/>
  <c r="G306" i="1"/>
  <c r="U305" i="1"/>
  <c r="T305" i="1"/>
  <c r="O305" i="1"/>
  <c r="M305" i="1"/>
  <c r="K305" i="1"/>
  <c r="I305" i="1"/>
  <c r="G305" i="1"/>
  <c r="U304" i="1"/>
  <c r="T304" i="1"/>
  <c r="O304" i="1"/>
  <c r="M304" i="1"/>
  <c r="K304" i="1"/>
  <c r="I304" i="1"/>
  <c r="G304" i="1"/>
  <c r="S303" i="1"/>
  <c r="R303" i="1"/>
  <c r="Q303" i="1"/>
  <c r="P303" i="1"/>
  <c r="L303" i="1"/>
  <c r="K303" i="1"/>
  <c r="J303" i="1"/>
  <c r="H303" i="1"/>
  <c r="F303" i="1"/>
  <c r="U303" i="1" s="1"/>
  <c r="E303" i="1"/>
  <c r="M303" i="1" s="1"/>
  <c r="D303" i="1"/>
  <c r="G303" i="1" s="1"/>
  <c r="U302" i="1"/>
  <c r="T302" i="1"/>
  <c r="O302" i="1"/>
  <c r="M302" i="1"/>
  <c r="K302" i="1"/>
  <c r="I302" i="1"/>
  <c r="G302" i="1"/>
  <c r="S299" i="1"/>
  <c r="R299" i="1"/>
  <c r="Q299" i="1"/>
  <c r="T299" i="1" s="1"/>
  <c r="P299" i="1"/>
  <c r="O299" i="1"/>
  <c r="L299" i="1"/>
  <c r="J299" i="1"/>
  <c r="H299" i="1"/>
  <c r="I299" i="1" s="1"/>
  <c r="F299" i="1"/>
  <c r="E299" i="1"/>
  <c r="M299" i="1" s="1"/>
  <c r="D299" i="1"/>
  <c r="S298" i="1"/>
  <c r="R298" i="1"/>
  <c r="Q298" i="1"/>
  <c r="P298" i="1"/>
  <c r="U298" i="1" s="1"/>
  <c r="L298" i="1"/>
  <c r="J298" i="1"/>
  <c r="H298" i="1"/>
  <c r="F298" i="1"/>
  <c r="E298" i="1"/>
  <c r="M298" i="1" s="1"/>
  <c r="D298" i="1"/>
  <c r="O298" i="1" s="1"/>
  <c r="U297" i="1"/>
  <c r="T297" i="1"/>
  <c r="O297" i="1"/>
  <c r="M297" i="1"/>
  <c r="K297" i="1"/>
  <c r="I297" i="1"/>
  <c r="G297" i="1"/>
  <c r="U296" i="1"/>
  <c r="T296" i="1"/>
  <c r="O296" i="1"/>
  <c r="M296" i="1"/>
  <c r="K296" i="1"/>
  <c r="I296" i="1"/>
  <c r="G296" i="1"/>
  <c r="U295" i="1"/>
  <c r="T295" i="1"/>
  <c r="O295" i="1"/>
  <c r="M295" i="1"/>
  <c r="K295" i="1"/>
  <c r="I295" i="1"/>
  <c r="G295" i="1"/>
  <c r="U294" i="1"/>
  <c r="T294" i="1"/>
  <c r="O294" i="1"/>
  <c r="M294" i="1"/>
  <c r="K294" i="1"/>
  <c r="I294" i="1"/>
  <c r="G294" i="1"/>
  <c r="U293" i="1"/>
  <c r="T293" i="1"/>
  <c r="O293" i="1"/>
  <c r="M293" i="1"/>
  <c r="K293" i="1"/>
  <c r="I293" i="1"/>
  <c r="G293" i="1"/>
  <c r="T292" i="1"/>
  <c r="S292" i="1"/>
  <c r="R292" i="1"/>
  <c r="Q292" i="1"/>
  <c r="P292" i="1"/>
  <c r="O292" i="1"/>
  <c r="L292" i="1"/>
  <c r="J292" i="1"/>
  <c r="H292" i="1"/>
  <c r="I292" i="1" s="1"/>
  <c r="F292" i="1"/>
  <c r="G292" i="1" s="1"/>
  <c r="E292" i="1"/>
  <c r="K292" i="1" s="1"/>
  <c r="D292" i="1"/>
  <c r="U291" i="1"/>
  <c r="T291" i="1"/>
  <c r="O291" i="1"/>
  <c r="M291" i="1"/>
  <c r="K291" i="1"/>
  <c r="I291" i="1"/>
  <c r="G291" i="1"/>
  <c r="U290" i="1"/>
  <c r="T290" i="1"/>
  <c r="O290" i="1"/>
  <c r="M290" i="1"/>
  <c r="K290" i="1"/>
  <c r="I290" i="1"/>
  <c r="G290" i="1"/>
  <c r="U289" i="1"/>
  <c r="T289" i="1"/>
  <c r="O289" i="1"/>
  <c r="M289" i="1"/>
  <c r="K289" i="1"/>
  <c r="I289" i="1"/>
  <c r="G289" i="1"/>
  <c r="U288" i="1"/>
  <c r="T288" i="1"/>
  <c r="O288" i="1"/>
  <c r="M288" i="1"/>
  <c r="K288" i="1"/>
  <c r="I288" i="1"/>
  <c r="G288" i="1"/>
  <c r="U287" i="1"/>
  <c r="T287" i="1"/>
  <c r="O287" i="1"/>
  <c r="M287" i="1"/>
  <c r="K287" i="1"/>
  <c r="I287" i="1"/>
  <c r="G287" i="1"/>
  <c r="U286" i="1"/>
  <c r="T286" i="1"/>
  <c r="O286" i="1"/>
  <c r="M286" i="1"/>
  <c r="K286" i="1"/>
  <c r="I286" i="1"/>
  <c r="G286" i="1"/>
  <c r="S285" i="1"/>
  <c r="R285" i="1"/>
  <c r="Q285" i="1"/>
  <c r="P285" i="1"/>
  <c r="L285" i="1"/>
  <c r="J285" i="1"/>
  <c r="H285" i="1"/>
  <c r="F285" i="1"/>
  <c r="U285" i="1" s="1"/>
  <c r="E285" i="1"/>
  <c r="D285" i="1"/>
  <c r="G285" i="1" s="1"/>
  <c r="U284" i="1"/>
  <c r="T284" i="1"/>
  <c r="O284" i="1"/>
  <c r="M284" i="1"/>
  <c r="K284" i="1"/>
  <c r="I284" i="1"/>
  <c r="G284" i="1"/>
  <c r="U283" i="1"/>
  <c r="T283" i="1"/>
  <c r="O283" i="1"/>
  <c r="M283" i="1"/>
  <c r="K283" i="1"/>
  <c r="I283" i="1"/>
  <c r="G283" i="1"/>
  <c r="U282" i="1"/>
  <c r="T282" i="1"/>
  <c r="O282" i="1"/>
  <c r="M282" i="1"/>
  <c r="K282" i="1"/>
  <c r="I282" i="1"/>
  <c r="G282" i="1"/>
  <c r="U281" i="1"/>
  <c r="T281" i="1"/>
  <c r="O281" i="1"/>
  <c r="M281" i="1"/>
  <c r="K281" i="1"/>
  <c r="I281" i="1"/>
  <c r="G281" i="1"/>
  <c r="U280" i="1"/>
  <c r="T280" i="1"/>
  <c r="O280" i="1"/>
  <c r="M280" i="1"/>
  <c r="K280" i="1"/>
  <c r="I280" i="1"/>
  <c r="G280" i="1"/>
  <c r="U279" i="1"/>
  <c r="T279" i="1"/>
  <c r="O279" i="1"/>
  <c r="M279" i="1"/>
  <c r="K279" i="1"/>
  <c r="I279" i="1"/>
  <c r="G279" i="1"/>
  <c r="U278" i="1"/>
  <c r="T278" i="1"/>
  <c r="O278" i="1"/>
  <c r="M278" i="1"/>
  <c r="K278" i="1"/>
  <c r="I278" i="1"/>
  <c r="G278" i="1"/>
  <c r="U277" i="1"/>
  <c r="T277" i="1"/>
  <c r="O277" i="1"/>
  <c r="M277" i="1"/>
  <c r="K277" i="1"/>
  <c r="I277" i="1"/>
  <c r="G277" i="1"/>
  <c r="U276" i="1"/>
  <c r="T276" i="1"/>
  <c r="O276" i="1"/>
  <c r="M276" i="1"/>
  <c r="K276" i="1"/>
  <c r="I276" i="1"/>
  <c r="G276" i="1"/>
  <c r="S275" i="1"/>
  <c r="R275" i="1"/>
  <c r="Q275" i="1"/>
  <c r="T275" i="1" s="1"/>
  <c r="P275" i="1"/>
  <c r="L275" i="1"/>
  <c r="J275" i="1"/>
  <c r="H275" i="1"/>
  <c r="F275" i="1"/>
  <c r="U275" i="1" s="1"/>
  <c r="E275" i="1"/>
  <c r="M275" i="1" s="1"/>
  <c r="D275" i="1"/>
  <c r="G275" i="1" s="1"/>
  <c r="U274" i="1"/>
  <c r="T274" i="1"/>
  <c r="O274" i="1"/>
  <c r="M274" i="1"/>
  <c r="K274" i="1"/>
  <c r="I274" i="1"/>
  <c r="G274" i="1"/>
  <c r="U273" i="1"/>
  <c r="T273" i="1"/>
  <c r="O273" i="1"/>
  <c r="M273" i="1"/>
  <c r="K273" i="1"/>
  <c r="I273" i="1"/>
  <c r="G273" i="1"/>
  <c r="U272" i="1"/>
  <c r="T272" i="1"/>
  <c r="O272" i="1"/>
  <c r="M272" i="1"/>
  <c r="K272" i="1"/>
  <c r="I272" i="1"/>
  <c r="G272" i="1"/>
  <c r="U271" i="1"/>
  <c r="T271" i="1"/>
  <c r="O271" i="1"/>
  <c r="M271" i="1"/>
  <c r="K271" i="1"/>
  <c r="I271" i="1"/>
  <c r="G271" i="1"/>
  <c r="U270" i="1"/>
  <c r="T270" i="1"/>
  <c r="O270" i="1"/>
  <c r="M270" i="1"/>
  <c r="K270" i="1"/>
  <c r="I270" i="1"/>
  <c r="G270" i="1"/>
  <c r="U269" i="1"/>
  <c r="T269" i="1"/>
  <c r="O269" i="1"/>
  <c r="M269" i="1"/>
  <c r="K269" i="1"/>
  <c r="I269" i="1"/>
  <c r="G269" i="1"/>
  <c r="U268" i="1"/>
  <c r="T268" i="1"/>
  <c r="O268" i="1"/>
  <c r="M268" i="1"/>
  <c r="K268" i="1"/>
  <c r="I268" i="1"/>
  <c r="G268" i="1"/>
  <c r="S267" i="1"/>
  <c r="T267" i="1" s="1"/>
  <c r="R267" i="1"/>
  <c r="Q267" i="1"/>
  <c r="P267" i="1"/>
  <c r="O267" i="1"/>
  <c r="L267" i="1"/>
  <c r="J267" i="1"/>
  <c r="K267" i="1" s="1"/>
  <c r="H267" i="1"/>
  <c r="F267" i="1"/>
  <c r="E267" i="1"/>
  <c r="D267" i="1"/>
  <c r="U266" i="1"/>
  <c r="T266" i="1"/>
  <c r="O266" i="1"/>
  <c r="M266" i="1"/>
  <c r="K266" i="1"/>
  <c r="I266" i="1"/>
  <c r="G266" i="1"/>
  <c r="U265" i="1"/>
  <c r="T265" i="1"/>
  <c r="O265" i="1"/>
  <c r="M265" i="1"/>
  <c r="K265" i="1"/>
  <c r="I265" i="1"/>
  <c r="G265" i="1"/>
  <c r="U264" i="1"/>
  <c r="T264" i="1"/>
  <c r="O264" i="1"/>
  <c r="M264" i="1"/>
  <c r="K264" i="1"/>
  <c r="I264" i="1"/>
  <c r="G264" i="1"/>
  <c r="U263" i="1"/>
  <c r="T263" i="1"/>
  <c r="O263" i="1"/>
  <c r="M263" i="1"/>
  <c r="K263" i="1"/>
  <c r="I263" i="1"/>
  <c r="G263" i="1"/>
  <c r="S260" i="1"/>
  <c r="R260" i="1"/>
  <c r="Q260" i="1"/>
  <c r="P260" i="1"/>
  <c r="L260" i="1"/>
  <c r="J260" i="1"/>
  <c r="H260" i="1"/>
  <c r="F260" i="1"/>
  <c r="E260" i="1"/>
  <c r="D260" i="1"/>
  <c r="O260" i="1" s="1"/>
  <c r="S259" i="1"/>
  <c r="R259" i="1"/>
  <c r="Q259" i="1"/>
  <c r="P259" i="1"/>
  <c r="L259" i="1"/>
  <c r="J259" i="1"/>
  <c r="H259" i="1"/>
  <c r="F259" i="1"/>
  <c r="U259" i="1" s="1"/>
  <c r="E259" i="1"/>
  <c r="M259" i="1" s="1"/>
  <c r="D259" i="1"/>
  <c r="G259" i="1" s="1"/>
  <c r="U258" i="1"/>
  <c r="T258" i="1"/>
  <c r="O258" i="1"/>
  <c r="M258" i="1"/>
  <c r="K258" i="1"/>
  <c r="I258" i="1"/>
  <c r="G258" i="1"/>
  <c r="U257" i="1"/>
  <c r="T257" i="1"/>
  <c r="O257" i="1"/>
  <c r="M257" i="1"/>
  <c r="K257" i="1"/>
  <c r="I257" i="1"/>
  <c r="G257" i="1"/>
  <c r="U256" i="1"/>
  <c r="T256" i="1"/>
  <c r="O256" i="1"/>
  <c r="M256" i="1"/>
  <c r="K256" i="1"/>
  <c r="I256" i="1"/>
  <c r="G256" i="1"/>
  <c r="U255" i="1"/>
  <c r="T255" i="1"/>
  <c r="O255" i="1"/>
  <c r="M255" i="1"/>
  <c r="K255" i="1"/>
  <c r="I255" i="1"/>
  <c r="G255" i="1"/>
  <c r="S254" i="1"/>
  <c r="R254" i="1"/>
  <c r="Q254" i="1"/>
  <c r="T254" i="1" s="1"/>
  <c r="P254" i="1"/>
  <c r="U254" i="1" s="1"/>
  <c r="L254" i="1"/>
  <c r="J254" i="1"/>
  <c r="H254" i="1"/>
  <c r="F254" i="1"/>
  <c r="E254" i="1"/>
  <c r="D254" i="1"/>
  <c r="O254" i="1" s="1"/>
  <c r="U253" i="1"/>
  <c r="T253" i="1"/>
  <c r="O253" i="1"/>
  <c r="M253" i="1"/>
  <c r="K253" i="1"/>
  <c r="I253" i="1"/>
  <c r="G253" i="1"/>
  <c r="U252" i="1"/>
  <c r="T252" i="1"/>
  <c r="O252" i="1"/>
  <c r="M252" i="1"/>
  <c r="K252" i="1"/>
  <c r="I252" i="1"/>
  <c r="G252" i="1"/>
  <c r="U251" i="1"/>
  <c r="T251" i="1"/>
  <c r="O251" i="1"/>
  <c r="M251" i="1"/>
  <c r="K251" i="1"/>
  <c r="I251" i="1"/>
  <c r="G251" i="1"/>
  <c r="U250" i="1"/>
  <c r="T250" i="1"/>
  <c r="O250" i="1"/>
  <c r="M250" i="1"/>
  <c r="K250" i="1"/>
  <c r="I250" i="1"/>
  <c r="G250" i="1"/>
  <c r="U249" i="1"/>
  <c r="T249" i="1"/>
  <c r="O249" i="1"/>
  <c r="M249" i="1"/>
  <c r="K249" i="1"/>
  <c r="I249" i="1"/>
  <c r="G249" i="1"/>
  <c r="U248" i="1"/>
  <c r="T248" i="1"/>
  <c r="O248" i="1"/>
  <c r="M248" i="1"/>
  <c r="K248" i="1"/>
  <c r="I248" i="1"/>
  <c r="G248" i="1"/>
  <c r="S247" i="1"/>
  <c r="R247" i="1"/>
  <c r="Q247" i="1"/>
  <c r="T247" i="1" s="1"/>
  <c r="P247" i="1"/>
  <c r="O247" i="1"/>
  <c r="L247" i="1"/>
  <c r="J247" i="1"/>
  <c r="H247" i="1"/>
  <c r="F247" i="1"/>
  <c r="E247" i="1"/>
  <c r="D247" i="1"/>
  <c r="U246" i="1"/>
  <c r="T246" i="1"/>
  <c r="O246" i="1"/>
  <c r="M246" i="1"/>
  <c r="K246" i="1"/>
  <c r="I246" i="1"/>
  <c r="G246" i="1"/>
  <c r="U245" i="1"/>
  <c r="T245" i="1"/>
  <c r="O245" i="1"/>
  <c r="M245" i="1"/>
  <c r="K245" i="1"/>
  <c r="I245" i="1"/>
  <c r="G245" i="1"/>
  <c r="U244" i="1"/>
  <c r="T244" i="1"/>
  <c r="O244" i="1"/>
  <c r="M244" i="1"/>
  <c r="K244" i="1"/>
  <c r="I244" i="1"/>
  <c r="G244" i="1"/>
  <c r="U243" i="1"/>
  <c r="T243" i="1"/>
  <c r="O243" i="1"/>
  <c r="M243" i="1"/>
  <c r="K243" i="1"/>
  <c r="I243" i="1"/>
  <c r="G243" i="1"/>
  <c r="U242" i="1"/>
  <c r="T242" i="1"/>
  <c r="O242" i="1"/>
  <c r="M242" i="1"/>
  <c r="K242" i="1"/>
  <c r="I242" i="1"/>
  <c r="G242" i="1"/>
  <c r="U241" i="1"/>
  <c r="T241" i="1"/>
  <c r="O241" i="1"/>
  <c r="M241" i="1"/>
  <c r="K241" i="1"/>
  <c r="I241" i="1"/>
  <c r="G241" i="1"/>
  <c r="U240" i="1"/>
  <c r="S240" i="1"/>
  <c r="R240" i="1"/>
  <c r="Q240" i="1"/>
  <c r="T240" i="1" s="1"/>
  <c r="P240" i="1"/>
  <c r="L240" i="1"/>
  <c r="J240" i="1"/>
  <c r="H240" i="1"/>
  <c r="F240" i="1"/>
  <c r="E240" i="1"/>
  <c r="D240" i="1"/>
  <c r="U239" i="1"/>
  <c r="T239" i="1"/>
  <c r="O239" i="1"/>
  <c r="M239" i="1"/>
  <c r="K239" i="1"/>
  <c r="I239" i="1"/>
  <c r="G239" i="1"/>
  <c r="U238" i="1"/>
  <c r="T238" i="1"/>
  <c r="O238" i="1"/>
  <c r="M238" i="1"/>
  <c r="K238" i="1"/>
  <c r="I238" i="1"/>
  <c r="G238" i="1"/>
  <c r="U237" i="1"/>
  <c r="T237" i="1"/>
  <c r="O237" i="1"/>
  <c r="M237" i="1"/>
  <c r="K237" i="1"/>
  <c r="I237" i="1"/>
  <c r="G237" i="1"/>
  <c r="U236" i="1"/>
  <c r="T236" i="1"/>
  <c r="O236" i="1"/>
  <c r="M236" i="1"/>
  <c r="K236" i="1"/>
  <c r="I236" i="1"/>
  <c r="G236" i="1"/>
  <c r="U235" i="1"/>
  <c r="T235" i="1"/>
  <c r="O235" i="1"/>
  <c r="M235" i="1"/>
  <c r="K235" i="1"/>
  <c r="I235" i="1"/>
  <c r="G235" i="1"/>
  <c r="U234" i="1"/>
  <c r="T234" i="1"/>
  <c r="O234" i="1"/>
  <c r="M234" i="1"/>
  <c r="K234" i="1"/>
  <c r="I234" i="1"/>
  <c r="G234" i="1"/>
  <c r="S231" i="1"/>
  <c r="R231" i="1"/>
  <c r="Q231" i="1"/>
  <c r="T231" i="1" s="1"/>
  <c r="P231" i="1"/>
  <c r="U231" i="1" s="1"/>
  <c r="O231" i="1"/>
  <c r="L231" i="1"/>
  <c r="J231" i="1"/>
  <c r="H231" i="1"/>
  <c r="F231" i="1"/>
  <c r="E231" i="1"/>
  <c r="D231" i="1"/>
  <c r="I231" i="1" s="1"/>
  <c r="S230" i="1"/>
  <c r="R230" i="1"/>
  <c r="Q230" i="1"/>
  <c r="P230" i="1"/>
  <c r="L230" i="1"/>
  <c r="J230" i="1"/>
  <c r="H230" i="1"/>
  <c r="I230" i="1" s="1"/>
  <c r="F230" i="1"/>
  <c r="E230" i="1"/>
  <c r="D230" i="1"/>
  <c r="O230" i="1" s="1"/>
  <c r="U229" i="1"/>
  <c r="T229" i="1"/>
  <c r="O229" i="1"/>
  <c r="M229" i="1"/>
  <c r="K229" i="1"/>
  <c r="I229" i="1"/>
  <c r="G229" i="1"/>
  <c r="U228" i="1"/>
  <c r="T228" i="1"/>
  <c r="O228" i="1"/>
  <c r="M228" i="1"/>
  <c r="K228" i="1"/>
  <c r="I228" i="1"/>
  <c r="G228" i="1"/>
  <c r="U227" i="1"/>
  <c r="T227" i="1"/>
  <c r="O227" i="1"/>
  <c r="M227" i="1"/>
  <c r="K227" i="1"/>
  <c r="I227" i="1"/>
  <c r="G227" i="1"/>
  <c r="U226" i="1"/>
  <c r="T226" i="1"/>
  <c r="O226" i="1"/>
  <c r="M226" i="1"/>
  <c r="K226" i="1"/>
  <c r="I226" i="1"/>
  <c r="G226" i="1"/>
  <c r="U225" i="1"/>
  <c r="T225" i="1"/>
  <c r="O225" i="1"/>
  <c r="M225" i="1"/>
  <c r="K225" i="1"/>
  <c r="I225" i="1"/>
  <c r="G225" i="1"/>
  <c r="S224" i="1"/>
  <c r="R224" i="1"/>
  <c r="Q224" i="1"/>
  <c r="T224" i="1" s="1"/>
  <c r="P224" i="1"/>
  <c r="L224" i="1"/>
  <c r="J224" i="1"/>
  <c r="H224" i="1"/>
  <c r="F224" i="1"/>
  <c r="U224" i="1" s="1"/>
  <c r="E224" i="1"/>
  <c r="M224" i="1" s="1"/>
  <c r="D224" i="1"/>
  <c r="G224" i="1" s="1"/>
  <c r="U223" i="1"/>
  <c r="T223" i="1"/>
  <c r="O223" i="1"/>
  <c r="M223" i="1"/>
  <c r="K223" i="1"/>
  <c r="I223" i="1"/>
  <c r="G223" i="1"/>
  <c r="U222" i="1"/>
  <c r="T222" i="1"/>
  <c r="O222" i="1"/>
  <c r="M222" i="1"/>
  <c r="K222" i="1"/>
  <c r="I222" i="1"/>
  <c r="G222" i="1"/>
  <c r="U221" i="1"/>
  <c r="T221" i="1"/>
  <c r="O221" i="1"/>
  <c r="M221" i="1"/>
  <c r="K221" i="1"/>
  <c r="I221" i="1"/>
  <c r="G221" i="1"/>
  <c r="U220" i="1"/>
  <c r="T220" i="1"/>
  <c r="O220" i="1"/>
  <c r="M220" i="1"/>
  <c r="K220" i="1"/>
  <c r="I220" i="1"/>
  <c r="G220" i="1"/>
  <c r="U219" i="1"/>
  <c r="T219" i="1"/>
  <c r="O219" i="1"/>
  <c r="M219" i="1"/>
  <c r="K219" i="1"/>
  <c r="I219" i="1"/>
  <c r="G219" i="1"/>
  <c r="U218" i="1"/>
  <c r="T218" i="1"/>
  <c r="O218" i="1"/>
  <c r="M218" i="1"/>
  <c r="K218" i="1"/>
  <c r="I218" i="1"/>
  <c r="G218" i="1"/>
  <c r="U217" i="1"/>
  <c r="T217" i="1"/>
  <c r="O217" i="1"/>
  <c r="M217" i="1"/>
  <c r="K217" i="1"/>
  <c r="I217" i="1"/>
  <c r="G217" i="1"/>
  <c r="S216" i="1"/>
  <c r="R216" i="1"/>
  <c r="Q216" i="1"/>
  <c r="T216" i="1" s="1"/>
  <c r="P216" i="1"/>
  <c r="L216" i="1"/>
  <c r="M216" i="1" s="1"/>
  <c r="J216" i="1"/>
  <c r="H216" i="1"/>
  <c r="F216" i="1"/>
  <c r="E216" i="1"/>
  <c r="D216" i="1"/>
  <c r="O216" i="1" s="1"/>
  <c r="U215" i="1"/>
  <c r="T215" i="1"/>
  <c r="O215" i="1"/>
  <c r="M215" i="1"/>
  <c r="K215" i="1"/>
  <c r="I215" i="1"/>
  <c r="G215" i="1"/>
  <c r="U214" i="1"/>
  <c r="T214" i="1"/>
  <c r="O214" i="1"/>
  <c r="M214" i="1"/>
  <c r="K214" i="1"/>
  <c r="I214" i="1"/>
  <c r="G214" i="1"/>
  <c r="U213" i="1"/>
  <c r="T213" i="1"/>
  <c r="O213" i="1"/>
  <c r="M213" i="1"/>
  <c r="K213" i="1"/>
  <c r="I213" i="1"/>
  <c r="G213" i="1"/>
  <c r="U212" i="1"/>
  <c r="T212" i="1"/>
  <c r="O212" i="1"/>
  <c r="M212" i="1"/>
  <c r="K212" i="1"/>
  <c r="I212" i="1"/>
  <c r="G212" i="1"/>
  <c r="U211" i="1"/>
  <c r="T211" i="1"/>
  <c r="O211" i="1"/>
  <c r="M211" i="1"/>
  <c r="K211" i="1"/>
  <c r="I211" i="1"/>
  <c r="G211" i="1"/>
  <c r="U210" i="1"/>
  <c r="T210" i="1"/>
  <c r="O210" i="1"/>
  <c r="M210" i="1"/>
  <c r="K210" i="1"/>
  <c r="I210" i="1"/>
  <c r="G210" i="1"/>
  <c r="U209" i="1"/>
  <c r="T209" i="1"/>
  <c r="O209" i="1"/>
  <c r="M209" i="1"/>
  <c r="K209" i="1"/>
  <c r="I209" i="1"/>
  <c r="G209" i="1"/>
  <c r="U208" i="1"/>
  <c r="T208" i="1"/>
  <c r="O208" i="1"/>
  <c r="M208" i="1"/>
  <c r="K208" i="1"/>
  <c r="I208" i="1"/>
  <c r="G208" i="1"/>
  <c r="S205" i="1"/>
  <c r="R205" i="1"/>
  <c r="Q205" i="1"/>
  <c r="T205" i="1" s="1"/>
  <c r="P205" i="1"/>
  <c r="U205" i="1" s="1"/>
  <c r="L205" i="1"/>
  <c r="J205" i="1"/>
  <c r="H205" i="1"/>
  <c r="F205" i="1"/>
  <c r="E205" i="1"/>
  <c r="D205" i="1"/>
  <c r="I205" i="1" s="1"/>
  <c r="S204" i="1"/>
  <c r="R204" i="1"/>
  <c r="Q204" i="1"/>
  <c r="T204" i="1" s="1"/>
  <c r="P204" i="1"/>
  <c r="U204" i="1" s="1"/>
  <c r="O204" i="1"/>
  <c r="L204" i="1"/>
  <c r="J204" i="1"/>
  <c r="H204" i="1"/>
  <c r="F204" i="1"/>
  <c r="E204" i="1"/>
  <c r="K204" i="1" s="1"/>
  <c r="D204" i="1"/>
  <c r="G204" i="1" s="1"/>
  <c r="U203" i="1"/>
  <c r="T203" i="1"/>
  <c r="O203" i="1"/>
  <c r="M203" i="1"/>
  <c r="K203" i="1"/>
  <c r="I203" i="1"/>
  <c r="G203" i="1"/>
  <c r="U202" i="1"/>
  <c r="T202" i="1"/>
  <c r="O202" i="1"/>
  <c r="M202" i="1"/>
  <c r="K202" i="1"/>
  <c r="I202" i="1"/>
  <c r="G202" i="1"/>
  <c r="U201" i="1"/>
  <c r="T201" i="1"/>
  <c r="O201" i="1"/>
  <c r="M201" i="1"/>
  <c r="K201" i="1"/>
  <c r="I201" i="1"/>
  <c r="G201" i="1"/>
  <c r="U200" i="1"/>
  <c r="T200" i="1"/>
  <c r="O200" i="1"/>
  <c r="M200" i="1"/>
  <c r="K200" i="1"/>
  <c r="I200" i="1"/>
  <c r="G200" i="1"/>
  <c r="U199" i="1"/>
  <c r="T199" i="1"/>
  <c r="O199" i="1"/>
  <c r="M199" i="1"/>
  <c r="K199" i="1"/>
  <c r="I199" i="1"/>
  <c r="G199" i="1"/>
  <c r="U198" i="1"/>
  <c r="S198" i="1"/>
  <c r="T198" i="1" s="1"/>
  <c r="R198" i="1"/>
  <c r="Q198" i="1"/>
  <c r="P198" i="1"/>
  <c r="L198" i="1"/>
  <c r="K198" i="1"/>
  <c r="J198" i="1"/>
  <c r="H198" i="1"/>
  <c r="F198" i="1"/>
  <c r="E198" i="1"/>
  <c r="M198" i="1" s="1"/>
  <c r="D198" i="1"/>
  <c r="G198" i="1" s="1"/>
  <c r="U197" i="1"/>
  <c r="T197" i="1"/>
  <c r="O197" i="1"/>
  <c r="M197" i="1"/>
  <c r="K197" i="1"/>
  <c r="I197" i="1"/>
  <c r="G197" i="1"/>
  <c r="U196" i="1"/>
  <c r="T196" i="1"/>
  <c r="O196" i="1"/>
  <c r="M196" i="1"/>
  <c r="K196" i="1"/>
  <c r="I196" i="1"/>
  <c r="G196" i="1"/>
  <c r="U195" i="1"/>
  <c r="T195" i="1"/>
  <c r="O195" i="1"/>
  <c r="M195" i="1"/>
  <c r="K195" i="1"/>
  <c r="I195" i="1"/>
  <c r="G195" i="1"/>
  <c r="U194" i="1"/>
  <c r="T194" i="1"/>
  <c r="O194" i="1"/>
  <c r="M194" i="1"/>
  <c r="K194" i="1"/>
  <c r="I194" i="1"/>
  <c r="G194" i="1"/>
  <c r="U193" i="1"/>
  <c r="T193" i="1"/>
  <c r="O193" i="1"/>
  <c r="M193" i="1"/>
  <c r="K193" i="1"/>
  <c r="I193" i="1"/>
  <c r="G193" i="1"/>
  <c r="U192" i="1"/>
  <c r="T192" i="1"/>
  <c r="O192" i="1"/>
  <c r="M192" i="1"/>
  <c r="K192" i="1"/>
  <c r="I192" i="1"/>
  <c r="G192" i="1"/>
  <c r="S191" i="1"/>
  <c r="R191" i="1"/>
  <c r="Q191" i="1"/>
  <c r="T191" i="1" s="1"/>
  <c r="P191" i="1"/>
  <c r="L191" i="1"/>
  <c r="J191" i="1"/>
  <c r="H191" i="1"/>
  <c r="F191" i="1"/>
  <c r="E191" i="1"/>
  <c r="M191" i="1" s="1"/>
  <c r="D191" i="1"/>
  <c r="I191" i="1" s="1"/>
  <c r="U190" i="1"/>
  <c r="T190" i="1"/>
  <c r="O190" i="1"/>
  <c r="M190" i="1"/>
  <c r="K190" i="1"/>
  <c r="I190" i="1"/>
  <c r="G190" i="1"/>
  <c r="U189" i="1"/>
  <c r="T189" i="1"/>
  <c r="O189" i="1"/>
  <c r="M189" i="1"/>
  <c r="K189" i="1"/>
  <c r="I189" i="1"/>
  <c r="G189" i="1"/>
  <c r="U188" i="1"/>
  <c r="T188" i="1"/>
  <c r="O188" i="1"/>
  <c r="M188" i="1"/>
  <c r="K188" i="1"/>
  <c r="I188" i="1"/>
  <c r="G188" i="1"/>
  <c r="U187" i="1"/>
  <c r="T187" i="1"/>
  <c r="O187" i="1"/>
  <c r="M187" i="1"/>
  <c r="K187" i="1"/>
  <c r="I187" i="1"/>
  <c r="G187" i="1"/>
  <c r="U186" i="1"/>
  <c r="T186" i="1"/>
  <c r="O186" i="1"/>
  <c r="M186" i="1"/>
  <c r="K186" i="1"/>
  <c r="I186" i="1"/>
  <c r="G186" i="1"/>
  <c r="S185" i="1"/>
  <c r="T185" i="1" s="1"/>
  <c r="R185" i="1"/>
  <c r="Q185" i="1"/>
  <c r="P185" i="1"/>
  <c r="L185" i="1"/>
  <c r="J185" i="1"/>
  <c r="H185" i="1"/>
  <c r="F185" i="1"/>
  <c r="U185" i="1" s="1"/>
  <c r="E185" i="1"/>
  <c r="M185" i="1" s="1"/>
  <c r="D185" i="1"/>
  <c r="I185" i="1" s="1"/>
  <c r="U184" i="1"/>
  <c r="T184" i="1"/>
  <c r="O184" i="1"/>
  <c r="M184" i="1"/>
  <c r="K184" i="1"/>
  <c r="I184" i="1"/>
  <c r="G184" i="1"/>
  <c r="U183" i="1"/>
  <c r="T183" i="1"/>
  <c r="O183" i="1"/>
  <c r="M183" i="1"/>
  <c r="K183" i="1"/>
  <c r="I183" i="1"/>
  <c r="G183" i="1"/>
  <c r="U182" i="1"/>
  <c r="T182" i="1"/>
  <c r="O182" i="1"/>
  <c r="M182" i="1"/>
  <c r="K182" i="1"/>
  <c r="I182" i="1"/>
  <c r="G182" i="1"/>
  <c r="U181" i="1"/>
  <c r="T181" i="1"/>
  <c r="O181" i="1"/>
  <c r="M181" i="1"/>
  <c r="K181" i="1"/>
  <c r="I181" i="1"/>
  <c r="G181" i="1"/>
  <c r="U180" i="1"/>
  <c r="T180" i="1"/>
  <c r="O180" i="1"/>
  <c r="M180" i="1"/>
  <c r="K180" i="1"/>
  <c r="I180" i="1"/>
  <c r="G180" i="1"/>
  <c r="S179" i="1"/>
  <c r="R179" i="1"/>
  <c r="Q179" i="1"/>
  <c r="T179" i="1" s="1"/>
  <c r="P179" i="1"/>
  <c r="O179" i="1"/>
  <c r="L179" i="1"/>
  <c r="J179" i="1"/>
  <c r="H179" i="1"/>
  <c r="F179" i="1"/>
  <c r="G179" i="1" s="1"/>
  <c r="E179" i="1"/>
  <c r="M179" i="1" s="1"/>
  <c r="D179" i="1"/>
  <c r="U178" i="1"/>
  <c r="T178" i="1"/>
  <c r="O178" i="1"/>
  <c r="M178" i="1"/>
  <c r="K178" i="1"/>
  <c r="I178" i="1"/>
  <c r="G178" i="1"/>
  <c r="U177" i="1"/>
  <c r="T177" i="1"/>
  <c r="O177" i="1"/>
  <c r="M177" i="1"/>
  <c r="K177" i="1"/>
  <c r="I177" i="1"/>
  <c r="G177" i="1"/>
  <c r="U176" i="1"/>
  <c r="T176" i="1"/>
  <c r="O176" i="1"/>
  <c r="M176" i="1"/>
  <c r="K176" i="1"/>
  <c r="I176" i="1"/>
  <c r="G176" i="1"/>
  <c r="U175" i="1"/>
  <c r="T175" i="1"/>
  <c r="O175" i="1"/>
  <c r="M175" i="1"/>
  <c r="K175" i="1"/>
  <c r="I175" i="1"/>
  <c r="G175" i="1"/>
  <c r="U174" i="1"/>
  <c r="T174" i="1"/>
  <c r="O174" i="1"/>
  <c r="M174" i="1"/>
  <c r="K174" i="1"/>
  <c r="I174" i="1"/>
  <c r="G174" i="1"/>
  <c r="U173" i="1"/>
  <c r="T173" i="1"/>
  <c r="O173" i="1"/>
  <c r="M173" i="1"/>
  <c r="K173" i="1"/>
  <c r="I173" i="1"/>
  <c r="G173" i="1"/>
  <c r="S170" i="1"/>
  <c r="T170" i="1" s="1"/>
  <c r="R170" i="1"/>
  <c r="Q170" i="1"/>
  <c r="P170" i="1"/>
  <c r="L170" i="1"/>
  <c r="J170" i="1"/>
  <c r="H170" i="1"/>
  <c r="F170" i="1"/>
  <c r="E170" i="1"/>
  <c r="M170" i="1" s="1"/>
  <c r="D170" i="1"/>
  <c r="O170" i="1" s="1"/>
  <c r="S169" i="1"/>
  <c r="R169" i="1"/>
  <c r="Q169" i="1"/>
  <c r="P169" i="1"/>
  <c r="L169" i="1"/>
  <c r="J169" i="1"/>
  <c r="H169" i="1"/>
  <c r="F169" i="1"/>
  <c r="U169" i="1" s="1"/>
  <c r="E169" i="1"/>
  <c r="M169" i="1" s="1"/>
  <c r="D169" i="1"/>
  <c r="I169" i="1" s="1"/>
  <c r="U168" i="1"/>
  <c r="T168" i="1"/>
  <c r="O168" i="1"/>
  <c r="M168" i="1"/>
  <c r="K168" i="1"/>
  <c r="I168" i="1"/>
  <c r="G168" i="1"/>
  <c r="U167" i="1"/>
  <c r="T167" i="1"/>
  <c r="O167" i="1"/>
  <c r="M167" i="1"/>
  <c r="K167" i="1"/>
  <c r="I167" i="1"/>
  <c r="G167" i="1"/>
  <c r="U166" i="1"/>
  <c r="T166" i="1"/>
  <c r="O166" i="1"/>
  <c r="M166" i="1"/>
  <c r="K166" i="1"/>
  <c r="I166" i="1"/>
  <c r="G166" i="1"/>
  <c r="U165" i="1"/>
  <c r="T165" i="1"/>
  <c r="O165" i="1"/>
  <c r="M165" i="1"/>
  <c r="K165" i="1"/>
  <c r="I165" i="1"/>
  <c r="G165" i="1"/>
  <c r="U164" i="1"/>
  <c r="T164" i="1"/>
  <c r="O164" i="1"/>
  <c r="M164" i="1"/>
  <c r="K164" i="1"/>
  <c r="I164" i="1"/>
  <c r="G164" i="1"/>
  <c r="S163" i="1"/>
  <c r="R163" i="1"/>
  <c r="Q163" i="1"/>
  <c r="T163" i="1" s="1"/>
  <c r="P163" i="1"/>
  <c r="O163" i="1"/>
  <c r="L163" i="1"/>
  <c r="J163" i="1"/>
  <c r="H163" i="1"/>
  <c r="F163" i="1"/>
  <c r="G163" i="1" s="1"/>
  <c r="E163" i="1"/>
  <c r="D163" i="1"/>
  <c r="U162" i="1"/>
  <c r="T162" i="1"/>
  <c r="O162" i="1"/>
  <c r="M162" i="1"/>
  <c r="K162" i="1"/>
  <c r="I162" i="1"/>
  <c r="G162" i="1"/>
  <c r="U161" i="1"/>
  <c r="T161" i="1"/>
  <c r="O161" i="1"/>
  <c r="M161" i="1"/>
  <c r="K161" i="1"/>
  <c r="I161" i="1"/>
  <c r="G161" i="1"/>
  <c r="U160" i="1"/>
  <c r="T160" i="1"/>
  <c r="O160" i="1"/>
  <c r="M160" i="1"/>
  <c r="K160" i="1"/>
  <c r="I160" i="1"/>
  <c r="G160" i="1"/>
  <c r="U159" i="1"/>
  <c r="T159" i="1"/>
  <c r="O159" i="1"/>
  <c r="M159" i="1"/>
  <c r="K159" i="1"/>
  <c r="I159" i="1"/>
  <c r="G159" i="1"/>
  <c r="U158" i="1"/>
  <c r="T158" i="1"/>
  <c r="O158" i="1"/>
  <c r="M158" i="1"/>
  <c r="K158" i="1"/>
  <c r="I158" i="1"/>
  <c r="G158" i="1"/>
  <c r="S157" i="1"/>
  <c r="R157" i="1"/>
  <c r="Q157" i="1"/>
  <c r="P157" i="1"/>
  <c r="O157" i="1"/>
  <c r="L157" i="1"/>
  <c r="J157" i="1"/>
  <c r="K157" i="1" s="1"/>
  <c r="H157" i="1"/>
  <c r="F157" i="1"/>
  <c r="E157" i="1"/>
  <c r="D157" i="1"/>
  <c r="I157" i="1" s="1"/>
  <c r="U156" i="1"/>
  <c r="T156" i="1"/>
  <c r="O156" i="1"/>
  <c r="M156" i="1"/>
  <c r="K156" i="1"/>
  <c r="I156" i="1"/>
  <c r="G156" i="1"/>
  <c r="U155" i="1"/>
  <c r="T155" i="1"/>
  <c r="O155" i="1"/>
  <c r="M155" i="1"/>
  <c r="K155" i="1"/>
  <c r="I155" i="1"/>
  <c r="G155" i="1"/>
  <c r="U154" i="1"/>
  <c r="T154" i="1"/>
  <c r="O154" i="1"/>
  <c r="M154" i="1"/>
  <c r="K154" i="1"/>
  <c r="I154" i="1"/>
  <c r="G154" i="1"/>
  <c r="U153" i="1"/>
  <c r="T153" i="1"/>
  <c r="O153" i="1"/>
  <c r="M153" i="1"/>
  <c r="K153" i="1"/>
  <c r="I153" i="1"/>
  <c r="G153" i="1"/>
  <c r="U152" i="1"/>
  <c r="T152" i="1"/>
  <c r="O152" i="1"/>
  <c r="M152" i="1"/>
  <c r="K152" i="1"/>
  <c r="I152" i="1"/>
  <c r="G152" i="1"/>
  <c r="U151" i="1"/>
  <c r="T151" i="1"/>
  <c r="O151" i="1"/>
  <c r="M151" i="1"/>
  <c r="K151" i="1"/>
  <c r="I151" i="1"/>
  <c r="G151" i="1"/>
  <c r="S150" i="1"/>
  <c r="R150" i="1"/>
  <c r="Q150" i="1"/>
  <c r="T150" i="1" s="1"/>
  <c r="P150" i="1"/>
  <c r="U150" i="1" s="1"/>
  <c r="O150" i="1"/>
  <c r="L150" i="1"/>
  <c r="J150" i="1"/>
  <c r="H150" i="1"/>
  <c r="I150" i="1" s="1"/>
  <c r="F150" i="1"/>
  <c r="E150" i="1"/>
  <c r="D150" i="1"/>
  <c r="U149" i="1"/>
  <c r="T149" i="1"/>
  <c r="O149" i="1"/>
  <c r="M149" i="1"/>
  <c r="K149" i="1"/>
  <c r="I149" i="1"/>
  <c r="G149" i="1"/>
  <c r="U148" i="1"/>
  <c r="T148" i="1"/>
  <c r="O148" i="1"/>
  <c r="M148" i="1"/>
  <c r="K148" i="1"/>
  <c r="I148" i="1"/>
  <c r="G148" i="1"/>
  <c r="U147" i="1"/>
  <c r="T147" i="1"/>
  <c r="O147" i="1"/>
  <c r="M147" i="1"/>
  <c r="K147" i="1"/>
  <c r="I147" i="1"/>
  <c r="G147" i="1"/>
  <c r="U146" i="1"/>
  <c r="T146" i="1"/>
  <c r="O146" i="1"/>
  <c r="M146" i="1"/>
  <c r="K146" i="1"/>
  <c r="I146" i="1"/>
  <c r="G146" i="1"/>
  <c r="U145" i="1"/>
  <c r="T145" i="1"/>
  <c r="O145" i="1"/>
  <c r="M145" i="1"/>
  <c r="K145" i="1"/>
  <c r="I145" i="1"/>
  <c r="G145" i="1"/>
  <c r="S144" i="1"/>
  <c r="R144" i="1"/>
  <c r="Q144" i="1"/>
  <c r="P144" i="1"/>
  <c r="L144" i="1"/>
  <c r="J144" i="1"/>
  <c r="H144" i="1"/>
  <c r="F144" i="1"/>
  <c r="E144" i="1"/>
  <c r="M144" i="1" s="1"/>
  <c r="D144" i="1"/>
  <c r="O144" i="1" s="1"/>
  <c r="U143" i="1"/>
  <c r="T143" i="1"/>
  <c r="O143" i="1"/>
  <c r="M143" i="1"/>
  <c r="K143" i="1"/>
  <c r="I143" i="1"/>
  <c r="G143" i="1"/>
  <c r="U142" i="1"/>
  <c r="T142" i="1"/>
  <c r="O142" i="1"/>
  <c r="M142" i="1"/>
  <c r="K142" i="1"/>
  <c r="I142" i="1"/>
  <c r="G142" i="1"/>
  <c r="U141" i="1"/>
  <c r="T141" i="1"/>
  <c r="O141" i="1"/>
  <c r="M141" i="1"/>
  <c r="K141" i="1"/>
  <c r="I141" i="1"/>
  <c r="G141" i="1"/>
  <c r="U140" i="1"/>
  <c r="T140" i="1"/>
  <c r="O140" i="1"/>
  <c r="M140" i="1"/>
  <c r="K140" i="1"/>
  <c r="I140" i="1"/>
  <c r="G140" i="1"/>
  <c r="U139" i="1"/>
  <c r="T139" i="1"/>
  <c r="O139" i="1"/>
  <c r="M139" i="1"/>
  <c r="K139" i="1"/>
  <c r="I139" i="1"/>
  <c r="G139" i="1"/>
  <c r="U138" i="1"/>
  <c r="T138" i="1"/>
  <c r="O138" i="1"/>
  <c r="M138" i="1"/>
  <c r="K138" i="1"/>
  <c r="I138" i="1"/>
  <c r="G138" i="1"/>
  <c r="S137" i="1"/>
  <c r="R137" i="1"/>
  <c r="Q137" i="1"/>
  <c r="T137" i="1" s="1"/>
  <c r="P137" i="1"/>
  <c r="U137" i="1" s="1"/>
  <c r="L137" i="1"/>
  <c r="J137" i="1"/>
  <c r="H137" i="1"/>
  <c r="F137" i="1"/>
  <c r="E137" i="1"/>
  <c r="D137" i="1"/>
  <c r="G137" i="1" s="1"/>
  <c r="U136" i="1"/>
  <c r="T136" i="1"/>
  <c r="O136" i="1"/>
  <c r="M136" i="1"/>
  <c r="K136" i="1"/>
  <c r="I136" i="1"/>
  <c r="G136" i="1"/>
  <c r="U135" i="1"/>
  <c r="T135" i="1"/>
  <c r="O135" i="1"/>
  <c r="M135" i="1"/>
  <c r="K135" i="1"/>
  <c r="I135" i="1"/>
  <c r="G135" i="1"/>
  <c r="U134" i="1"/>
  <c r="T134" i="1"/>
  <c r="O134" i="1"/>
  <c r="M134" i="1"/>
  <c r="K134" i="1"/>
  <c r="I134" i="1"/>
  <c r="G134" i="1"/>
  <c r="U133" i="1"/>
  <c r="T133" i="1"/>
  <c r="O133" i="1"/>
  <c r="M133" i="1"/>
  <c r="K133" i="1"/>
  <c r="I133" i="1"/>
  <c r="G133" i="1"/>
  <c r="S132" i="1"/>
  <c r="T132" i="1" s="1"/>
  <c r="R132" i="1"/>
  <c r="Q132" i="1"/>
  <c r="P132" i="1"/>
  <c r="L132" i="1"/>
  <c r="J132" i="1"/>
  <c r="H132" i="1"/>
  <c r="F132" i="1"/>
  <c r="E132" i="1"/>
  <c r="M132" i="1" s="1"/>
  <c r="D132" i="1"/>
  <c r="O132" i="1" s="1"/>
  <c r="U131" i="1"/>
  <c r="T131" i="1"/>
  <c r="O131" i="1"/>
  <c r="M131" i="1"/>
  <c r="K131" i="1"/>
  <c r="I131" i="1"/>
  <c r="G131" i="1"/>
  <c r="U130" i="1"/>
  <c r="T130" i="1"/>
  <c r="O130" i="1"/>
  <c r="M130" i="1"/>
  <c r="K130" i="1"/>
  <c r="I130" i="1"/>
  <c r="G130" i="1"/>
  <c r="U129" i="1"/>
  <c r="T129" i="1"/>
  <c r="O129" i="1"/>
  <c r="M129" i="1"/>
  <c r="K129" i="1"/>
  <c r="I129" i="1"/>
  <c r="G129" i="1"/>
  <c r="U128" i="1"/>
  <c r="T128" i="1"/>
  <c r="O128" i="1"/>
  <c r="M128" i="1"/>
  <c r="K128" i="1"/>
  <c r="I128" i="1"/>
  <c r="G128" i="1"/>
  <c r="U127" i="1"/>
  <c r="T127" i="1"/>
  <c r="O127" i="1"/>
  <c r="M127" i="1"/>
  <c r="K127" i="1"/>
  <c r="I127" i="1"/>
  <c r="G127" i="1"/>
  <c r="S126" i="1"/>
  <c r="R126" i="1"/>
  <c r="Q126" i="1"/>
  <c r="T126" i="1" s="1"/>
  <c r="P126" i="1"/>
  <c r="U126" i="1" s="1"/>
  <c r="O126" i="1"/>
  <c r="L126" i="1"/>
  <c r="J126" i="1"/>
  <c r="H126" i="1"/>
  <c r="I126" i="1" s="1"/>
  <c r="F126" i="1"/>
  <c r="E126" i="1"/>
  <c r="D126" i="1"/>
  <c r="U125" i="1"/>
  <c r="T125" i="1"/>
  <c r="O125" i="1"/>
  <c r="M125" i="1"/>
  <c r="K125" i="1"/>
  <c r="I125" i="1"/>
  <c r="G125" i="1"/>
  <c r="U124" i="1"/>
  <c r="T124" i="1"/>
  <c r="O124" i="1"/>
  <c r="M124" i="1"/>
  <c r="K124" i="1"/>
  <c r="I124" i="1"/>
  <c r="G124" i="1"/>
  <c r="U123" i="1"/>
  <c r="T123" i="1"/>
  <c r="O123" i="1"/>
  <c r="M123" i="1"/>
  <c r="K123" i="1"/>
  <c r="I123" i="1"/>
  <c r="G123" i="1"/>
  <c r="U122" i="1"/>
  <c r="T122" i="1"/>
  <c r="O122" i="1"/>
  <c r="M122" i="1"/>
  <c r="K122" i="1"/>
  <c r="I122" i="1"/>
  <c r="G122" i="1"/>
  <c r="S121" i="1"/>
  <c r="T121" i="1" s="1"/>
  <c r="R121" i="1"/>
  <c r="Q121" i="1"/>
  <c r="P121" i="1"/>
  <c r="L121" i="1"/>
  <c r="J121" i="1"/>
  <c r="H121" i="1"/>
  <c r="F121" i="1"/>
  <c r="U121" i="1" s="1"/>
  <c r="E121" i="1"/>
  <c r="M121" i="1" s="1"/>
  <c r="D121" i="1"/>
  <c r="I121" i="1" s="1"/>
  <c r="U120" i="1"/>
  <c r="T120" i="1"/>
  <c r="O120" i="1"/>
  <c r="M120" i="1"/>
  <c r="K120" i="1"/>
  <c r="I120" i="1"/>
  <c r="G120" i="1"/>
  <c r="U119" i="1"/>
  <c r="T119" i="1"/>
  <c r="O119" i="1"/>
  <c r="M119" i="1"/>
  <c r="K119" i="1"/>
  <c r="I119" i="1"/>
  <c r="G119" i="1"/>
  <c r="U118" i="1"/>
  <c r="T118" i="1"/>
  <c r="O118" i="1"/>
  <c r="M118" i="1"/>
  <c r="K118" i="1"/>
  <c r="I118" i="1"/>
  <c r="G118" i="1"/>
  <c r="U117" i="1"/>
  <c r="T117" i="1"/>
  <c r="O117" i="1"/>
  <c r="M117" i="1"/>
  <c r="K117" i="1"/>
  <c r="I117" i="1"/>
  <c r="G117" i="1"/>
  <c r="U116" i="1"/>
  <c r="T116" i="1"/>
  <c r="O116" i="1"/>
  <c r="M116" i="1"/>
  <c r="K116" i="1"/>
  <c r="I116" i="1"/>
  <c r="G116" i="1"/>
  <c r="U115" i="1"/>
  <c r="T115" i="1"/>
  <c r="O115" i="1"/>
  <c r="M115" i="1"/>
  <c r="K115" i="1"/>
  <c r="I115" i="1"/>
  <c r="G115" i="1"/>
  <c r="U114" i="1"/>
  <c r="T114" i="1"/>
  <c r="O114" i="1"/>
  <c r="M114" i="1"/>
  <c r="K114" i="1"/>
  <c r="I114" i="1"/>
  <c r="G114" i="1"/>
  <c r="U113" i="1"/>
  <c r="T113" i="1"/>
  <c r="O113" i="1"/>
  <c r="M113" i="1"/>
  <c r="K113" i="1"/>
  <c r="I113" i="1"/>
  <c r="G113" i="1"/>
  <c r="S112" i="1"/>
  <c r="R112" i="1"/>
  <c r="Q112" i="1"/>
  <c r="T112" i="1" s="1"/>
  <c r="P112" i="1"/>
  <c r="L112" i="1"/>
  <c r="J112" i="1"/>
  <c r="H112" i="1"/>
  <c r="F112" i="1"/>
  <c r="U112" i="1" s="1"/>
  <c r="E112" i="1"/>
  <c r="M112" i="1" s="1"/>
  <c r="D112" i="1"/>
  <c r="U111" i="1"/>
  <c r="T111" i="1"/>
  <c r="O111" i="1"/>
  <c r="M111" i="1"/>
  <c r="K111" i="1"/>
  <c r="I111" i="1"/>
  <c r="G111" i="1"/>
  <c r="U110" i="1"/>
  <c r="T110" i="1"/>
  <c r="O110" i="1"/>
  <c r="M110" i="1"/>
  <c r="K110" i="1"/>
  <c r="I110" i="1"/>
  <c r="G110" i="1"/>
  <c r="U109" i="1"/>
  <c r="T109" i="1"/>
  <c r="O109" i="1"/>
  <c r="M109" i="1"/>
  <c r="K109" i="1"/>
  <c r="I109" i="1"/>
  <c r="G109" i="1"/>
  <c r="U108" i="1"/>
  <c r="T108" i="1"/>
  <c r="O108" i="1"/>
  <c r="M108" i="1"/>
  <c r="K108" i="1"/>
  <c r="I108" i="1"/>
  <c r="G108" i="1"/>
  <c r="U107" i="1"/>
  <c r="T107" i="1"/>
  <c r="O107" i="1"/>
  <c r="M107" i="1"/>
  <c r="K107" i="1"/>
  <c r="I107" i="1"/>
  <c r="G107" i="1"/>
  <c r="S106" i="1"/>
  <c r="R106" i="1"/>
  <c r="Q106" i="1"/>
  <c r="P106" i="1"/>
  <c r="U106" i="1" s="1"/>
  <c r="O106" i="1"/>
  <c r="L106" i="1"/>
  <c r="J106" i="1"/>
  <c r="H106" i="1"/>
  <c r="I106" i="1" s="1"/>
  <c r="F106" i="1"/>
  <c r="E106" i="1"/>
  <c r="D106" i="1"/>
  <c r="G106" i="1" s="1"/>
  <c r="U105" i="1"/>
  <c r="T105" i="1"/>
  <c r="O105" i="1"/>
  <c r="M105" i="1"/>
  <c r="K105" i="1"/>
  <c r="I105" i="1"/>
  <c r="G105" i="1"/>
  <c r="S102" i="1"/>
  <c r="R102" i="1"/>
  <c r="Q102" i="1"/>
  <c r="T102" i="1" s="1"/>
  <c r="P102" i="1"/>
  <c r="O102" i="1"/>
  <c r="L102" i="1"/>
  <c r="J102" i="1"/>
  <c r="H102" i="1"/>
  <c r="I102" i="1" s="1"/>
  <c r="F102" i="1"/>
  <c r="G102" i="1" s="1"/>
  <c r="E102" i="1"/>
  <c r="K102" i="1" s="1"/>
  <c r="D102" i="1"/>
  <c r="S101" i="1"/>
  <c r="R101" i="1"/>
  <c r="Q101" i="1"/>
  <c r="T101" i="1" s="1"/>
  <c r="P101" i="1"/>
  <c r="L101" i="1"/>
  <c r="J101" i="1"/>
  <c r="K101" i="1" s="1"/>
  <c r="H101" i="1"/>
  <c r="I101" i="1" s="1"/>
  <c r="F101" i="1"/>
  <c r="U101" i="1" s="1"/>
  <c r="E101" i="1"/>
  <c r="D101" i="1"/>
  <c r="U100" i="1"/>
  <c r="T100" i="1"/>
  <c r="O100" i="1"/>
  <c r="M100" i="1"/>
  <c r="K100" i="1"/>
  <c r="I100" i="1"/>
  <c r="G100" i="1"/>
  <c r="U99" i="1"/>
  <c r="T99" i="1"/>
  <c r="O99" i="1"/>
  <c r="M99" i="1"/>
  <c r="K99" i="1"/>
  <c r="I99" i="1"/>
  <c r="G99" i="1"/>
  <c r="U98" i="1"/>
  <c r="T98" i="1"/>
  <c r="O98" i="1"/>
  <c r="M98" i="1"/>
  <c r="K98" i="1"/>
  <c r="I98" i="1"/>
  <c r="G98" i="1"/>
  <c r="U97" i="1"/>
  <c r="T97" i="1"/>
  <c r="O97" i="1"/>
  <c r="M97" i="1"/>
  <c r="K97" i="1"/>
  <c r="I97" i="1"/>
  <c r="G97" i="1"/>
  <c r="S96" i="1"/>
  <c r="T96" i="1" s="1"/>
  <c r="R96" i="1"/>
  <c r="Q96" i="1"/>
  <c r="P96" i="1"/>
  <c r="L96" i="1"/>
  <c r="J96" i="1"/>
  <c r="H96" i="1"/>
  <c r="F96" i="1"/>
  <c r="E96" i="1"/>
  <c r="K96" i="1" s="1"/>
  <c r="D96" i="1"/>
  <c r="G96" i="1" s="1"/>
  <c r="U95" i="1"/>
  <c r="T95" i="1"/>
  <c r="O95" i="1"/>
  <c r="M95" i="1"/>
  <c r="K95" i="1"/>
  <c r="I95" i="1"/>
  <c r="G95" i="1"/>
  <c r="U94" i="1"/>
  <c r="T94" i="1"/>
  <c r="O94" i="1"/>
  <c r="M94" i="1"/>
  <c r="K94" i="1"/>
  <c r="I94" i="1"/>
  <c r="G94" i="1"/>
  <c r="U93" i="1"/>
  <c r="T93" i="1"/>
  <c r="O93" i="1"/>
  <c r="M93" i="1"/>
  <c r="K93" i="1"/>
  <c r="I93" i="1"/>
  <c r="G93" i="1"/>
  <c r="U92" i="1"/>
  <c r="T92" i="1"/>
  <c r="O92" i="1"/>
  <c r="M92" i="1"/>
  <c r="K92" i="1"/>
  <c r="I92" i="1"/>
  <c r="G92" i="1"/>
  <c r="S91" i="1"/>
  <c r="R91" i="1"/>
  <c r="Q91" i="1"/>
  <c r="P91" i="1"/>
  <c r="O91" i="1"/>
  <c r="L91" i="1"/>
  <c r="J91" i="1"/>
  <c r="H91" i="1"/>
  <c r="F91" i="1"/>
  <c r="E91" i="1"/>
  <c r="D91" i="1"/>
  <c r="G91" i="1" s="1"/>
  <c r="U90" i="1"/>
  <c r="T90" i="1"/>
  <c r="O90" i="1"/>
  <c r="M90" i="1"/>
  <c r="K90" i="1"/>
  <c r="I90" i="1"/>
  <c r="G90" i="1"/>
  <c r="U89" i="1"/>
  <c r="T89" i="1"/>
  <c r="O89" i="1"/>
  <c r="M89" i="1"/>
  <c r="K89" i="1"/>
  <c r="I89" i="1"/>
  <c r="G89" i="1"/>
  <c r="U88" i="1"/>
  <c r="T88" i="1"/>
  <c r="O88" i="1"/>
  <c r="M88" i="1"/>
  <c r="K88" i="1"/>
  <c r="I88" i="1"/>
  <c r="G88" i="1"/>
  <c r="S85" i="1"/>
  <c r="R85" i="1"/>
  <c r="Q85" i="1"/>
  <c r="P85" i="1"/>
  <c r="L85" i="1"/>
  <c r="K85" i="1"/>
  <c r="J85" i="1"/>
  <c r="H85" i="1"/>
  <c r="F85" i="1"/>
  <c r="E85" i="1"/>
  <c r="M85" i="1" s="1"/>
  <c r="D85" i="1"/>
  <c r="G85" i="1" s="1"/>
  <c r="S84" i="1"/>
  <c r="R84" i="1"/>
  <c r="Q84" i="1"/>
  <c r="T84" i="1" s="1"/>
  <c r="P84" i="1"/>
  <c r="U84" i="1" s="1"/>
  <c r="L84" i="1"/>
  <c r="J84" i="1"/>
  <c r="H84" i="1"/>
  <c r="F84" i="1"/>
  <c r="E84" i="1"/>
  <c r="D84" i="1"/>
  <c r="O84" i="1" s="1"/>
  <c r="U83" i="1"/>
  <c r="T83" i="1"/>
  <c r="O83" i="1"/>
  <c r="M83" i="1"/>
  <c r="K83" i="1"/>
  <c r="I83" i="1"/>
  <c r="G83" i="1"/>
  <c r="U82" i="1"/>
  <c r="T82" i="1"/>
  <c r="O82" i="1"/>
  <c r="M82" i="1"/>
  <c r="K82" i="1"/>
  <c r="I82" i="1"/>
  <c r="G82" i="1"/>
  <c r="U81" i="1"/>
  <c r="T81" i="1"/>
  <c r="O81" i="1"/>
  <c r="M81" i="1"/>
  <c r="K81" i="1"/>
  <c r="I81" i="1"/>
  <c r="G81" i="1"/>
  <c r="U80" i="1"/>
  <c r="T80" i="1"/>
  <c r="O80" i="1"/>
  <c r="M80" i="1"/>
  <c r="K80" i="1"/>
  <c r="I80" i="1"/>
  <c r="G80" i="1"/>
  <c r="U79" i="1"/>
  <c r="T79" i="1"/>
  <c r="O79" i="1"/>
  <c r="M79" i="1"/>
  <c r="K79" i="1"/>
  <c r="I79" i="1"/>
  <c r="G79" i="1"/>
  <c r="S78" i="1"/>
  <c r="T78" i="1" s="1"/>
  <c r="R78" i="1"/>
  <c r="Q78" i="1"/>
  <c r="P78" i="1"/>
  <c r="L78" i="1"/>
  <c r="J78" i="1"/>
  <c r="H78" i="1"/>
  <c r="F78" i="1"/>
  <c r="U78" i="1" s="1"/>
  <c r="E78" i="1"/>
  <c r="D78" i="1"/>
  <c r="G78" i="1" s="1"/>
  <c r="U77" i="1"/>
  <c r="T77" i="1"/>
  <c r="O77" i="1"/>
  <c r="M77" i="1"/>
  <c r="K77" i="1"/>
  <c r="I77" i="1"/>
  <c r="G77" i="1"/>
  <c r="U76" i="1"/>
  <c r="T76" i="1"/>
  <c r="O76" i="1"/>
  <c r="M76" i="1"/>
  <c r="K76" i="1"/>
  <c r="I76" i="1"/>
  <c r="G76" i="1"/>
  <c r="U75" i="1"/>
  <c r="T75" i="1"/>
  <c r="O75" i="1"/>
  <c r="M75" i="1"/>
  <c r="K75" i="1"/>
  <c r="I75" i="1"/>
  <c r="G75" i="1"/>
  <c r="U74" i="1"/>
  <c r="T74" i="1"/>
  <c r="O74" i="1"/>
  <c r="M74" i="1"/>
  <c r="K74" i="1"/>
  <c r="I74" i="1"/>
  <c r="G74" i="1"/>
  <c r="U73" i="1"/>
  <c r="T73" i="1"/>
  <c r="O73" i="1"/>
  <c r="M73" i="1"/>
  <c r="K73" i="1"/>
  <c r="I73" i="1"/>
  <c r="G73" i="1"/>
  <c r="U72" i="1"/>
  <c r="T72" i="1"/>
  <c r="O72" i="1"/>
  <c r="M72" i="1"/>
  <c r="K72" i="1"/>
  <c r="I72" i="1"/>
  <c r="G72" i="1"/>
  <c r="U71" i="1"/>
  <c r="T71" i="1"/>
  <c r="O71" i="1"/>
  <c r="M71" i="1"/>
  <c r="K71" i="1"/>
  <c r="I71" i="1"/>
  <c r="G71" i="1"/>
  <c r="S70" i="1"/>
  <c r="R70" i="1"/>
  <c r="Q70" i="1"/>
  <c r="P70" i="1"/>
  <c r="U70" i="1" s="1"/>
  <c r="O70" i="1"/>
  <c r="L70" i="1"/>
  <c r="J70" i="1"/>
  <c r="H70" i="1"/>
  <c r="I70" i="1" s="1"/>
  <c r="F70" i="1"/>
  <c r="E70" i="1"/>
  <c r="D70" i="1"/>
  <c r="G70" i="1" s="1"/>
  <c r="U69" i="1"/>
  <c r="T69" i="1"/>
  <c r="O69" i="1"/>
  <c r="M69" i="1"/>
  <c r="K69" i="1"/>
  <c r="I69" i="1"/>
  <c r="G69" i="1"/>
  <c r="U68" i="1"/>
  <c r="T68" i="1"/>
  <c r="O68" i="1"/>
  <c r="M68" i="1"/>
  <c r="K68" i="1"/>
  <c r="I68" i="1"/>
  <c r="G68" i="1"/>
  <c r="U67" i="1"/>
  <c r="T67" i="1"/>
  <c r="O67" i="1"/>
  <c r="M67" i="1"/>
  <c r="K67" i="1"/>
  <c r="I67" i="1"/>
  <c r="G67" i="1"/>
  <c r="U66" i="1"/>
  <c r="T66" i="1"/>
  <c r="O66" i="1"/>
  <c r="M66" i="1"/>
  <c r="K66" i="1"/>
  <c r="I66" i="1"/>
  <c r="G66" i="1"/>
  <c r="U65" i="1"/>
  <c r="T65" i="1"/>
  <c r="O65" i="1"/>
  <c r="M65" i="1"/>
  <c r="K65" i="1"/>
  <c r="I65" i="1"/>
  <c r="G65" i="1"/>
  <c r="U64" i="1"/>
  <c r="T64" i="1"/>
  <c r="O64" i="1"/>
  <c r="M64" i="1"/>
  <c r="K64" i="1"/>
  <c r="I64" i="1"/>
  <c r="G64" i="1"/>
  <c r="S63" i="1"/>
  <c r="R63" i="1"/>
  <c r="Q63" i="1"/>
  <c r="P63" i="1"/>
  <c r="L63" i="1"/>
  <c r="J63" i="1"/>
  <c r="K63" i="1" s="1"/>
  <c r="H63" i="1"/>
  <c r="I63" i="1" s="1"/>
  <c r="F63" i="1"/>
  <c r="U63" i="1" s="1"/>
  <c r="E63" i="1"/>
  <c r="D63" i="1"/>
  <c r="U62" i="1"/>
  <c r="T62" i="1"/>
  <c r="O62" i="1"/>
  <c r="M62" i="1"/>
  <c r="K62" i="1"/>
  <c r="I62" i="1"/>
  <c r="G62" i="1"/>
  <c r="U61" i="1"/>
  <c r="T61" i="1"/>
  <c r="O61" i="1"/>
  <c r="M61" i="1"/>
  <c r="K61" i="1"/>
  <c r="I61" i="1"/>
  <c r="G61" i="1"/>
  <c r="U60" i="1"/>
  <c r="T60" i="1"/>
  <c r="O60" i="1"/>
  <c r="M60" i="1"/>
  <c r="K60" i="1"/>
  <c r="I60" i="1"/>
  <c r="G60" i="1"/>
  <c r="U59" i="1"/>
  <c r="T59" i="1"/>
  <c r="O59" i="1"/>
  <c r="M59" i="1"/>
  <c r="K59" i="1"/>
  <c r="I59" i="1"/>
  <c r="G59" i="1"/>
  <c r="S58" i="1"/>
  <c r="R58" i="1"/>
  <c r="Q58" i="1"/>
  <c r="T58" i="1" s="1"/>
  <c r="P58" i="1"/>
  <c r="L58" i="1"/>
  <c r="J58" i="1"/>
  <c r="H58" i="1"/>
  <c r="I58" i="1" s="1"/>
  <c r="F58" i="1"/>
  <c r="E58" i="1"/>
  <c r="D58" i="1"/>
  <c r="O58" i="1" s="1"/>
  <c r="U57" i="1"/>
  <c r="T57" i="1"/>
  <c r="O57" i="1"/>
  <c r="M57" i="1"/>
  <c r="K57" i="1"/>
  <c r="I57" i="1"/>
  <c r="G57" i="1"/>
  <c r="S54" i="1"/>
  <c r="R54" i="1"/>
  <c r="Q54" i="1"/>
  <c r="T54" i="1" s="1"/>
  <c r="P54" i="1"/>
  <c r="U54" i="1" s="1"/>
  <c r="O54" i="1"/>
  <c r="L54" i="1"/>
  <c r="J54" i="1"/>
  <c r="H54" i="1"/>
  <c r="F54" i="1"/>
  <c r="E54" i="1"/>
  <c r="K54" i="1" s="1"/>
  <c r="D54" i="1"/>
  <c r="G54" i="1" s="1"/>
  <c r="S53" i="1"/>
  <c r="R53" i="1"/>
  <c r="Q53" i="1"/>
  <c r="T53" i="1" s="1"/>
  <c r="P53" i="1"/>
  <c r="U53" i="1" s="1"/>
  <c r="L53" i="1"/>
  <c r="J53" i="1"/>
  <c r="H53" i="1"/>
  <c r="F53" i="1"/>
  <c r="E53" i="1"/>
  <c r="M53" i="1" s="1"/>
  <c r="D53" i="1"/>
  <c r="G53" i="1" s="1"/>
  <c r="U52" i="1"/>
  <c r="T52" i="1"/>
  <c r="O52" i="1"/>
  <c r="M52" i="1"/>
  <c r="K52" i="1"/>
  <c r="I52" i="1"/>
  <c r="G52" i="1"/>
  <c r="U51" i="1"/>
  <c r="T51" i="1"/>
  <c r="O51" i="1"/>
  <c r="M51" i="1"/>
  <c r="K51" i="1"/>
  <c r="I51" i="1"/>
  <c r="G51" i="1"/>
  <c r="U50" i="1"/>
  <c r="T50" i="1"/>
  <c r="O50" i="1"/>
  <c r="M50" i="1"/>
  <c r="K50" i="1"/>
  <c r="I50" i="1"/>
  <c r="G50" i="1"/>
  <c r="U49" i="1"/>
  <c r="T49" i="1"/>
  <c r="O49" i="1"/>
  <c r="M49" i="1"/>
  <c r="K49" i="1"/>
  <c r="I49" i="1"/>
  <c r="G49" i="1"/>
  <c r="U48" i="1"/>
  <c r="T48" i="1"/>
  <c r="O48" i="1"/>
  <c r="M48" i="1"/>
  <c r="K48" i="1"/>
  <c r="I48" i="1"/>
  <c r="G48" i="1"/>
  <c r="S47" i="1"/>
  <c r="R47" i="1"/>
  <c r="Q47" i="1"/>
  <c r="T47" i="1" s="1"/>
  <c r="P47" i="1"/>
  <c r="L47" i="1"/>
  <c r="J47" i="1"/>
  <c r="H47" i="1"/>
  <c r="F47" i="1"/>
  <c r="U47" i="1" s="1"/>
  <c r="E47" i="1"/>
  <c r="M47" i="1" s="1"/>
  <c r="D47" i="1"/>
  <c r="G47" i="1" s="1"/>
  <c r="U46" i="1"/>
  <c r="T46" i="1"/>
  <c r="O46" i="1"/>
  <c r="M46" i="1"/>
  <c r="K46" i="1"/>
  <c r="I46" i="1"/>
  <c r="G46" i="1"/>
  <c r="U45" i="1"/>
  <c r="T45" i="1"/>
  <c r="O45" i="1"/>
  <c r="M45" i="1"/>
  <c r="K45" i="1"/>
  <c r="I45" i="1"/>
  <c r="G45" i="1"/>
  <c r="U44" i="1"/>
  <c r="T44" i="1"/>
  <c r="O44" i="1"/>
  <c r="M44" i="1"/>
  <c r="K44" i="1"/>
  <c r="I44" i="1"/>
  <c r="G44" i="1"/>
  <c r="U43" i="1"/>
  <c r="T43" i="1"/>
  <c r="O43" i="1"/>
  <c r="M43" i="1"/>
  <c r="K43" i="1"/>
  <c r="I43" i="1"/>
  <c r="G43" i="1"/>
  <c r="U42" i="1"/>
  <c r="T42" i="1"/>
  <c r="O42" i="1"/>
  <c r="M42" i="1"/>
  <c r="K42" i="1"/>
  <c r="I42" i="1"/>
  <c r="G42" i="1"/>
  <c r="U41" i="1"/>
  <c r="T41" i="1"/>
  <c r="O41" i="1"/>
  <c r="M41" i="1"/>
  <c r="K41" i="1"/>
  <c r="I41" i="1"/>
  <c r="G41" i="1"/>
  <c r="S40" i="1"/>
  <c r="R40" i="1"/>
  <c r="Q40" i="1"/>
  <c r="T40" i="1" s="1"/>
  <c r="P40" i="1"/>
  <c r="L40" i="1"/>
  <c r="J40" i="1"/>
  <c r="H40" i="1"/>
  <c r="F40" i="1"/>
  <c r="E40" i="1"/>
  <c r="D40" i="1"/>
  <c r="O40" i="1" s="1"/>
  <c r="U39" i="1"/>
  <c r="T39" i="1"/>
  <c r="O39" i="1"/>
  <c r="M39" i="1"/>
  <c r="K39" i="1"/>
  <c r="I39" i="1"/>
  <c r="G39" i="1"/>
  <c r="U38" i="1"/>
  <c r="T38" i="1"/>
  <c r="O38" i="1"/>
  <c r="M38" i="1"/>
  <c r="K38" i="1"/>
  <c r="I38" i="1"/>
  <c r="G38" i="1"/>
  <c r="U37" i="1"/>
  <c r="T37" i="1"/>
  <c r="O37" i="1"/>
  <c r="M37" i="1"/>
  <c r="K37" i="1"/>
  <c r="I37" i="1"/>
  <c r="G37" i="1"/>
  <c r="U36" i="1"/>
  <c r="T36" i="1"/>
  <c r="O36" i="1"/>
  <c r="M36" i="1"/>
  <c r="K36" i="1"/>
  <c r="I36" i="1"/>
  <c r="G36" i="1"/>
  <c r="S35" i="1"/>
  <c r="R35" i="1"/>
  <c r="Q35" i="1"/>
  <c r="T35" i="1" s="1"/>
  <c r="P35" i="1"/>
  <c r="U35" i="1" s="1"/>
  <c r="L35" i="1"/>
  <c r="J35" i="1"/>
  <c r="H35" i="1"/>
  <c r="F35" i="1"/>
  <c r="E35" i="1"/>
  <c r="D35" i="1"/>
  <c r="G35" i="1" s="1"/>
  <c r="U34" i="1"/>
  <c r="T34" i="1"/>
  <c r="O34" i="1"/>
  <c r="M34" i="1"/>
  <c r="K34" i="1"/>
  <c r="I34" i="1"/>
  <c r="G34" i="1"/>
  <c r="U33" i="1"/>
  <c r="T33" i="1"/>
  <c r="O33" i="1"/>
  <c r="M33" i="1"/>
  <c r="K33" i="1"/>
  <c r="I33" i="1"/>
  <c r="G33" i="1"/>
  <c r="U32" i="1"/>
  <c r="T32" i="1"/>
  <c r="O32" i="1"/>
  <c r="M32" i="1"/>
  <c r="K32" i="1"/>
  <c r="I32" i="1"/>
  <c r="G32" i="1"/>
  <c r="U31" i="1"/>
  <c r="T31" i="1"/>
  <c r="O31" i="1"/>
  <c r="M31" i="1"/>
  <c r="K31" i="1"/>
  <c r="I31" i="1"/>
  <c r="G31" i="1"/>
  <c r="U30" i="1"/>
  <c r="T30" i="1"/>
  <c r="O30" i="1"/>
  <c r="M30" i="1"/>
  <c r="K30" i="1"/>
  <c r="I30" i="1"/>
  <c r="G30" i="1"/>
  <c r="U29" i="1"/>
  <c r="T29" i="1"/>
  <c r="O29" i="1"/>
  <c r="M29" i="1"/>
  <c r="K29" i="1"/>
  <c r="I29" i="1"/>
  <c r="G29" i="1"/>
  <c r="U28" i="1"/>
  <c r="T28" i="1"/>
  <c r="O28" i="1"/>
  <c r="M28" i="1"/>
  <c r="K28" i="1"/>
  <c r="I28" i="1"/>
  <c r="G28" i="1"/>
  <c r="S27" i="1"/>
  <c r="R27" i="1"/>
  <c r="Q27" i="1"/>
  <c r="P27" i="1"/>
  <c r="L27" i="1"/>
  <c r="J27" i="1"/>
  <c r="H27" i="1"/>
  <c r="F27" i="1"/>
  <c r="E27" i="1"/>
  <c r="M27" i="1" s="1"/>
  <c r="D27" i="1"/>
  <c r="I27" i="1" s="1"/>
  <c r="U26" i="1"/>
  <c r="T26" i="1"/>
  <c r="O26" i="1"/>
  <c r="M26" i="1"/>
  <c r="K26" i="1"/>
  <c r="I26" i="1"/>
  <c r="G26" i="1"/>
  <c r="U25" i="1"/>
  <c r="T25" i="1"/>
  <c r="O25" i="1"/>
  <c r="M25" i="1"/>
  <c r="K25" i="1"/>
  <c r="I25" i="1"/>
  <c r="G25" i="1"/>
  <c r="U24" i="1"/>
  <c r="T24" i="1"/>
  <c r="O24" i="1"/>
  <c r="M24" i="1"/>
  <c r="K24" i="1"/>
  <c r="I24" i="1"/>
  <c r="G24" i="1"/>
  <c r="U23" i="1"/>
  <c r="T23" i="1"/>
  <c r="O23" i="1"/>
  <c r="M23" i="1"/>
  <c r="K23" i="1"/>
  <c r="I23" i="1"/>
  <c r="G23" i="1"/>
  <c r="U22" i="1"/>
  <c r="T22" i="1"/>
  <c r="O22" i="1"/>
  <c r="M22" i="1"/>
  <c r="K22" i="1"/>
  <c r="I22" i="1"/>
  <c r="G22" i="1"/>
  <c r="U21" i="1"/>
  <c r="T21" i="1"/>
  <c r="O21" i="1"/>
  <c r="M21" i="1"/>
  <c r="K21" i="1"/>
  <c r="I21" i="1"/>
  <c r="G21" i="1"/>
  <c r="U20" i="1"/>
  <c r="T20" i="1"/>
  <c r="O20" i="1"/>
  <c r="M20" i="1"/>
  <c r="K20" i="1"/>
  <c r="I20" i="1"/>
  <c r="G20" i="1"/>
  <c r="S19" i="1"/>
  <c r="R19" i="1"/>
  <c r="Q19" i="1"/>
  <c r="P19" i="1"/>
  <c r="L19" i="1"/>
  <c r="K19" i="1"/>
  <c r="J19" i="1"/>
  <c r="H19" i="1"/>
  <c r="F19" i="1"/>
  <c r="E19" i="1"/>
  <c r="M19" i="1" s="1"/>
  <c r="D19" i="1"/>
  <c r="G19" i="1" s="1"/>
  <c r="U18" i="1"/>
  <c r="T18" i="1"/>
  <c r="O18" i="1"/>
  <c r="M18" i="1"/>
  <c r="K18" i="1"/>
  <c r="I18" i="1"/>
  <c r="G18" i="1"/>
  <c r="U17" i="1"/>
  <c r="T17" i="1"/>
  <c r="O17" i="1"/>
  <c r="M17" i="1"/>
  <c r="K17" i="1"/>
  <c r="I17" i="1"/>
  <c r="G17" i="1"/>
  <c r="U16" i="1"/>
  <c r="T16" i="1"/>
  <c r="O16" i="1"/>
  <c r="M16" i="1"/>
  <c r="K16" i="1"/>
  <c r="I16" i="1"/>
  <c r="G16" i="1"/>
  <c r="U15" i="1"/>
  <c r="T15" i="1"/>
  <c r="O15" i="1"/>
  <c r="M15" i="1"/>
  <c r="K15" i="1"/>
  <c r="I15" i="1"/>
  <c r="G15" i="1"/>
  <c r="U14" i="1"/>
  <c r="T14" i="1"/>
  <c r="O14" i="1"/>
  <c r="M14" i="1"/>
  <c r="K14" i="1"/>
  <c r="I14" i="1"/>
  <c r="G14" i="1"/>
  <c r="U13" i="1"/>
  <c r="T13" i="1"/>
  <c r="O13" i="1"/>
  <c r="M13" i="1"/>
  <c r="K13" i="1"/>
  <c r="I13" i="1"/>
  <c r="G13" i="1"/>
  <c r="U12" i="1"/>
  <c r="T12" i="1"/>
  <c r="O12" i="1"/>
  <c r="M12" i="1"/>
  <c r="K12" i="1"/>
  <c r="I12" i="1"/>
  <c r="G12" i="1"/>
  <c r="U11" i="1"/>
  <c r="T11" i="1"/>
  <c r="O11" i="1"/>
  <c r="M11" i="1"/>
  <c r="K11" i="1"/>
  <c r="I11" i="1"/>
  <c r="G11" i="1"/>
  <c r="S10" i="1"/>
  <c r="R10" i="1"/>
  <c r="Q10" i="1"/>
  <c r="T10" i="1" s="1"/>
  <c r="P10" i="1"/>
  <c r="L10" i="1"/>
  <c r="M10" i="1" s="1"/>
  <c r="J10" i="1"/>
  <c r="H10" i="1"/>
  <c r="F10" i="1"/>
  <c r="E10" i="1"/>
  <c r="K10" i="1" s="1"/>
  <c r="D10" i="1"/>
  <c r="O10" i="1" s="1"/>
  <c r="U9" i="1"/>
  <c r="T9" i="1"/>
  <c r="O9" i="1"/>
  <c r="M9" i="1"/>
  <c r="K9" i="1"/>
  <c r="I9" i="1"/>
  <c r="G9" i="1"/>
  <c r="U8" i="1"/>
  <c r="T8" i="1"/>
  <c r="O8" i="1"/>
  <c r="M8" i="1"/>
  <c r="K8" i="1"/>
  <c r="I8" i="1"/>
  <c r="G8" i="1"/>
  <c r="G198" i="5" l="1"/>
  <c r="O198" i="5"/>
  <c r="I198" i="5"/>
  <c r="M163" i="7"/>
  <c r="K163" i="7"/>
  <c r="O198" i="11"/>
  <c r="I198" i="11"/>
  <c r="G198" i="11"/>
  <c r="I338" i="1"/>
  <c r="T240" i="2"/>
  <c r="I216" i="4"/>
  <c r="G112" i="5"/>
  <c r="I112" i="5"/>
  <c r="G169" i="6"/>
  <c r="I169" i="6"/>
  <c r="O53" i="7"/>
  <c r="I53" i="7"/>
  <c r="O169" i="7"/>
  <c r="G169" i="7"/>
  <c r="O27" i="10"/>
  <c r="G27" i="10"/>
  <c r="G204" i="11"/>
  <c r="O204" i="11"/>
  <c r="I204" i="11"/>
  <c r="O163" i="12"/>
  <c r="I163" i="12"/>
  <c r="G163" i="12"/>
  <c r="T70" i="1"/>
  <c r="T91" i="1"/>
  <c r="T106" i="1"/>
  <c r="I132" i="1"/>
  <c r="U163" i="1"/>
  <c r="K185" i="1"/>
  <c r="G191" i="1"/>
  <c r="G240" i="1"/>
  <c r="M254" i="1"/>
  <c r="K259" i="1"/>
  <c r="I275" i="1"/>
  <c r="M292" i="1"/>
  <c r="I40" i="2"/>
  <c r="G63" i="2"/>
  <c r="O106" i="2"/>
  <c r="G112" i="2"/>
  <c r="U157" i="2"/>
  <c r="U170" i="2"/>
  <c r="K198" i="2"/>
  <c r="I292" i="2"/>
  <c r="M170" i="3"/>
  <c r="U35" i="5"/>
  <c r="O19" i="6"/>
  <c r="I19" i="6"/>
  <c r="M150" i="11"/>
  <c r="K150" i="11"/>
  <c r="I53" i="1"/>
  <c r="K121" i="1"/>
  <c r="T157" i="1"/>
  <c r="O169" i="1"/>
  <c r="U179" i="1"/>
  <c r="M240" i="1"/>
  <c r="G254" i="1"/>
  <c r="G298" i="1"/>
  <c r="M310" i="1"/>
  <c r="M63" i="2"/>
  <c r="I126" i="2"/>
  <c r="I204" i="2"/>
  <c r="I47" i="3"/>
  <c r="G47" i="3"/>
  <c r="I53" i="4"/>
  <c r="M53" i="5"/>
  <c r="K53" i="5"/>
  <c r="M150" i="5"/>
  <c r="K150" i="5"/>
  <c r="M19" i="6"/>
  <c r="K19" i="6"/>
  <c r="M63" i="6"/>
  <c r="O191" i="6"/>
  <c r="G191" i="6"/>
  <c r="O137" i="7"/>
  <c r="U240" i="7"/>
  <c r="O310" i="7"/>
  <c r="I310" i="7"/>
  <c r="M179" i="8"/>
  <c r="K179" i="8"/>
  <c r="O292" i="8"/>
  <c r="I292" i="8"/>
  <c r="U53" i="9"/>
  <c r="M150" i="9"/>
  <c r="K150" i="9"/>
  <c r="M170" i="11"/>
  <c r="K170" i="11"/>
  <c r="I310" i="1"/>
  <c r="O53" i="10"/>
  <c r="I53" i="10"/>
  <c r="G53" i="10"/>
  <c r="K112" i="1"/>
  <c r="G204" i="2"/>
  <c r="G10" i="1"/>
  <c r="M205" i="1"/>
  <c r="I254" i="1"/>
  <c r="M275" i="2"/>
  <c r="U47" i="4"/>
  <c r="O106" i="4"/>
  <c r="G106" i="4"/>
  <c r="U96" i="5"/>
  <c r="U19" i="1"/>
  <c r="U27" i="1"/>
  <c r="K53" i="1"/>
  <c r="U85" i="1"/>
  <c r="O121" i="1"/>
  <c r="U132" i="1"/>
  <c r="G144" i="1"/>
  <c r="G205" i="1"/>
  <c r="K216" i="1"/>
  <c r="K224" i="1"/>
  <c r="K230" i="1"/>
  <c r="I267" i="1"/>
  <c r="I298" i="1"/>
  <c r="U310" i="1"/>
  <c r="U338" i="1"/>
  <c r="M54" i="2"/>
  <c r="I101" i="2"/>
  <c r="U121" i="2"/>
  <c r="K157" i="2"/>
  <c r="U163" i="2"/>
  <c r="M179" i="2"/>
  <c r="K204" i="2"/>
  <c r="U292" i="2"/>
  <c r="I337" i="2"/>
  <c r="K53" i="4"/>
  <c r="K231" i="4"/>
  <c r="T35" i="5"/>
  <c r="I78" i="5"/>
  <c r="K144" i="5"/>
  <c r="G19" i="6"/>
  <c r="I169" i="7"/>
  <c r="G185" i="7"/>
  <c r="O298" i="8"/>
  <c r="I298" i="8"/>
  <c r="O230" i="9"/>
  <c r="I230" i="9"/>
  <c r="O102" i="10"/>
  <c r="I102" i="10"/>
  <c r="M101" i="4"/>
  <c r="K101" i="4"/>
  <c r="G310" i="1"/>
  <c r="G224" i="14"/>
  <c r="I224" i="14"/>
  <c r="G338" i="1"/>
  <c r="O298" i="2"/>
  <c r="I298" i="2"/>
  <c r="G298" i="2"/>
  <c r="O27" i="1"/>
  <c r="O185" i="1"/>
  <c r="K275" i="1"/>
  <c r="U292" i="1"/>
  <c r="K40" i="2"/>
  <c r="K137" i="2"/>
  <c r="M231" i="2"/>
  <c r="K247" i="2"/>
  <c r="K317" i="3"/>
  <c r="M332" i="3"/>
  <c r="K332" i="3"/>
  <c r="I85" i="1"/>
  <c r="K150" i="1"/>
  <c r="O191" i="1"/>
  <c r="T259" i="1"/>
  <c r="O275" i="1"/>
  <c r="G54" i="2"/>
  <c r="G58" i="2"/>
  <c r="M101" i="2"/>
  <c r="K112" i="2"/>
  <c r="G132" i="2"/>
  <c r="G185" i="2"/>
  <c r="G259" i="2"/>
  <c r="I317" i="2"/>
  <c r="T70" i="3"/>
  <c r="G85" i="3"/>
  <c r="T102" i="3"/>
  <c r="I254" i="4"/>
  <c r="G254" i="4"/>
  <c r="I332" i="4"/>
  <c r="G332" i="4"/>
  <c r="M10" i="5"/>
  <c r="M19" i="5"/>
  <c r="K19" i="5"/>
  <c r="I84" i="5"/>
  <c r="G84" i="5"/>
  <c r="M240" i="5"/>
  <c r="U298" i="5"/>
  <c r="U101" i="6"/>
  <c r="U230" i="6"/>
  <c r="M247" i="6"/>
  <c r="K247" i="6"/>
  <c r="O19" i="7"/>
  <c r="G19" i="7"/>
  <c r="K63" i="7"/>
  <c r="M205" i="8"/>
  <c r="K205" i="8"/>
  <c r="G292" i="8"/>
  <c r="G19" i="9"/>
  <c r="O19" i="9"/>
  <c r="I19" i="9"/>
  <c r="M91" i="10"/>
  <c r="K91" i="10"/>
  <c r="O204" i="3"/>
  <c r="G204" i="3"/>
  <c r="I137" i="6"/>
  <c r="G137" i="6"/>
  <c r="I27" i="9"/>
  <c r="G27" i="9"/>
  <c r="G40" i="2"/>
  <c r="K169" i="1"/>
  <c r="U102" i="1"/>
  <c r="O259" i="1"/>
  <c r="M85" i="2"/>
  <c r="I112" i="2"/>
  <c r="I157" i="2"/>
  <c r="M163" i="2"/>
  <c r="G53" i="3"/>
  <c r="I53" i="3"/>
  <c r="U150" i="5"/>
  <c r="K101" i="6"/>
  <c r="M91" i="7"/>
  <c r="K91" i="7"/>
  <c r="I10" i="1"/>
  <c r="I19" i="1"/>
  <c r="T27" i="1"/>
  <c r="G63" i="1"/>
  <c r="G101" i="1"/>
  <c r="G216" i="1"/>
  <c r="M267" i="1"/>
  <c r="T338" i="1"/>
  <c r="O53" i="1"/>
  <c r="M63" i="1"/>
  <c r="M101" i="1"/>
  <c r="I144" i="1"/>
  <c r="G150" i="1"/>
  <c r="T169" i="1"/>
  <c r="U191" i="1"/>
  <c r="I216" i="1"/>
  <c r="G230" i="1"/>
  <c r="K240" i="1"/>
  <c r="U267" i="1"/>
  <c r="G337" i="1"/>
  <c r="G27" i="2"/>
  <c r="U40" i="2"/>
  <c r="K63" i="2"/>
  <c r="K85" i="2"/>
  <c r="I121" i="2"/>
  <c r="T137" i="2"/>
  <c r="O157" i="2"/>
  <c r="T198" i="2"/>
  <c r="T247" i="2"/>
  <c r="U298" i="2"/>
  <c r="U170" i="3"/>
  <c r="O230" i="3"/>
  <c r="I230" i="3"/>
  <c r="M19" i="4"/>
  <c r="K19" i="4"/>
  <c r="K150" i="4"/>
  <c r="M332" i="4"/>
  <c r="G19" i="5"/>
  <c r="T106" i="5"/>
  <c r="O112" i="5"/>
  <c r="K63" i="6"/>
  <c r="O169" i="6"/>
  <c r="I191" i="6"/>
  <c r="U230" i="7"/>
  <c r="M285" i="1"/>
  <c r="U27" i="2"/>
  <c r="O144" i="2"/>
  <c r="G144" i="2"/>
  <c r="O163" i="2"/>
  <c r="O231" i="2"/>
  <c r="G267" i="2"/>
  <c r="O267" i="2"/>
  <c r="O332" i="2"/>
  <c r="I332" i="2"/>
  <c r="G332" i="2"/>
  <c r="M101" i="3"/>
  <c r="G84" i="4"/>
  <c r="I84" i="4"/>
  <c r="M267" i="4"/>
  <c r="G91" i="6"/>
  <c r="I91" i="6"/>
  <c r="M339" i="1"/>
  <c r="O121" i="2"/>
  <c r="U267" i="3"/>
  <c r="U299" i="3"/>
  <c r="I299" i="5"/>
  <c r="O299" i="5"/>
  <c r="M91" i="6"/>
  <c r="K91" i="6"/>
  <c r="M317" i="9"/>
  <c r="K317" i="9"/>
  <c r="O292" i="4"/>
  <c r="I292" i="4"/>
  <c r="G27" i="1"/>
  <c r="G292" i="2"/>
  <c r="O292" i="6"/>
  <c r="I292" i="6"/>
  <c r="M254" i="13"/>
  <c r="K254" i="13"/>
  <c r="M96" i="2"/>
  <c r="K144" i="2"/>
  <c r="G170" i="1"/>
  <c r="U230" i="1"/>
  <c r="I285" i="1"/>
  <c r="T298" i="1"/>
  <c r="M323" i="1"/>
  <c r="G339" i="1"/>
  <c r="M78" i="2"/>
  <c r="O53" i="3"/>
  <c r="I216" i="3"/>
  <c r="G216" i="3"/>
  <c r="U254" i="3"/>
  <c r="O310" i="3"/>
  <c r="I310" i="3"/>
  <c r="T132" i="4"/>
  <c r="M102" i="6"/>
  <c r="K102" i="6"/>
  <c r="I58" i="8"/>
  <c r="G58" i="8"/>
  <c r="I216" i="9"/>
  <c r="O216" i="9"/>
  <c r="O332" i="9"/>
  <c r="I332" i="9"/>
  <c r="G332" i="9"/>
  <c r="O204" i="12"/>
  <c r="G204" i="12"/>
  <c r="I204" i="12"/>
  <c r="M70" i="3"/>
  <c r="K70" i="3"/>
  <c r="O240" i="8"/>
  <c r="I240" i="8"/>
  <c r="G240" i="8"/>
  <c r="I259" i="1"/>
  <c r="O205" i="1"/>
  <c r="O19" i="1"/>
  <c r="K40" i="1"/>
  <c r="O85" i="1"/>
  <c r="U144" i="1"/>
  <c r="K58" i="2"/>
  <c r="M191" i="2"/>
  <c r="K78" i="1"/>
  <c r="T19" i="1"/>
  <c r="G40" i="1"/>
  <c r="O63" i="1"/>
  <c r="T85" i="1"/>
  <c r="I96" i="1"/>
  <c r="U216" i="1"/>
  <c r="T230" i="1"/>
  <c r="G260" i="1"/>
  <c r="G299" i="1"/>
  <c r="I303" i="1"/>
  <c r="K317" i="1"/>
  <c r="G323" i="1"/>
  <c r="K337" i="1"/>
  <c r="T101" i="2"/>
  <c r="T121" i="2"/>
  <c r="T132" i="2"/>
  <c r="O169" i="2"/>
  <c r="T179" i="2"/>
  <c r="G224" i="2"/>
  <c r="K303" i="2"/>
  <c r="I204" i="4"/>
  <c r="I240" i="4"/>
  <c r="O254" i="4"/>
  <c r="O260" i="4"/>
  <c r="G260" i="4"/>
  <c r="T323" i="4"/>
  <c r="T337" i="4"/>
  <c r="I170" i="6"/>
  <c r="M216" i="9"/>
  <c r="K216" i="9"/>
  <c r="O163" i="7"/>
  <c r="G163" i="7"/>
  <c r="M230" i="6"/>
  <c r="K230" i="6"/>
  <c r="U10" i="1"/>
  <c r="K260" i="1"/>
  <c r="O179" i="2"/>
  <c r="K58" i="1"/>
  <c r="I40" i="1"/>
  <c r="G58" i="1"/>
  <c r="I78" i="1"/>
  <c r="O101" i="1"/>
  <c r="T144" i="1"/>
  <c r="I170" i="1"/>
  <c r="G247" i="1"/>
  <c r="I260" i="1"/>
  <c r="K285" i="1"/>
  <c r="G332" i="1"/>
  <c r="O27" i="2"/>
  <c r="U54" i="2"/>
  <c r="U58" i="2"/>
  <c r="M70" i="2"/>
  <c r="G91" i="2"/>
  <c r="I144" i="2"/>
  <c r="O185" i="2"/>
  <c r="G205" i="2"/>
  <c r="M230" i="2"/>
  <c r="I267" i="2"/>
  <c r="T27" i="3"/>
  <c r="K101" i="3"/>
  <c r="T19" i="4"/>
  <c r="I70" i="4"/>
  <c r="G70" i="4"/>
  <c r="U121" i="4"/>
  <c r="O224" i="4"/>
  <c r="I224" i="4"/>
  <c r="G224" i="4"/>
  <c r="K267" i="4"/>
  <c r="O332" i="4"/>
  <c r="O285" i="5"/>
  <c r="T58" i="7"/>
  <c r="T78" i="7"/>
  <c r="G132" i="1"/>
  <c r="M84" i="1"/>
  <c r="U299" i="1"/>
  <c r="O157" i="3"/>
  <c r="G247" i="3"/>
  <c r="O247" i="3"/>
  <c r="O204" i="4"/>
  <c r="M230" i="4"/>
  <c r="K230" i="4"/>
  <c r="M137" i="5"/>
  <c r="O91" i="6"/>
  <c r="O78" i="8"/>
  <c r="O169" i="9"/>
  <c r="I169" i="9"/>
  <c r="O53" i="6"/>
  <c r="G53" i="6"/>
  <c r="O317" i="1"/>
  <c r="M19" i="2"/>
  <c r="M224" i="4"/>
  <c r="K224" i="4"/>
  <c r="I137" i="5"/>
  <c r="O137" i="5"/>
  <c r="G137" i="5"/>
  <c r="M70" i="6"/>
  <c r="K70" i="6"/>
  <c r="M91" i="1"/>
  <c r="O285" i="1"/>
  <c r="O339" i="1"/>
  <c r="M53" i="2"/>
  <c r="U91" i="2"/>
  <c r="O191" i="2"/>
  <c r="M216" i="2"/>
  <c r="K70" i="1"/>
  <c r="O78" i="1"/>
  <c r="G84" i="1"/>
  <c r="U91" i="1"/>
  <c r="O96" i="1"/>
  <c r="K106" i="1"/>
  <c r="M137" i="1"/>
  <c r="M157" i="1"/>
  <c r="U170" i="1"/>
  <c r="M231" i="1"/>
  <c r="I247" i="1"/>
  <c r="O303" i="1"/>
  <c r="O323" i="1"/>
  <c r="U339" i="1"/>
  <c r="I10" i="2"/>
  <c r="G19" i="2"/>
  <c r="G84" i="2"/>
  <c r="M106" i="2"/>
  <c r="U144" i="2"/>
  <c r="I230" i="2"/>
  <c r="G260" i="2"/>
  <c r="U332" i="2"/>
  <c r="I40" i="3"/>
  <c r="G40" i="3"/>
  <c r="G58" i="3"/>
  <c r="O84" i="3"/>
  <c r="I84" i="3"/>
  <c r="I106" i="3"/>
  <c r="G106" i="3"/>
  <c r="M247" i="3"/>
  <c r="I35" i="4"/>
  <c r="K40" i="4"/>
  <c r="I260" i="4"/>
  <c r="O310" i="4"/>
  <c r="I310" i="4"/>
  <c r="U58" i="5"/>
  <c r="O85" i="5"/>
  <c r="I85" i="5"/>
  <c r="I40" i="8"/>
  <c r="M338" i="8"/>
  <c r="K338" i="8"/>
  <c r="O332" i="11"/>
  <c r="I332" i="11"/>
  <c r="G332" i="11"/>
  <c r="K84" i="2"/>
  <c r="O260" i="2"/>
  <c r="I260" i="2"/>
  <c r="M96" i="1"/>
  <c r="T63" i="1"/>
  <c r="I91" i="1"/>
  <c r="U96" i="1"/>
  <c r="M126" i="1"/>
  <c r="U157" i="1"/>
  <c r="I163" i="1"/>
  <c r="I204" i="1"/>
  <c r="G231" i="1"/>
  <c r="U260" i="1"/>
  <c r="T285" i="1"/>
  <c r="K299" i="1"/>
  <c r="U323" i="1"/>
  <c r="T339" i="1"/>
  <c r="G53" i="2"/>
  <c r="I91" i="2"/>
  <c r="M102" i="2"/>
  <c r="T144" i="2"/>
  <c r="T191" i="2"/>
  <c r="I240" i="2"/>
  <c r="K19" i="3"/>
  <c r="M106" i="3"/>
  <c r="I126" i="3"/>
  <c r="T157" i="3"/>
  <c r="U58" i="4"/>
  <c r="U157" i="4"/>
  <c r="I163" i="4"/>
  <c r="T170" i="4"/>
  <c r="M85" i="5"/>
  <c r="K85" i="5"/>
  <c r="K35" i="7"/>
  <c r="M35" i="7"/>
  <c r="U70" i="7"/>
  <c r="U10" i="8"/>
  <c r="O19" i="8"/>
  <c r="G157" i="6"/>
  <c r="I157" i="6"/>
  <c r="M157" i="6"/>
  <c r="K157" i="6"/>
  <c r="M85" i="4"/>
  <c r="K85" i="4"/>
  <c r="M275" i="5"/>
  <c r="K275" i="5"/>
  <c r="M247" i="1"/>
  <c r="M91" i="2"/>
  <c r="O338" i="4"/>
  <c r="I338" i="4"/>
  <c r="G338" i="4"/>
  <c r="M157" i="10"/>
  <c r="K157" i="10"/>
  <c r="O163" i="10"/>
  <c r="G163" i="10"/>
  <c r="M35" i="1"/>
  <c r="U247" i="1"/>
  <c r="M40" i="1"/>
  <c r="I54" i="1"/>
  <c r="U40" i="1"/>
  <c r="U58" i="1"/>
  <c r="I84" i="1"/>
  <c r="K91" i="1"/>
  <c r="G112" i="1"/>
  <c r="G126" i="1"/>
  <c r="M163" i="1"/>
  <c r="I179" i="1"/>
  <c r="K247" i="1"/>
  <c r="T260" i="1"/>
  <c r="T303" i="1"/>
  <c r="T317" i="1"/>
  <c r="T323" i="1"/>
  <c r="U332" i="1"/>
  <c r="K19" i="2"/>
  <c r="I84" i="2"/>
  <c r="K91" i="2"/>
  <c r="G102" i="2"/>
  <c r="K170" i="2"/>
  <c r="K230" i="2"/>
  <c r="K240" i="2"/>
  <c r="M310" i="2"/>
  <c r="K310" i="2"/>
  <c r="G338" i="2"/>
  <c r="O70" i="3"/>
  <c r="G70" i="3"/>
  <c r="M132" i="3"/>
  <c r="K132" i="3"/>
  <c r="T163" i="3"/>
  <c r="T216" i="3"/>
  <c r="I292" i="3"/>
  <c r="G292" i="3"/>
  <c r="U310" i="3"/>
  <c r="U40" i="4"/>
  <c r="G179" i="4"/>
  <c r="M185" i="4"/>
  <c r="G85" i="5"/>
  <c r="T150" i="6"/>
  <c r="M260" i="6"/>
  <c r="K260" i="6"/>
  <c r="M267" i="9"/>
  <c r="K267" i="9"/>
  <c r="I285" i="9"/>
  <c r="O285" i="9"/>
  <c r="K310" i="10"/>
  <c r="M231" i="5"/>
  <c r="K299" i="5"/>
  <c r="M53" i="6"/>
  <c r="I70" i="6"/>
  <c r="U112" i="7"/>
  <c r="I144" i="7"/>
  <c r="G144" i="7"/>
  <c r="M169" i="7"/>
  <c r="T303" i="7"/>
  <c r="U91" i="8"/>
  <c r="U191" i="8"/>
  <c r="M191" i="9"/>
  <c r="U337" i="9"/>
  <c r="O84" i="10"/>
  <c r="G84" i="10"/>
  <c r="I204" i="10"/>
  <c r="O204" i="10"/>
  <c r="G204" i="10"/>
  <c r="K126" i="4"/>
  <c r="K259" i="4"/>
  <c r="M338" i="4"/>
  <c r="U198" i="5"/>
  <c r="M259" i="5"/>
  <c r="T337" i="5"/>
  <c r="G106" i="6"/>
  <c r="I198" i="6"/>
  <c r="M259" i="6"/>
  <c r="M179" i="7"/>
  <c r="G310" i="7"/>
  <c r="I78" i="9"/>
  <c r="U298" i="9"/>
  <c r="I303" i="9"/>
  <c r="O303" i="9"/>
  <c r="K84" i="10"/>
  <c r="M204" i="10"/>
  <c r="K204" i="10"/>
  <c r="I47" i="12"/>
  <c r="G47" i="12"/>
  <c r="T191" i="3"/>
  <c r="I54" i="4"/>
  <c r="U96" i="4"/>
  <c r="G126" i="4"/>
  <c r="G132" i="4"/>
  <c r="G191" i="4"/>
  <c r="U231" i="4"/>
  <c r="M298" i="4"/>
  <c r="T10" i="5"/>
  <c r="M101" i="5"/>
  <c r="T112" i="5"/>
  <c r="U144" i="5"/>
  <c r="G259" i="5"/>
  <c r="M292" i="5"/>
  <c r="T303" i="5"/>
  <c r="M310" i="5"/>
  <c r="T10" i="6"/>
  <c r="T27" i="6"/>
  <c r="T96" i="6"/>
  <c r="I106" i="6"/>
  <c r="U126" i="6"/>
  <c r="T216" i="6"/>
  <c r="M231" i="6"/>
  <c r="O27" i="7"/>
  <c r="G27" i="7"/>
  <c r="G47" i="7"/>
  <c r="T70" i="7"/>
  <c r="O85" i="7"/>
  <c r="I85" i="7"/>
  <c r="U102" i="7"/>
  <c r="U132" i="7"/>
  <c r="U231" i="7"/>
  <c r="T247" i="7"/>
  <c r="M259" i="7"/>
  <c r="T285" i="7"/>
  <c r="M78" i="9"/>
  <c r="K78" i="9"/>
  <c r="O204" i="16"/>
  <c r="G204" i="16"/>
  <c r="M267" i="3"/>
  <c r="U303" i="3"/>
  <c r="K54" i="4"/>
  <c r="U91" i="4"/>
  <c r="M102" i="4"/>
  <c r="I106" i="4"/>
  <c r="M112" i="4"/>
  <c r="I126" i="4"/>
  <c r="M132" i="4"/>
  <c r="U137" i="4"/>
  <c r="T204" i="4"/>
  <c r="M275" i="4"/>
  <c r="G101" i="5"/>
  <c r="K338" i="5"/>
  <c r="U47" i="6"/>
  <c r="M112" i="6"/>
  <c r="M204" i="6"/>
  <c r="K204" i="6"/>
  <c r="U247" i="6"/>
  <c r="M27" i="7"/>
  <c r="M85" i="7"/>
  <c r="I254" i="9"/>
  <c r="G254" i="9"/>
  <c r="M332" i="12"/>
  <c r="K332" i="12"/>
  <c r="U303" i="16"/>
  <c r="G150" i="2"/>
  <c r="T163" i="2"/>
  <c r="K185" i="2"/>
  <c r="U191" i="2"/>
  <c r="U310" i="2"/>
  <c r="M54" i="3"/>
  <c r="T63" i="3"/>
  <c r="M78" i="3"/>
  <c r="U101" i="3"/>
  <c r="U205" i="3"/>
  <c r="K303" i="3"/>
  <c r="T40" i="4"/>
  <c r="T78" i="4"/>
  <c r="G121" i="4"/>
  <c r="G144" i="4"/>
  <c r="U163" i="4"/>
  <c r="T179" i="4"/>
  <c r="K205" i="4"/>
  <c r="K216" i="4"/>
  <c r="M240" i="4"/>
  <c r="U19" i="5"/>
  <c r="U53" i="5"/>
  <c r="M78" i="5"/>
  <c r="I96" i="5"/>
  <c r="I204" i="5"/>
  <c r="U231" i="5"/>
  <c r="I254" i="5"/>
  <c r="G275" i="5"/>
  <c r="I298" i="5"/>
  <c r="U19" i="6"/>
  <c r="U70" i="6"/>
  <c r="G102" i="6"/>
  <c r="U121" i="6"/>
  <c r="K126" i="6"/>
  <c r="U137" i="6"/>
  <c r="M169" i="6"/>
  <c r="T292" i="6"/>
  <c r="U298" i="6"/>
  <c r="U317" i="6"/>
  <c r="M323" i="6"/>
  <c r="U337" i="6"/>
  <c r="M339" i="6"/>
  <c r="G85" i="7"/>
  <c r="M185" i="7"/>
  <c r="U204" i="7"/>
  <c r="I259" i="7"/>
  <c r="G275" i="7"/>
  <c r="G292" i="7"/>
  <c r="I101" i="8"/>
  <c r="U150" i="8"/>
  <c r="M231" i="8"/>
  <c r="K231" i="8"/>
  <c r="G58" i="9"/>
  <c r="U191" i="9"/>
  <c r="U267" i="9"/>
  <c r="M285" i="9"/>
  <c r="K303" i="9"/>
  <c r="U58" i="10"/>
  <c r="U170" i="10"/>
  <c r="K275" i="2"/>
  <c r="I170" i="3"/>
  <c r="G198" i="3"/>
  <c r="T205" i="3"/>
  <c r="U216" i="3"/>
  <c r="G299" i="3"/>
  <c r="I47" i="4"/>
  <c r="U54" i="4"/>
  <c r="K70" i="4"/>
  <c r="I102" i="4"/>
  <c r="M121" i="4"/>
  <c r="K132" i="4"/>
  <c r="M144" i="4"/>
  <c r="T163" i="4"/>
  <c r="T185" i="4"/>
  <c r="G216" i="4"/>
  <c r="G240" i="4"/>
  <c r="K275" i="4"/>
  <c r="U292" i="4"/>
  <c r="I298" i="4"/>
  <c r="U85" i="5"/>
  <c r="M96" i="5"/>
  <c r="U170" i="5"/>
  <c r="T231" i="5"/>
  <c r="M254" i="5"/>
  <c r="K259" i="5"/>
  <c r="M298" i="5"/>
  <c r="I310" i="5"/>
  <c r="K53" i="6"/>
  <c r="G63" i="6"/>
  <c r="T70" i="6"/>
  <c r="M85" i="6"/>
  <c r="I102" i="6"/>
  <c r="I163" i="6"/>
  <c r="U169" i="6"/>
  <c r="M179" i="6"/>
  <c r="T247" i="6"/>
  <c r="M254" i="6"/>
  <c r="K259" i="6"/>
  <c r="T298" i="6"/>
  <c r="M332" i="6"/>
  <c r="G53" i="7"/>
  <c r="O63" i="7"/>
  <c r="G63" i="7"/>
  <c r="O144" i="7"/>
  <c r="K169" i="7"/>
  <c r="K179" i="7"/>
  <c r="T204" i="7"/>
  <c r="M230" i="7"/>
  <c r="K240" i="7"/>
  <c r="M275" i="7"/>
  <c r="U310" i="7"/>
  <c r="T70" i="8"/>
  <c r="M85" i="8"/>
  <c r="M101" i="8"/>
  <c r="K101" i="8"/>
  <c r="O247" i="8"/>
  <c r="T169" i="9"/>
  <c r="T259" i="9"/>
  <c r="M70" i="10"/>
  <c r="K70" i="10"/>
  <c r="G231" i="12"/>
  <c r="I231" i="12"/>
  <c r="U231" i="16"/>
  <c r="M40" i="6"/>
  <c r="O240" i="10"/>
  <c r="I240" i="10"/>
  <c r="G240" i="10"/>
  <c r="I216" i="11"/>
  <c r="G216" i="11"/>
  <c r="G91" i="12"/>
  <c r="O91" i="12"/>
  <c r="I163" i="5"/>
  <c r="M179" i="5"/>
  <c r="U204" i="5"/>
  <c r="U240" i="5"/>
  <c r="G40" i="6"/>
  <c r="K144" i="6"/>
  <c r="U204" i="6"/>
  <c r="I299" i="6"/>
  <c r="U27" i="7"/>
  <c r="U85" i="7"/>
  <c r="O205" i="7"/>
  <c r="G205" i="7"/>
  <c r="M317" i="7"/>
  <c r="K317" i="7"/>
  <c r="M339" i="7"/>
  <c r="K339" i="7"/>
  <c r="U170" i="8"/>
  <c r="O254" i="8"/>
  <c r="I254" i="8"/>
  <c r="K54" i="9"/>
  <c r="K70" i="9"/>
  <c r="I260" i="3"/>
  <c r="K299" i="3"/>
  <c r="T303" i="3"/>
  <c r="T70" i="4"/>
  <c r="T91" i="4"/>
  <c r="U102" i="4"/>
  <c r="I150" i="4"/>
  <c r="I198" i="4"/>
  <c r="T254" i="4"/>
  <c r="G317" i="4"/>
  <c r="U338" i="4"/>
  <c r="U101" i="5"/>
  <c r="I126" i="5"/>
  <c r="I157" i="5"/>
  <c r="T198" i="5"/>
  <c r="T204" i="5"/>
  <c r="K254" i="5"/>
  <c r="U310" i="5"/>
  <c r="U338" i="5"/>
  <c r="I40" i="6"/>
  <c r="I63" i="6"/>
  <c r="O121" i="6"/>
  <c r="G150" i="6"/>
  <c r="T163" i="6"/>
  <c r="T198" i="6"/>
  <c r="I224" i="6"/>
  <c r="I240" i="6"/>
  <c r="K254" i="6"/>
  <c r="I285" i="6"/>
  <c r="T317" i="6"/>
  <c r="T337" i="6"/>
  <c r="T27" i="7"/>
  <c r="I63" i="7"/>
  <c r="I96" i="7"/>
  <c r="T224" i="7"/>
  <c r="K230" i="7"/>
  <c r="O292" i="7"/>
  <c r="K85" i="8"/>
  <c r="K40" i="9"/>
  <c r="U91" i="9"/>
  <c r="T121" i="9"/>
  <c r="T40" i="10"/>
  <c r="T338" i="10"/>
  <c r="I126" i="11"/>
  <c r="G126" i="11"/>
  <c r="M106" i="14"/>
  <c r="K106" i="14"/>
  <c r="O275" i="15"/>
  <c r="G275" i="15"/>
  <c r="T205" i="4"/>
  <c r="T102" i="6"/>
  <c r="T323" i="6"/>
  <c r="T339" i="6"/>
  <c r="G58" i="7"/>
  <c r="G191" i="7"/>
  <c r="T259" i="7"/>
  <c r="T47" i="8"/>
  <c r="T231" i="8"/>
  <c r="T10" i="9"/>
  <c r="T254" i="9"/>
  <c r="I47" i="10"/>
  <c r="O47" i="10"/>
  <c r="G169" i="13"/>
  <c r="I169" i="13"/>
  <c r="O169" i="13"/>
  <c r="I19" i="15"/>
  <c r="G19" i="15"/>
  <c r="O19" i="15"/>
  <c r="T224" i="2"/>
  <c r="M299" i="2"/>
  <c r="U157" i="3"/>
  <c r="U260" i="3"/>
  <c r="T339" i="3"/>
  <c r="I19" i="4"/>
  <c r="U27" i="4"/>
  <c r="G63" i="4"/>
  <c r="T121" i="4"/>
  <c r="T144" i="4"/>
  <c r="U150" i="4"/>
  <c r="M204" i="4"/>
  <c r="K285" i="4"/>
  <c r="K303" i="4"/>
  <c r="T40" i="5"/>
  <c r="T58" i="5"/>
  <c r="I106" i="5"/>
  <c r="M112" i="5"/>
  <c r="M132" i="5"/>
  <c r="T157" i="5"/>
  <c r="I169" i="5"/>
  <c r="M205" i="5"/>
  <c r="M216" i="5"/>
  <c r="M285" i="5"/>
  <c r="I303" i="5"/>
  <c r="M317" i="5"/>
  <c r="I323" i="5"/>
  <c r="I337" i="5"/>
  <c r="M54" i="6"/>
  <c r="O63" i="6"/>
  <c r="U85" i="6"/>
  <c r="G101" i="6"/>
  <c r="K185" i="6"/>
  <c r="M191" i="6"/>
  <c r="I230" i="6"/>
  <c r="G260" i="6"/>
  <c r="T303" i="6"/>
  <c r="O310" i="6"/>
  <c r="G310" i="6"/>
  <c r="M338" i="6"/>
  <c r="T53" i="7"/>
  <c r="U63" i="7"/>
  <c r="M84" i="7"/>
  <c r="M106" i="7"/>
  <c r="G137" i="7"/>
  <c r="K205" i="7"/>
  <c r="K216" i="7"/>
  <c r="U303" i="7"/>
  <c r="U339" i="7"/>
  <c r="M19" i="8"/>
  <c r="G224" i="8"/>
  <c r="O310" i="8"/>
  <c r="I310" i="8"/>
  <c r="G230" i="9"/>
  <c r="I275" i="11"/>
  <c r="G275" i="11"/>
  <c r="O275" i="11"/>
  <c r="U170" i="12"/>
  <c r="U53" i="3"/>
  <c r="M102" i="3"/>
  <c r="M163" i="3"/>
  <c r="T170" i="3"/>
  <c r="T299" i="3"/>
  <c r="M63" i="4"/>
  <c r="I101" i="4"/>
  <c r="M247" i="4"/>
  <c r="K260" i="4"/>
  <c r="M299" i="4"/>
  <c r="K337" i="4"/>
  <c r="I339" i="4"/>
  <c r="K35" i="5"/>
  <c r="I47" i="5"/>
  <c r="U84" i="5"/>
  <c r="U112" i="5"/>
  <c r="K126" i="5"/>
  <c r="U137" i="5"/>
  <c r="U216" i="5"/>
  <c r="K260" i="5"/>
  <c r="G285" i="5"/>
  <c r="M303" i="5"/>
  <c r="U317" i="5"/>
  <c r="M323" i="5"/>
  <c r="M337" i="5"/>
  <c r="I339" i="5"/>
  <c r="U40" i="6"/>
  <c r="G54" i="6"/>
  <c r="K58" i="6"/>
  <c r="M78" i="6"/>
  <c r="K150" i="6"/>
  <c r="M205" i="6"/>
  <c r="I260" i="6"/>
  <c r="M310" i="6"/>
  <c r="G338" i="6"/>
  <c r="K78" i="7"/>
  <c r="I126" i="7"/>
  <c r="M247" i="7"/>
  <c r="K267" i="7"/>
  <c r="M285" i="7"/>
  <c r="T339" i="7"/>
  <c r="U137" i="8"/>
  <c r="M310" i="8"/>
  <c r="T332" i="8"/>
  <c r="O101" i="9"/>
  <c r="I101" i="9"/>
  <c r="U10" i="15"/>
  <c r="T267" i="2"/>
  <c r="T285" i="2"/>
  <c r="T303" i="2"/>
  <c r="T317" i="2"/>
  <c r="T337" i="2"/>
  <c r="I185" i="3"/>
  <c r="U204" i="3"/>
  <c r="U231" i="3"/>
  <c r="T247" i="3"/>
  <c r="K310" i="3"/>
  <c r="M338" i="3"/>
  <c r="T53" i="4"/>
  <c r="U63" i="4"/>
  <c r="G157" i="4"/>
  <c r="O198" i="4"/>
  <c r="U247" i="4"/>
  <c r="K339" i="4"/>
  <c r="M27" i="5"/>
  <c r="M47" i="5"/>
  <c r="T84" i="5"/>
  <c r="K102" i="5"/>
  <c r="M121" i="5"/>
  <c r="T163" i="5"/>
  <c r="M247" i="5"/>
  <c r="T267" i="5"/>
  <c r="U303" i="5"/>
  <c r="M332" i="5"/>
  <c r="U337" i="5"/>
  <c r="M339" i="5"/>
  <c r="M27" i="6"/>
  <c r="T40" i="6"/>
  <c r="I54" i="6"/>
  <c r="U78" i="6"/>
  <c r="I84" i="6"/>
  <c r="G96" i="6"/>
  <c r="I101" i="6"/>
  <c r="O185" i="6"/>
  <c r="G216" i="6"/>
  <c r="U224" i="6"/>
  <c r="U285" i="6"/>
  <c r="M54" i="7"/>
  <c r="O96" i="7"/>
  <c r="I112" i="7"/>
  <c r="U191" i="7"/>
  <c r="U216" i="7"/>
  <c r="K323" i="7"/>
  <c r="I78" i="8"/>
  <c r="I102" i="8"/>
  <c r="I191" i="8"/>
  <c r="M101" i="9"/>
  <c r="M106" i="10"/>
  <c r="K106" i="10"/>
  <c r="O144" i="10"/>
  <c r="G144" i="10"/>
  <c r="M53" i="13"/>
  <c r="K53" i="13"/>
  <c r="G126" i="13"/>
  <c r="I126" i="13"/>
  <c r="M303" i="14"/>
  <c r="K303" i="14"/>
  <c r="I247" i="2"/>
  <c r="T323" i="2"/>
  <c r="T91" i="3"/>
  <c r="M185" i="3"/>
  <c r="T231" i="3"/>
  <c r="I254" i="3"/>
  <c r="G338" i="3"/>
  <c r="M157" i="4"/>
  <c r="U170" i="4"/>
  <c r="U198" i="4"/>
  <c r="T285" i="4"/>
  <c r="T317" i="4"/>
  <c r="I10" i="5"/>
  <c r="O35" i="5"/>
  <c r="U54" i="5"/>
  <c r="U70" i="5"/>
  <c r="T91" i="5"/>
  <c r="G102" i="5"/>
  <c r="I144" i="5"/>
  <c r="T185" i="5"/>
  <c r="U230" i="5"/>
  <c r="G247" i="5"/>
  <c r="I10" i="6"/>
  <c r="O35" i="6"/>
  <c r="I47" i="6"/>
  <c r="K84" i="6"/>
  <c r="M96" i="6"/>
  <c r="G205" i="6"/>
  <c r="G70" i="7"/>
  <c r="O78" i="7"/>
  <c r="G102" i="7"/>
  <c r="M121" i="7"/>
  <c r="U126" i="7"/>
  <c r="I132" i="7"/>
  <c r="O231" i="7"/>
  <c r="G231" i="7"/>
  <c r="T337" i="7"/>
  <c r="M191" i="8"/>
  <c r="K191" i="8"/>
  <c r="T267" i="8"/>
  <c r="T285" i="8"/>
  <c r="U224" i="9"/>
  <c r="T101" i="10"/>
  <c r="T191" i="11"/>
  <c r="I198" i="15"/>
  <c r="O292" i="13"/>
  <c r="G292" i="13"/>
  <c r="M40" i="16"/>
  <c r="K40" i="16"/>
  <c r="K144" i="16"/>
  <c r="K144" i="9"/>
  <c r="G70" i="10"/>
  <c r="G106" i="10"/>
  <c r="O53" i="12"/>
  <c r="I53" i="12"/>
  <c r="M101" i="12"/>
  <c r="K101" i="12"/>
  <c r="O27" i="14"/>
  <c r="G27" i="14"/>
  <c r="M144" i="15"/>
  <c r="K144" i="15"/>
  <c r="G240" i="6"/>
  <c r="T259" i="6"/>
  <c r="M285" i="6"/>
  <c r="K337" i="6"/>
  <c r="I10" i="7"/>
  <c r="K47" i="7"/>
  <c r="T54" i="7"/>
  <c r="U84" i="7"/>
  <c r="M102" i="7"/>
  <c r="K112" i="7"/>
  <c r="M126" i="7"/>
  <c r="M191" i="7"/>
  <c r="G230" i="7"/>
  <c r="U332" i="7"/>
  <c r="M338" i="7"/>
  <c r="M58" i="8"/>
  <c r="K96" i="8"/>
  <c r="U185" i="8"/>
  <c r="M224" i="8"/>
  <c r="T19" i="9"/>
  <c r="G40" i="9"/>
  <c r="I58" i="9"/>
  <c r="U78" i="9"/>
  <c r="K260" i="9"/>
  <c r="K285" i="9"/>
  <c r="I323" i="9"/>
  <c r="M337" i="9"/>
  <c r="T35" i="10"/>
  <c r="U47" i="10"/>
  <c r="T54" i="10"/>
  <c r="U78" i="10"/>
  <c r="I84" i="10"/>
  <c r="G102" i="10"/>
  <c r="M137" i="10"/>
  <c r="I157" i="10"/>
  <c r="M231" i="10"/>
  <c r="K298" i="10"/>
  <c r="T40" i="11"/>
  <c r="M317" i="11"/>
  <c r="G27" i="12"/>
  <c r="T35" i="12"/>
  <c r="M53" i="12"/>
  <c r="K53" i="12"/>
  <c r="U317" i="12"/>
  <c r="K323" i="12"/>
  <c r="O332" i="12"/>
  <c r="I332" i="12"/>
  <c r="K337" i="12"/>
  <c r="U27" i="13"/>
  <c r="I53" i="14"/>
  <c r="T132" i="15"/>
  <c r="M170" i="15"/>
  <c r="K170" i="15"/>
  <c r="U247" i="15"/>
  <c r="M285" i="16"/>
  <c r="I260" i="9"/>
  <c r="I299" i="9"/>
  <c r="I339" i="9"/>
  <c r="M53" i="10"/>
  <c r="M53" i="11"/>
  <c r="K53" i="11"/>
  <c r="M254" i="11"/>
  <c r="M332" i="11"/>
  <c r="K332" i="11"/>
  <c r="I27" i="12"/>
  <c r="U231" i="12"/>
  <c r="I292" i="13"/>
  <c r="G230" i="14"/>
  <c r="I298" i="7"/>
  <c r="T332" i="7"/>
  <c r="I96" i="8"/>
  <c r="T150" i="8"/>
  <c r="U205" i="8"/>
  <c r="T247" i="8"/>
  <c r="G298" i="8"/>
  <c r="G54" i="9"/>
  <c r="M84" i="9"/>
  <c r="T191" i="9"/>
  <c r="U205" i="9"/>
  <c r="U230" i="9"/>
  <c r="T240" i="9"/>
  <c r="K47" i="10"/>
  <c r="U84" i="10"/>
  <c r="M112" i="10"/>
  <c r="G121" i="10"/>
  <c r="T247" i="10"/>
  <c r="U292" i="10"/>
  <c r="I47" i="11"/>
  <c r="U298" i="11"/>
  <c r="K337" i="11"/>
  <c r="I96" i="13"/>
  <c r="I27" i="14"/>
  <c r="G63" i="14"/>
  <c r="I63" i="14"/>
  <c r="I230" i="14"/>
  <c r="I170" i="7"/>
  <c r="I216" i="7"/>
  <c r="M298" i="7"/>
  <c r="T19" i="8"/>
  <c r="I54" i="8"/>
  <c r="I106" i="8"/>
  <c r="I157" i="8"/>
  <c r="K216" i="8"/>
  <c r="U310" i="8"/>
  <c r="U338" i="8"/>
  <c r="I54" i="9"/>
  <c r="U58" i="9"/>
  <c r="K101" i="9"/>
  <c r="M247" i="9"/>
  <c r="U299" i="9"/>
  <c r="K102" i="10"/>
  <c r="M337" i="10"/>
  <c r="G101" i="11"/>
  <c r="G224" i="11"/>
  <c r="M303" i="11"/>
  <c r="K292" i="13"/>
  <c r="O35" i="15"/>
  <c r="I35" i="15"/>
  <c r="U70" i="16"/>
  <c r="I19" i="10"/>
  <c r="G112" i="10"/>
  <c r="U121" i="10"/>
  <c r="O137" i="10"/>
  <c r="I185" i="10"/>
  <c r="O137" i="11"/>
  <c r="I137" i="11"/>
  <c r="G137" i="11"/>
  <c r="U317" i="11"/>
  <c r="G169" i="12"/>
  <c r="O169" i="12"/>
  <c r="G179" i="12"/>
  <c r="G185" i="12"/>
  <c r="O185" i="12"/>
  <c r="U91" i="13"/>
  <c r="O112" i="13"/>
  <c r="G112" i="13"/>
  <c r="I19" i="14"/>
  <c r="G19" i="14"/>
  <c r="M35" i="15"/>
  <c r="K35" i="15"/>
  <c r="U170" i="16"/>
  <c r="T338" i="7"/>
  <c r="U58" i="8"/>
  <c r="G91" i="8"/>
  <c r="G216" i="8"/>
  <c r="T40" i="9"/>
  <c r="I84" i="9"/>
  <c r="K96" i="9"/>
  <c r="G137" i="9"/>
  <c r="M198" i="9"/>
  <c r="I247" i="9"/>
  <c r="U260" i="9"/>
  <c r="K299" i="9"/>
  <c r="T27" i="10"/>
  <c r="U70" i="10"/>
  <c r="U106" i="10"/>
  <c r="U231" i="10"/>
  <c r="K275" i="10"/>
  <c r="K85" i="11"/>
  <c r="I224" i="11"/>
  <c r="M230" i="11"/>
  <c r="G240" i="11"/>
  <c r="K303" i="12"/>
  <c r="U323" i="12"/>
  <c r="K58" i="13"/>
  <c r="M102" i="13"/>
  <c r="K102" i="13"/>
  <c r="M112" i="13"/>
  <c r="K112" i="13"/>
  <c r="M19" i="14"/>
  <c r="K19" i="14"/>
  <c r="O310" i="14"/>
  <c r="G310" i="14"/>
  <c r="K240" i="15"/>
  <c r="M240" i="15"/>
  <c r="I317" i="7"/>
  <c r="U96" i="8"/>
  <c r="M137" i="8"/>
  <c r="M163" i="8"/>
  <c r="I216" i="8"/>
  <c r="T310" i="8"/>
  <c r="M317" i="8"/>
  <c r="I70" i="9"/>
  <c r="K84" i="9"/>
  <c r="I91" i="9"/>
  <c r="M137" i="9"/>
  <c r="G170" i="9"/>
  <c r="K247" i="9"/>
  <c r="M310" i="9"/>
  <c r="G10" i="10"/>
  <c r="K53" i="10"/>
  <c r="I121" i="10"/>
  <c r="G132" i="10"/>
  <c r="G254" i="10"/>
  <c r="U298" i="10"/>
  <c r="M317" i="10"/>
  <c r="K317" i="10"/>
  <c r="O332" i="10"/>
  <c r="G332" i="10"/>
  <c r="K254" i="11"/>
  <c r="M285" i="11"/>
  <c r="K285" i="11"/>
  <c r="K303" i="11"/>
  <c r="K19" i="12"/>
  <c r="M106" i="12"/>
  <c r="U137" i="12"/>
  <c r="I179" i="12"/>
  <c r="M299" i="12"/>
  <c r="K299" i="12"/>
  <c r="U121" i="13"/>
  <c r="M332" i="13"/>
  <c r="K332" i="13"/>
  <c r="M169" i="14"/>
  <c r="K169" i="14"/>
  <c r="M310" i="14"/>
  <c r="K310" i="14"/>
  <c r="I85" i="15"/>
  <c r="G85" i="15"/>
  <c r="G230" i="15"/>
  <c r="I230" i="15"/>
  <c r="M310" i="15"/>
  <c r="K310" i="15"/>
  <c r="I163" i="16"/>
  <c r="G163" i="16"/>
  <c r="U205" i="6"/>
  <c r="U260" i="6"/>
  <c r="M292" i="6"/>
  <c r="T126" i="7"/>
  <c r="T132" i="7"/>
  <c r="U205" i="7"/>
  <c r="G260" i="7"/>
  <c r="O298" i="7"/>
  <c r="T58" i="8"/>
  <c r="M102" i="8"/>
  <c r="G112" i="8"/>
  <c r="U224" i="8"/>
  <c r="O259" i="8"/>
  <c r="G317" i="8"/>
  <c r="M323" i="8"/>
  <c r="M337" i="8"/>
  <c r="I339" i="8"/>
  <c r="M27" i="9"/>
  <c r="U47" i="9"/>
  <c r="T54" i="9"/>
  <c r="U84" i="9"/>
  <c r="K91" i="9"/>
  <c r="G106" i="9"/>
  <c r="G112" i="9"/>
  <c r="M126" i="9"/>
  <c r="K170" i="9"/>
  <c r="I198" i="9"/>
  <c r="K204" i="9"/>
  <c r="G259" i="9"/>
  <c r="T299" i="9"/>
  <c r="G310" i="9"/>
  <c r="T339" i="9"/>
  <c r="K19" i="10"/>
  <c r="U53" i="10"/>
  <c r="I101" i="10"/>
  <c r="U112" i="10"/>
  <c r="K121" i="10"/>
  <c r="I254" i="10"/>
  <c r="I267" i="10"/>
  <c r="O267" i="10"/>
  <c r="T275" i="10"/>
  <c r="G58" i="11"/>
  <c r="G96" i="11"/>
  <c r="O101" i="11"/>
  <c r="M185" i="11"/>
  <c r="M216" i="11"/>
  <c r="K216" i="11"/>
  <c r="I230" i="11"/>
  <c r="U332" i="11"/>
  <c r="I112" i="12"/>
  <c r="O112" i="12"/>
  <c r="O267" i="12"/>
  <c r="T332" i="12"/>
  <c r="O63" i="14"/>
  <c r="O338" i="14"/>
  <c r="M179" i="15"/>
  <c r="O191" i="16"/>
  <c r="I191" i="16"/>
  <c r="G191" i="16"/>
  <c r="M121" i="6"/>
  <c r="K132" i="6"/>
  <c r="M163" i="6"/>
  <c r="M198" i="6"/>
  <c r="T205" i="6"/>
  <c r="T260" i="6"/>
  <c r="T299" i="6"/>
  <c r="U19" i="7"/>
  <c r="M101" i="7"/>
  <c r="U121" i="7"/>
  <c r="O170" i="7"/>
  <c r="I198" i="7"/>
  <c r="O216" i="7"/>
  <c r="G247" i="7"/>
  <c r="M260" i="7"/>
  <c r="G285" i="7"/>
  <c r="U298" i="7"/>
  <c r="G303" i="7"/>
  <c r="G317" i="7"/>
  <c r="G337" i="7"/>
  <c r="G35" i="8"/>
  <c r="I47" i="8"/>
  <c r="U54" i="8"/>
  <c r="O91" i="8"/>
  <c r="O157" i="8"/>
  <c r="G267" i="8"/>
  <c r="T275" i="8"/>
  <c r="M303" i="8"/>
  <c r="K339" i="8"/>
  <c r="T84" i="9"/>
  <c r="I106" i="9"/>
  <c r="M112" i="9"/>
  <c r="I157" i="9"/>
  <c r="G204" i="9"/>
  <c r="U247" i="9"/>
  <c r="I275" i="9"/>
  <c r="I292" i="9"/>
  <c r="U332" i="9"/>
  <c r="M40" i="10"/>
  <c r="T53" i="10"/>
  <c r="M101" i="10"/>
  <c r="M205" i="10"/>
  <c r="M216" i="10"/>
  <c r="M267" i="10"/>
  <c r="I285" i="10"/>
  <c r="M58" i="11"/>
  <c r="I78" i="11"/>
  <c r="U101" i="11"/>
  <c r="G106" i="11"/>
  <c r="O106" i="11"/>
  <c r="M132" i="11"/>
  <c r="K132" i="11"/>
  <c r="T157" i="11"/>
  <c r="U224" i="11"/>
  <c r="T254" i="11"/>
  <c r="G260" i="11"/>
  <c r="O260" i="11"/>
  <c r="I260" i="11"/>
  <c r="U91" i="12"/>
  <c r="U96" i="12"/>
  <c r="I106" i="12"/>
  <c r="G121" i="12"/>
  <c r="U179" i="12"/>
  <c r="M35" i="13"/>
  <c r="I70" i="13"/>
  <c r="T78" i="13"/>
  <c r="U198" i="13"/>
  <c r="G112" i="14"/>
  <c r="K132" i="14"/>
  <c r="M260" i="15"/>
  <c r="I179" i="8"/>
  <c r="U216" i="8"/>
  <c r="M53" i="9"/>
  <c r="M121" i="9"/>
  <c r="I204" i="9"/>
  <c r="M298" i="9"/>
  <c r="M338" i="9"/>
  <c r="M58" i="10"/>
  <c r="K85" i="10"/>
  <c r="U58" i="11"/>
  <c r="G132" i="16"/>
  <c r="I132" i="16"/>
  <c r="I144" i="10"/>
  <c r="M150" i="10"/>
  <c r="M40" i="11"/>
  <c r="M310" i="11"/>
  <c r="K310" i="11"/>
  <c r="O240" i="13"/>
  <c r="G240" i="13"/>
  <c r="G10" i="16"/>
  <c r="I10" i="16"/>
  <c r="M204" i="7"/>
  <c r="M231" i="7"/>
  <c r="U267" i="7"/>
  <c r="T298" i="7"/>
  <c r="M27" i="8"/>
  <c r="T54" i="8"/>
  <c r="I85" i="8"/>
  <c r="K112" i="8"/>
  <c r="U317" i="8"/>
  <c r="M19" i="9"/>
  <c r="O47" i="9"/>
  <c r="G102" i="9"/>
  <c r="M169" i="9"/>
  <c r="I179" i="9"/>
  <c r="M254" i="9"/>
  <c r="K310" i="9"/>
  <c r="M260" i="10"/>
  <c r="K260" i="10"/>
  <c r="G54" i="11"/>
  <c r="O54" i="11"/>
  <c r="M91" i="11"/>
  <c r="M70" i="12"/>
  <c r="U78" i="14"/>
  <c r="G150" i="14"/>
  <c r="I150" i="14"/>
  <c r="M85" i="9"/>
  <c r="I102" i="9"/>
  <c r="G132" i="9"/>
  <c r="M179" i="9"/>
  <c r="K275" i="9"/>
  <c r="I35" i="10"/>
  <c r="M54" i="10"/>
  <c r="M96" i="10"/>
  <c r="T191" i="10"/>
  <c r="M338" i="10"/>
  <c r="G70" i="11"/>
  <c r="I70" i="11"/>
  <c r="M84" i="11"/>
  <c r="K84" i="11"/>
  <c r="O292" i="12"/>
  <c r="G292" i="12"/>
  <c r="O338" i="13"/>
  <c r="I338" i="13"/>
  <c r="K112" i="14"/>
  <c r="U337" i="14"/>
  <c r="G102" i="16"/>
  <c r="O163" i="16"/>
  <c r="U185" i="16"/>
  <c r="I298" i="16"/>
  <c r="K121" i="6"/>
  <c r="T126" i="6"/>
  <c r="I144" i="6"/>
  <c r="U198" i="6"/>
  <c r="I231" i="6"/>
  <c r="G254" i="6"/>
  <c r="I259" i="6"/>
  <c r="M275" i="6"/>
  <c r="K292" i="6"/>
  <c r="U310" i="6"/>
  <c r="U338" i="6"/>
  <c r="G54" i="7"/>
  <c r="U78" i="7"/>
  <c r="I84" i="7"/>
  <c r="T85" i="7"/>
  <c r="M96" i="7"/>
  <c r="U163" i="7"/>
  <c r="M299" i="7"/>
  <c r="U317" i="7"/>
  <c r="M332" i="7"/>
  <c r="U85" i="8"/>
  <c r="M144" i="8"/>
  <c r="U198" i="8"/>
  <c r="I260" i="8"/>
  <c r="M299" i="8"/>
  <c r="U339" i="8"/>
  <c r="I10" i="9"/>
  <c r="U27" i="9"/>
  <c r="M63" i="9"/>
  <c r="T106" i="9"/>
  <c r="I132" i="9"/>
  <c r="T198" i="9"/>
  <c r="U204" i="9"/>
  <c r="G224" i="9"/>
  <c r="G240" i="9"/>
  <c r="I298" i="9"/>
  <c r="M35" i="10"/>
  <c r="G54" i="10"/>
  <c r="U96" i="10"/>
  <c r="U205" i="10"/>
  <c r="G260" i="10"/>
  <c r="T185" i="11"/>
  <c r="T58" i="12"/>
  <c r="T78" i="12"/>
  <c r="K102" i="12"/>
  <c r="M247" i="12"/>
  <c r="K247" i="12"/>
  <c r="U35" i="13"/>
  <c r="I179" i="13"/>
  <c r="G224" i="13"/>
  <c r="O310" i="13"/>
  <c r="I310" i="13"/>
  <c r="I121" i="14"/>
  <c r="T292" i="14"/>
  <c r="M102" i="16"/>
  <c r="K102" i="16"/>
  <c r="G332" i="7"/>
  <c r="M10" i="8"/>
  <c r="T126" i="8"/>
  <c r="U144" i="8"/>
  <c r="M185" i="8"/>
  <c r="M260" i="8"/>
  <c r="U267" i="8"/>
  <c r="U299" i="8"/>
  <c r="T303" i="8"/>
  <c r="T339" i="8"/>
  <c r="K10" i="9"/>
  <c r="T27" i="9"/>
  <c r="K53" i="9"/>
  <c r="K121" i="9"/>
  <c r="K132" i="9"/>
  <c r="M185" i="9"/>
  <c r="T204" i="9"/>
  <c r="M224" i="9"/>
  <c r="M240" i="9"/>
  <c r="U310" i="9"/>
  <c r="K338" i="9"/>
  <c r="U35" i="10"/>
  <c r="K58" i="10"/>
  <c r="G78" i="10"/>
  <c r="G91" i="10"/>
  <c r="U101" i="10"/>
  <c r="T205" i="10"/>
  <c r="M35" i="11"/>
  <c r="K78" i="11"/>
  <c r="U191" i="11"/>
  <c r="I70" i="12"/>
  <c r="T91" i="12"/>
  <c r="I198" i="12"/>
  <c r="T35" i="13"/>
  <c r="I185" i="13"/>
  <c r="T332" i="13"/>
  <c r="K275" i="14"/>
  <c r="K96" i="15"/>
  <c r="G144" i="16"/>
  <c r="I144" i="16"/>
  <c r="T40" i="12"/>
  <c r="K54" i="12"/>
  <c r="U58" i="12"/>
  <c r="T96" i="12"/>
  <c r="M204" i="12"/>
  <c r="T216" i="12"/>
  <c r="G317" i="12"/>
  <c r="K54" i="13"/>
  <c r="M70" i="13"/>
  <c r="M157" i="13"/>
  <c r="U170" i="13"/>
  <c r="T247" i="13"/>
  <c r="M259" i="13"/>
  <c r="M53" i="14"/>
  <c r="T54" i="14"/>
  <c r="I85" i="14"/>
  <c r="K121" i="14"/>
  <c r="U137" i="14"/>
  <c r="T170" i="14"/>
  <c r="T198" i="14"/>
  <c r="O204" i="14"/>
  <c r="M224" i="14"/>
  <c r="G254" i="14"/>
  <c r="K298" i="14"/>
  <c r="M338" i="14"/>
  <c r="M63" i="15"/>
  <c r="I101" i="15"/>
  <c r="T169" i="15"/>
  <c r="T179" i="15"/>
  <c r="I191" i="15"/>
  <c r="M205" i="15"/>
  <c r="I216" i="15"/>
  <c r="U230" i="15"/>
  <c r="U259" i="15"/>
  <c r="I267" i="15"/>
  <c r="G303" i="15"/>
  <c r="M323" i="15"/>
  <c r="K337" i="15"/>
  <c r="I339" i="15"/>
  <c r="M10" i="16"/>
  <c r="O54" i="16"/>
  <c r="T58" i="16"/>
  <c r="I70" i="16"/>
  <c r="T78" i="16"/>
  <c r="K91" i="16"/>
  <c r="M112" i="16"/>
  <c r="M132" i="16"/>
  <c r="K157" i="16"/>
  <c r="T170" i="16"/>
  <c r="M204" i="16"/>
  <c r="O260" i="16"/>
  <c r="T285" i="16"/>
  <c r="K299" i="16"/>
  <c r="M338" i="16"/>
  <c r="T254" i="12"/>
  <c r="G260" i="12"/>
  <c r="M285" i="12"/>
  <c r="M317" i="12"/>
  <c r="G323" i="12"/>
  <c r="G70" i="13"/>
  <c r="U157" i="13"/>
  <c r="T170" i="13"/>
  <c r="T337" i="13"/>
  <c r="G169" i="14"/>
  <c r="I179" i="14"/>
  <c r="U204" i="14"/>
  <c r="G240" i="14"/>
  <c r="M254" i="14"/>
  <c r="G338" i="14"/>
  <c r="M101" i="15"/>
  <c r="T102" i="15"/>
  <c r="I150" i="15"/>
  <c r="M267" i="15"/>
  <c r="M303" i="15"/>
  <c r="U54" i="16"/>
  <c r="U260" i="16"/>
  <c r="I205" i="15"/>
  <c r="I323" i="15"/>
  <c r="M247" i="16"/>
  <c r="K310" i="16"/>
  <c r="I144" i="14"/>
  <c r="U169" i="14"/>
  <c r="I185" i="14"/>
  <c r="G40" i="15"/>
  <c r="G58" i="15"/>
  <c r="U339" i="15"/>
  <c r="K179" i="16"/>
  <c r="I204" i="16"/>
  <c r="T299" i="16"/>
  <c r="M338" i="13"/>
  <c r="T10" i="14"/>
  <c r="G191" i="14"/>
  <c r="U259" i="14"/>
  <c r="G267" i="14"/>
  <c r="M78" i="15"/>
  <c r="T191" i="15"/>
  <c r="T224" i="15"/>
  <c r="U254" i="15"/>
  <c r="G260" i="15"/>
  <c r="T275" i="15"/>
  <c r="T317" i="15"/>
  <c r="T339" i="15"/>
  <c r="U126" i="16"/>
  <c r="G179" i="16"/>
  <c r="G185" i="16"/>
  <c r="G292" i="16"/>
  <c r="I310" i="16"/>
  <c r="U198" i="10"/>
  <c r="I247" i="10"/>
  <c r="K285" i="10"/>
  <c r="M332" i="10"/>
  <c r="U337" i="10"/>
  <c r="M339" i="10"/>
  <c r="U35" i="11"/>
  <c r="M299" i="11"/>
  <c r="U303" i="11"/>
  <c r="U126" i="12"/>
  <c r="M144" i="12"/>
  <c r="U163" i="12"/>
  <c r="U185" i="12"/>
  <c r="I10" i="13"/>
  <c r="U70" i="13"/>
  <c r="U126" i="13"/>
  <c r="I132" i="13"/>
  <c r="M191" i="13"/>
  <c r="I205" i="13"/>
  <c r="G216" i="13"/>
  <c r="M230" i="13"/>
  <c r="M240" i="13"/>
  <c r="K275" i="13"/>
  <c r="G298" i="13"/>
  <c r="U53" i="14"/>
  <c r="G101" i="14"/>
  <c r="U150" i="14"/>
  <c r="T163" i="14"/>
  <c r="O179" i="14"/>
  <c r="M205" i="14"/>
  <c r="M216" i="14"/>
  <c r="U254" i="14"/>
  <c r="I267" i="14"/>
  <c r="I285" i="14"/>
  <c r="U338" i="14"/>
  <c r="G35" i="15"/>
  <c r="I40" i="15"/>
  <c r="G54" i="15"/>
  <c r="I58" i="15"/>
  <c r="I84" i="15"/>
  <c r="G96" i="15"/>
  <c r="O101" i="15"/>
  <c r="K150" i="15"/>
  <c r="T240" i="15"/>
  <c r="T267" i="15"/>
  <c r="T102" i="16"/>
  <c r="T132" i="16"/>
  <c r="K169" i="16"/>
  <c r="I224" i="16"/>
  <c r="U247" i="16"/>
  <c r="I259" i="16"/>
  <c r="I299" i="10"/>
  <c r="K303" i="10"/>
  <c r="G47" i="11"/>
  <c r="U78" i="11"/>
  <c r="U96" i="11"/>
  <c r="U106" i="11"/>
  <c r="I247" i="11"/>
  <c r="U339" i="11"/>
  <c r="I19" i="12"/>
  <c r="U47" i="12"/>
  <c r="T126" i="12"/>
  <c r="T163" i="12"/>
  <c r="U204" i="12"/>
  <c r="U260" i="12"/>
  <c r="M10" i="13"/>
  <c r="I19" i="13"/>
  <c r="I85" i="13"/>
  <c r="G121" i="13"/>
  <c r="M132" i="13"/>
  <c r="U137" i="13"/>
  <c r="U163" i="13"/>
  <c r="U179" i="13"/>
  <c r="K185" i="13"/>
  <c r="M205" i="13"/>
  <c r="M216" i="13"/>
  <c r="G230" i="13"/>
  <c r="U292" i="13"/>
  <c r="G78" i="14"/>
  <c r="U85" i="14"/>
  <c r="T112" i="14"/>
  <c r="U179" i="14"/>
  <c r="U216" i="14"/>
  <c r="O240" i="14"/>
  <c r="M285" i="14"/>
  <c r="I337" i="14"/>
  <c r="M54" i="15"/>
  <c r="G70" i="15"/>
  <c r="M84" i="15"/>
  <c r="U101" i="15"/>
  <c r="G198" i="15"/>
  <c r="U216" i="15"/>
  <c r="I247" i="15"/>
  <c r="I260" i="15"/>
  <c r="O285" i="15"/>
  <c r="U332" i="15"/>
  <c r="M338" i="15"/>
  <c r="U19" i="16"/>
  <c r="K53" i="16"/>
  <c r="I150" i="16"/>
  <c r="K185" i="16"/>
  <c r="U204" i="16"/>
  <c r="M224" i="16"/>
  <c r="T247" i="16"/>
  <c r="K259" i="16"/>
  <c r="U310" i="16"/>
  <c r="T338" i="16"/>
  <c r="I169" i="10"/>
  <c r="G231" i="10"/>
  <c r="T267" i="10"/>
  <c r="M299" i="10"/>
  <c r="K337" i="10"/>
  <c r="M10" i="11"/>
  <c r="T58" i="11"/>
  <c r="T96" i="11"/>
  <c r="G102" i="11"/>
  <c r="U150" i="11"/>
  <c r="T339" i="11"/>
  <c r="U27" i="12"/>
  <c r="T47" i="12"/>
  <c r="U102" i="12"/>
  <c r="K150" i="12"/>
  <c r="K191" i="12"/>
  <c r="M224" i="12"/>
  <c r="T323" i="12"/>
  <c r="M19" i="13"/>
  <c r="U47" i="13"/>
  <c r="M85" i="13"/>
  <c r="U106" i="13"/>
  <c r="M121" i="13"/>
  <c r="T137" i="13"/>
  <c r="T163" i="13"/>
  <c r="T179" i="13"/>
  <c r="I267" i="13"/>
  <c r="U310" i="13"/>
  <c r="K338" i="13"/>
  <c r="M40" i="14"/>
  <c r="M58" i="14"/>
  <c r="M78" i="14"/>
  <c r="G96" i="14"/>
  <c r="O169" i="14"/>
  <c r="T179" i="14"/>
  <c r="U240" i="14"/>
  <c r="M337" i="14"/>
  <c r="U54" i="15"/>
  <c r="M70" i="15"/>
  <c r="K78" i="15"/>
  <c r="M126" i="15"/>
  <c r="M137" i="15"/>
  <c r="U150" i="15"/>
  <c r="M247" i="15"/>
  <c r="K299" i="15"/>
  <c r="M85" i="16"/>
  <c r="M101" i="16"/>
  <c r="U179" i="16"/>
  <c r="M292" i="16"/>
  <c r="I19" i="11"/>
  <c r="I121" i="11"/>
  <c r="I157" i="11"/>
  <c r="M204" i="11"/>
  <c r="M259" i="12"/>
  <c r="I101" i="13"/>
  <c r="M144" i="13"/>
  <c r="U267" i="13"/>
  <c r="I285" i="13"/>
  <c r="U298" i="13"/>
  <c r="I84" i="14"/>
  <c r="T191" i="14"/>
  <c r="T230" i="14"/>
  <c r="I247" i="14"/>
  <c r="T267" i="14"/>
  <c r="I299" i="14"/>
  <c r="U317" i="14"/>
  <c r="M323" i="14"/>
  <c r="G339" i="14"/>
  <c r="U78" i="15"/>
  <c r="T101" i="15"/>
  <c r="I132" i="15"/>
  <c r="I157" i="15"/>
  <c r="M231" i="15"/>
  <c r="O260" i="15"/>
  <c r="T121" i="16"/>
  <c r="T231" i="16"/>
  <c r="G254" i="16"/>
  <c r="T259" i="16"/>
  <c r="M317" i="16"/>
  <c r="G337" i="16"/>
  <c r="U204" i="10"/>
  <c r="U260" i="10"/>
  <c r="T323" i="10"/>
  <c r="T337" i="10"/>
  <c r="U339" i="10"/>
  <c r="M19" i="11"/>
  <c r="T27" i="11"/>
  <c r="T54" i="11"/>
  <c r="T91" i="11"/>
  <c r="M121" i="11"/>
  <c r="K126" i="11"/>
  <c r="M157" i="11"/>
  <c r="U170" i="11"/>
  <c r="U204" i="11"/>
  <c r="M231" i="11"/>
  <c r="U260" i="11"/>
  <c r="U299" i="11"/>
  <c r="M338" i="11"/>
  <c r="U63" i="12"/>
  <c r="M310" i="12"/>
  <c r="T339" i="12"/>
  <c r="G63" i="13"/>
  <c r="M101" i="13"/>
  <c r="M150" i="13"/>
  <c r="T185" i="13"/>
  <c r="M260" i="13"/>
  <c r="T275" i="13"/>
  <c r="M285" i="13"/>
  <c r="I303" i="13"/>
  <c r="I317" i="13"/>
  <c r="U338" i="13"/>
  <c r="M35" i="14"/>
  <c r="K40" i="14"/>
  <c r="K58" i="14"/>
  <c r="K84" i="14"/>
  <c r="G91" i="14"/>
  <c r="U101" i="14"/>
  <c r="I198" i="14"/>
  <c r="T240" i="14"/>
  <c r="I260" i="14"/>
  <c r="M332" i="14"/>
  <c r="M339" i="14"/>
  <c r="M27" i="15"/>
  <c r="I70" i="15"/>
  <c r="U96" i="15"/>
  <c r="G102" i="15"/>
  <c r="M157" i="15"/>
  <c r="U260" i="15"/>
  <c r="T285" i="15"/>
  <c r="M292" i="15"/>
  <c r="G310" i="15"/>
  <c r="G40" i="16"/>
  <c r="I85" i="16"/>
  <c r="I101" i="16"/>
  <c r="T169" i="16"/>
  <c r="K224" i="16"/>
  <c r="I240" i="16"/>
  <c r="T292" i="16"/>
  <c r="K339" i="16"/>
  <c r="U185" i="10"/>
  <c r="I259" i="10"/>
  <c r="M292" i="10"/>
  <c r="K332" i="10"/>
  <c r="T339" i="10"/>
  <c r="G19" i="11"/>
  <c r="I102" i="11"/>
  <c r="K137" i="11"/>
  <c r="I259" i="11"/>
  <c r="T285" i="11"/>
  <c r="G338" i="11"/>
  <c r="T10" i="12"/>
  <c r="K205" i="12"/>
  <c r="M230" i="12"/>
  <c r="M275" i="12"/>
  <c r="U332" i="12"/>
  <c r="M338" i="12"/>
  <c r="M63" i="13"/>
  <c r="T126" i="13"/>
  <c r="U150" i="13"/>
  <c r="T191" i="13"/>
  <c r="G260" i="13"/>
  <c r="M303" i="13"/>
  <c r="M317" i="13"/>
  <c r="T150" i="14"/>
  <c r="M198" i="14"/>
  <c r="T205" i="14"/>
  <c r="T216" i="14"/>
  <c r="U299" i="14"/>
  <c r="T96" i="15"/>
  <c r="M102" i="15"/>
  <c r="K112" i="15"/>
  <c r="I121" i="15"/>
  <c r="K137" i="15"/>
  <c r="I204" i="15"/>
  <c r="I231" i="15"/>
  <c r="K247" i="15"/>
  <c r="I310" i="15"/>
  <c r="I35" i="16"/>
  <c r="I40" i="16"/>
  <c r="K63" i="16"/>
  <c r="K85" i="16"/>
  <c r="I96" i="16"/>
  <c r="K101" i="16"/>
  <c r="K205" i="16"/>
  <c r="I216" i="16"/>
  <c r="K323" i="16"/>
  <c r="I332" i="16"/>
  <c r="I337" i="16"/>
  <c r="G170" i="12"/>
  <c r="K216" i="12"/>
  <c r="M254" i="12"/>
  <c r="I292" i="12"/>
  <c r="G298" i="12"/>
  <c r="T10" i="13"/>
  <c r="T205" i="13"/>
  <c r="U91" i="14"/>
  <c r="G157" i="14"/>
  <c r="G231" i="14"/>
  <c r="U102" i="15"/>
  <c r="G170" i="16"/>
  <c r="T275" i="16"/>
  <c r="U247" i="11"/>
  <c r="M58" i="12"/>
  <c r="K96" i="12"/>
  <c r="U150" i="12"/>
  <c r="M170" i="12"/>
  <c r="M298" i="12"/>
  <c r="M198" i="13"/>
  <c r="I247" i="13"/>
  <c r="M323" i="13"/>
  <c r="M337" i="13"/>
  <c r="U40" i="14"/>
  <c r="U58" i="14"/>
  <c r="M157" i="14"/>
  <c r="M10" i="15"/>
  <c r="I169" i="15"/>
  <c r="M259" i="15"/>
  <c r="M298" i="15"/>
  <c r="M54" i="16"/>
  <c r="U85" i="16"/>
  <c r="U101" i="16"/>
  <c r="T144" i="16"/>
  <c r="U150" i="16"/>
  <c r="M170" i="16"/>
  <c r="O254" i="16"/>
  <c r="M260" i="16"/>
  <c r="G332" i="16"/>
  <c r="K337" i="16"/>
  <c r="G150" i="10"/>
  <c r="T179" i="10"/>
  <c r="G205" i="10"/>
  <c r="M230" i="10"/>
  <c r="T231" i="10"/>
  <c r="M254" i="10"/>
  <c r="K259" i="10"/>
  <c r="I275" i="10"/>
  <c r="I292" i="10"/>
  <c r="G338" i="10"/>
  <c r="O19" i="11"/>
  <c r="G40" i="11"/>
  <c r="T47" i="11"/>
  <c r="O53" i="11"/>
  <c r="I85" i="11"/>
  <c r="T106" i="11"/>
  <c r="U112" i="11"/>
  <c r="I185" i="11"/>
  <c r="I254" i="11"/>
  <c r="M275" i="11"/>
  <c r="G78" i="12"/>
  <c r="G84" i="12"/>
  <c r="I96" i="12"/>
  <c r="G157" i="12"/>
  <c r="T191" i="12"/>
  <c r="G58" i="13"/>
  <c r="G78" i="13"/>
  <c r="M96" i="13"/>
  <c r="T144" i="13"/>
  <c r="M170" i="13"/>
  <c r="G198" i="13"/>
  <c r="M204" i="13"/>
  <c r="T216" i="13"/>
  <c r="T267" i="13"/>
  <c r="M299" i="13"/>
  <c r="I339" i="13"/>
  <c r="M27" i="14"/>
  <c r="I70" i="14"/>
  <c r="G106" i="14"/>
  <c r="G204" i="14"/>
  <c r="T323" i="14"/>
  <c r="K332" i="14"/>
  <c r="M19" i="15"/>
  <c r="I53" i="15"/>
  <c r="T54" i="15"/>
  <c r="T126" i="15"/>
  <c r="I185" i="15"/>
  <c r="T231" i="15"/>
  <c r="G259" i="15"/>
  <c r="M275" i="15"/>
  <c r="K292" i="15"/>
  <c r="U310" i="15"/>
  <c r="I137" i="16"/>
  <c r="G157" i="16"/>
  <c r="I198" i="16"/>
  <c r="K240" i="16"/>
  <c r="T254" i="16"/>
  <c r="I303" i="16"/>
  <c r="G204" i="13"/>
  <c r="T40" i="14"/>
  <c r="T58" i="14"/>
  <c r="T84" i="14"/>
  <c r="M102" i="14"/>
  <c r="I259" i="14"/>
  <c r="G292" i="14"/>
  <c r="T339" i="14"/>
  <c r="T27" i="15"/>
  <c r="M53" i="15"/>
  <c r="T157" i="15"/>
  <c r="T310" i="15"/>
  <c r="G337" i="15"/>
  <c r="T338" i="15"/>
  <c r="I54" i="16"/>
  <c r="K58" i="16"/>
  <c r="T63" i="16"/>
  <c r="G91" i="16"/>
  <c r="M106" i="16"/>
  <c r="M157" i="16"/>
  <c r="I170" i="16"/>
  <c r="M198" i="16"/>
  <c r="I260" i="16"/>
  <c r="I285" i="16"/>
  <c r="K303" i="16"/>
  <c r="U339" i="16"/>
  <c r="M101" i="11"/>
  <c r="K224" i="11"/>
  <c r="M35" i="12"/>
  <c r="M91" i="12"/>
  <c r="I137" i="12"/>
  <c r="U157" i="12"/>
  <c r="M198" i="12"/>
  <c r="U205" i="12"/>
  <c r="K254" i="12"/>
  <c r="M267" i="12"/>
  <c r="G35" i="13"/>
  <c r="U78" i="13"/>
  <c r="G84" i="13"/>
  <c r="G91" i="13"/>
  <c r="T101" i="13"/>
  <c r="I204" i="13"/>
  <c r="K247" i="13"/>
  <c r="I10" i="14"/>
  <c r="U54" i="14"/>
  <c r="I112" i="14"/>
  <c r="U198" i="14"/>
  <c r="M259" i="14"/>
  <c r="M292" i="14"/>
  <c r="U332" i="14"/>
  <c r="K10" i="15"/>
  <c r="U112" i="15"/>
  <c r="M254" i="15"/>
  <c r="K259" i="15"/>
  <c r="U292" i="15"/>
  <c r="K298" i="15"/>
  <c r="M337" i="15"/>
  <c r="T40" i="16"/>
  <c r="M70" i="16"/>
  <c r="M91" i="16"/>
  <c r="O96" i="16"/>
  <c r="K170" i="16"/>
  <c r="U205" i="16"/>
  <c r="O216" i="16"/>
  <c r="K285" i="16"/>
  <c r="M299" i="16"/>
  <c r="U323" i="16"/>
  <c r="O332" i="16"/>
  <c r="T339" i="16"/>
  <c r="M27" i="16"/>
  <c r="K35" i="16"/>
  <c r="K47" i="16"/>
  <c r="I63" i="16"/>
  <c r="I91" i="16"/>
  <c r="I121" i="16"/>
  <c r="K137" i="16"/>
  <c r="M163" i="16"/>
  <c r="M179" i="16"/>
  <c r="I185" i="16"/>
  <c r="M191" i="16"/>
  <c r="M205" i="16"/>
  <c r="M231" i="16"/>
  <c r="G247" i="16"/>
  <c r="G259" i="16"/>
  <c r="I267" i="16"/>
  <c r="G275" i="16"/>
  <c r="G285" i="16"/>
  <c r="G299" i="16"/>
  <c r="G303" i="16"/>
  <c r="I317" i="16"/>
  <c r="M323" i="16"/>
  <c r="M339" i="16"/>
  <c r="M78" i="16"/>
  <c r="M126" i="16"/>
  <c r="M254" i="16"/>
  <c r="M332" i="16"/>
  <c r="O35" i="16"/>
  <c r="O47" i="16"/>
  <c r="O137" i="16"/>
  <c r="G150" i="16"/>
  <c r="G216" i="16"/>
  <c r="K298" i="16"/>
  <c r="G35" i="16"/>
  <c r="G47" i="16"/>
  <c r="O112" i="16"/>
  <c r="G137" i="16"/>
  <c r="O198" i="16"/>
  <c r="O224" i="16"/>
  <c r="O240" i="16"/>
  <c r="M150" i="16"/>
  <c r="O63" i="16"/>
  <c r="O91" i="16"/>
  <c r="G112" i="16"/>
  <c r="O121" i="16"/>
  <c r="O157" i="16"/>
  <c r="O169" i="16"/>
  <c r="O185" i="16"/>
  <c r="G198" i="16"/>
  <c r="G224" i="16"/>
  <c r="G240" i="16"/>
  <c r="O267" i="16"/>
  <c r="O317" i="16"/>
  <c r="M96" i="16"/>
  <c r="O10" i="16"/>
  <c r="O84" i="16"/>
  <c r="O132" i="16"/>
  <c r="O144" i="16"/>
  <c r="O170" i="16"/>
  <c r="O298" i="16"/>
  <c r="M216" i="16"/>
  <c r="M310" i="16"/>
  <c r="G27" i="15"/>
  <c r="K63" i="15"/>
  <c r="O78" i="15"/>
  <c r="K91" i="15"/>
  <c r="O96" i="15"/>
  <c r="K121" i="15"/>
  <c r="O126" i="15"/>
  <c r="O150" i="15"/>
  <c r="K157" i="15"/>
  <c r="G163" i="15"/>
  <c r="K169" i="15"/>
  <c r="G179" i="15"/>
  <c r="K185" i="15"/>
  <c r="G191" i="15"/>
  <c r="G205" i="15"/>
  <c r="O216" i="15"/>
  <c r="G231" i="15"/>
  <c r="O254" i="15"/>
  <c r="K267" i="15"/>
  <c r="I275" i="15"/>
  <c r="I285" i="15"/>
  <c r="I299" i="15"/>
  <c r="I303" i="15"/>
  <c r="K317" i="15"/>
  <c r="G323" i="15"/>
  <c r="I337" i="15"/>
  <c r="G339" i="15"/>
  <c r="M112" i="15"/>
  <c r="K19" i="15"/>
  <c r="K53" i="15"/>
  <c r="K85" i="15"/>
  <c r="M198" i="15"/>
  <c r="M224" i="15"/>
  <c r="K40" i="15"/>
  <c r="K54" i="15"/>
  <c r="K58" i="15"/>
  <c r="O63" i="15"/>
  <c r="K70" i="15"/>
  <c r="O91" i="15"/>
  <c r="K102" i="15"/>
  <c r="K106" i="15"/>
  <c r="O121" i="15"/>
  <c r="O157" i="15"/>
  <c r="O169" i="15"/>
  <c r="O185" i="15"/>
  <c r="K204" i="15"/>
  <c r="K230" i="15"/>
  <c r="K260" i="15"/>
  <c r="O267" i="15"/>
  <c r="O317" i="15"/>
  <c r="O10" i="15"/>
  <c r="K27" i="15"/>
  <c r="G63" i="15"/>
  <c r="O84" i="15"/>
  <c r="G91" i="15"/>
  <c r="G121" i="15"/>
  <c r="O132" i="15"/>
  <c r="O144" i="15"/>
  <c r="G157" i="15"/>
  <c r="K163" i="15"/>
  <c r="G169" i="15"/>
  <c r="O170" i="15"/>
  <c r="K179" i="15"/>
  <c r="G185" i="15"/>
  <c r="K191" i="15"/>
  <c r="K205" i="15"/>
  <c r="K231" i="15"/>
  <c r="G267" i="15"/>
  <c r="O298" i="15"/>
  <c r="G317" i="15"/>
  <c r="K323" i="15"/>
  <c r="K339" i="15"/>
  <c r="G10" i="15"/>
  <c r="G132" i="15"/>
  <c r="G144" i="15"/>
  <c r="G170" i="15"/>
  <c r="G298" i="15"/>
  <c r="O299" i="15"/>
  <c r="O337" i="15"/>
  <c r="O40" i="15"/>
  <c r="O54" i="15"/>
  <c r="M63" i="14"/>
  <c r="M91" i="14"/>
  <c r="M121" i="14"/>
  <c r="M185" i="14"/>
  <c r="I191" i="14"/>
  <c r="O198" i="14"/>
  <c r="I205" i="14"/>
  <c r="O224" i="14"/>
  <c r="I231" i="14"/>
  <c r="M267" i="14"/>
  <c r="M317" i="14"/>
  <c r="I323" i="14"/>
  <c r="I339" i="14"/>
  <c r="M10" i="14"/>
  <c r="I78" i="14"/>
  <c r="M84" i="14"/>
  <c r="I96" i="14"/>
  <c r="I126" i="14"/>
  <c r="M132" i="14"/>
  <c r="M144" i="14"/>
  <c r="M170" i="14"/>
  <c r="O185" i="14"/>
  <c r="K204" i="14"/>
  <c r="I216" i="14"/>
  <c r="K230" i="14"/>
  <c r="I254" i="14"/>
  <c r="K260" i="14"/>
  <c r="O267" i="14"/>
  <c r="I292" i="14"/>
  <c r="M298" i="14"/>
  <c r="O317" i="14"/>
  <c r="K338" i="14"/>
  <c r="O10" i="14"/>
  <c r="K27" i="14"/>
  <c r="I35" i="14"/>
  <c r="I47" i="14"/>
  <c r="O84" i="14"/>
  <c r="O132" i="14"/>
  <c r="I137" i="14"/>
  <c r="O144" i="14"/>
  <c r="K163" i="14"/>
  <c r="O170" i="14"/>
  <c r="K179" i="14"/>
  <c r="G185" i="14"/>
  <c r="K191" i="14"/>
  <c r="K205" i="14"/>
  <c r="K231" i="14"/>
  <c r="O298" i="14"/>
  <c r="G317" i="14"/>
  <c r="K323" i="14"/>
  <c r="K339" i="14"/>
  <c r="G10" i="14"/>
  <c r="O19" i="14"/>
  <c r="O53" i="14"/>
  <c r="G84" i="14"/>
  <c r="O85" i="14"/>
  <c r="K96" i="14"/>
  <c r="O101" i="14"/>
  <c r="K126" i="14"/>
  <c r="G132" i="14"/>
  <c r="G144" i="14"/>
  <c r="K150" i="14"/>
  <c r="K216" i="14"/>
  <c r="K137" i="14"/>
  <c r="G247" i="14"/>
  <c r="G275" i="14"/>
  <c r="G285" i="14"/>
  <c r="G299" i="14"/>
  <c r="G303" i="14"/>
  <c r="G337" i="14"/>
  <c r="O191" i="14"/>
  <c r="K198" i="14"/>
  <c r="O205" i="14"/>
  <c r="K224" i="14"/>
  <c r="O231" i="14"/>
  <c r="K240" i="14"/>
  <c r="O323" i="14"/>
  <c r="O339" i="14"/>
  <c r="O78" i="14"/>
  <c r="O96" i="14"/>
  <c r="O126" i="14"/>
  <c r="O150" i="14"/>
  <c r="O216" i="14"/>
  <c r="O254" i="14"/>
  <c r="O292" i="14"/>
  <c r="O10" i="13"/>
  <c r="K27" i="13"/>
  <c r="I35" i="13"/>
  <c r="I47" i="13"/>
  <c r="O84" i="13"/>
  <c r="O132" i="13"/>
  <c r="I137" i="13"/>
  <c r="O144" i="13"/>
  <c r="K163" i="13"/>
  <c r="O170" i="13"/>
  <c r="K179" i="13"/>
  <c r="G185" i="13"/>
  <c r="K191" i="13"/>
  <c r="K205" i="13"/>
  <c r="K231" i="13"/>
  <c r="G267" i="13"/>
  <c r="O298" i="13"/>
  <c r="G317" i="13"/>
  <c r="K323" i="13"/>
  <c r="K339" i="13"/>
  <c r="G10" i="13"/>
  <c r="O19" i="13"/>
  <c r="O53" i="13"/>
  <c r="K78" i="13"/>
  <c r="O85" i="13"/>
  <c r="K96" i="13"/>
  <c r="O101" i="13"/>
  <c r="I112" i="13"/>
  <c r="K126" i="13"/>
  <c r="G144" i="13"/>
  <c r="G170" i="13"/>
  <c r="I198" i="13"/>
  <c r="I224" i="13"/>
  <c r="I240" i="13"/>
  <c r="O247" i="13"/>
  <c r="O259" i="13"/>
  <c r="O275" i="13"/>
  <c r="O285" i="13"/>
  <c r="O299" i="13"/>
  <c r="O303" i="13"/>
  <c r="O337" i="13"/>
  <c r="G19" i="13"/>
  <c r="K35" i="13"/>
  <c r="K47" i="13"/>
  <c r="G53" i="13"/>
  <c r="G85" i="13"/>
  <c r="G101" i="13"/>
  <c r="K137" i="13"/>
  <c r="G247" i="13"/>
  <c r="G259" i="13"/>
  <c r="G275" i="13"/>
  <c r="G285" i="13"/>
  <c r="G299" i="13"/>
  <c r="G303" i="13"/>
  <c r="G337" i="13"/>
  <c r="O27" i="13"/>
  <c r="O163" i="13"/>
  <c r="O179" i="13"/>
  <c r="O191" i="13"/>
  <c r="K198" i="13"/>
  <c r="O205" i="13"/>
  <c r="K224" i="13"/>
  <c r="O231" i="13"/>
  <c r="K240" i="13"/>
  <c r="O323" i="13"/>
  <c r="O339" i="13"/>
  <c r="K63" i="13"/>
  <c r="O78" i="13"/>
  <c r="K91" i="13"/>
  <c r="O96" i="13"/>
  <c r="K121" i="13"/>
  <c r="O126" i="13"/>
  <c r="O150" i="13"/>
  <c r="K157" i="13"/>
  <c r="G163" i="13"/>
  <c r="K169" i="13"/>
  <c r="G179" i="13"/>
  <c r="G191" i="13"/>
  <c r="G205" i="13"/>
  <c r="G231" i="13"/>
  <c r="O254" i="13"/>
  <c r="K267" i="13"/>
  <c r="K317" i="13"/>
  <c r="G323" i="13"/>
  <c r="G339" i="13"/>
  <c r="K10" i="13"/>
  <c r="O35" i="13"/>
  <c r="K84" i="13"/>
  <c r="K132" i="13"/>
  <c r="O137" i="13"/>
  <c r="K144" i="13"/>
  <c r="K170" i="13"/>
  <c r="K298" i="13"/>
  <c r="G19" i="12"/>
  <c r="M27" i="12"/>
  <c r="K35" i="12"/>
  <c r="K47" i="12"/>
  <c r="G53" i="12"/>
  <c r="I63" i="12"/>
  <c r="G85" i="12"/>
  <c r="I91" i="12"/>
  <c r="G101" i="12"/>
  <c r="I121" i="12"/>
  <c r="K137" i="12"/>
  <c r="I157" i="12"/>
  <c r="M163" i="12"/>
  <c r="I169" i="12"/>
  <c r="M179" i="12"/>
  <c r="I185" i="12"/>
  <c r="M191" i="12"/>
  <c r="M205" i="12"/>
  <c r="M231" i="12"/>
  <c r="G247" i="12"/>
  <c r="G259" i="12"/>
  <c r="O260" i="12"/>
  <c r="I267" i="12"/>
  <c r="G275" i="12"/>
  <c r="G285" i="12"/>
  <c r="G299" i="12"/>
  <c r="G303" i="12"/>
  <c r="I317" i="12"/>
  <c r="M323" i="12"/>
  <c r="G337" i="12"/>
  <c r="M339" i="12"/>
  <c r="I10" i="12"/>
  <c r="M78" i="12"/>
  <c r="I84" i="12"/>
  <c r="M96" i="12"/>
  <c r="M126" i="12"/>
  <c r="I132" i="12"/>
  <c r="I144" i="12"/>
  <c r="M150" i="12"/>
  <c r="I170" i="12"/>
  <c r="K198" i="12"/>
  <c r="M216" i="12"/>
  <c r="K224" i="12"/>
  <c r="O231" i="12"/>
  <c r="K240" i="12"/>
  <c r="I298" i="12"/>
  <c r="O323" i="12"/>
  <c r="O339" i="12"/>
  <c r="K63" i="12"/>
  <c r="I85" i="12"/>
  <c r="K91" i="12"/>
  <c r="K121" i="12"/>
  <c r="K157" i="12"/>
  <c r="K169" i="12"/>
  <c r="K185" i="12"/>
  <c r="I247" i="12"/>
  <c r="I259" i="12"/>
  <c r="K267" i="12"/>
  <c r="I275" i="12"/>
  <c r="I285" i="12"/>
  <c r="I299" i="12"/>
  <c r="I303" i="12"/>
  <c r="K317" i="12"/>
  <c r="I337" i="12"/>
  <c r="G339" i="12"/>
  <c r="K10" i="12"/>
  <c r="O35" i="12"/>
  <c r="O47" i="12"/>
  <c r="K84" i="12"/>
  <c r="K132" i="12"/>
  <c r="O137" i="12"/>
  <c r="K144" i="12"/>
  <c r="K170" i="12"/>
  <c r="K298" i="12"/>
  <c r="G112" i="12"/>
  <c r="O317" i="12"/>
  <c r="O10" i="12"/>
  <c r="O84" i="12"/>
  <c r="O132" i="12"/>
  <c r="O144" i="12"/>
  <c r="O170" i="12"/>
  <c r="O298" i="12"/>
  <c r="G27" i="11"/>
  <c r="K63" i="11"/>
  <c r="O78" i="11"/>
  <c r="K91" i="11"/>
  <c r="O96" i="11"/>
  <c r="K121" i="11"/>
  <c r="O126" i="11"/>
  <c r="O150" i="11"/>
  <c r="K157" i="11"/>
  <c r="G163" i="11"/>
  <c r="K169" i="11"/>
  <c r="G179" i="11"/>
  <c r="K185" i="11"/>
  <c r="G191" i="11"/>
  <c r="G205" i="11"/>
  <c r="O216" i="11"/>
  <c r="G231" i="11"/>
  <c r="O254" i="11"/>
  <c r="K267" i="11"/>
  <c r="I285" i="11"/>
  <c r="O292" i="11"/>
  <c r="I299" i="11"/>
  <c r="I303" i="11"/>
  <c r="O310" i="11"/>
  <c r="K317" i="11"/>
  <c r="G323" i="11"/>
  <c r="I337" i="11"/>
  <c r="G339" i="11"/>
  <c r="M112" i="11"/>
  <c r="M198" i="11"/>
  <c r="M224" i="11"/>
  <c r="M240" i="11"/>
  <c r="I27" i="11"/>
  <c r="I179" i="11"/>
  <c r="I191" i="11"/>
  <c r="I205" i="11"/>
  <c r="I323" i="11"/>
  <c r="I339" i="11"/>
  <c r="K40" i="11"/>
  <c r="K54" i="11"/>
  <c r="K58" i="11"/>
  <c r="O63" i="11"/>
  <c r="K70" i="11"/>
  <c r="O91" i="11"/>
  <c r="K102" i="11"/>
  <c r="K106" i="11"/>
  <c r="O121" i="11"/>
  <c r="O157" i="11"/>
  <c r="O169" i="11"/>
  <c r="O185" i="11"/>
  <c r="K204" i="11"/>
  <c r="K230" i="11"/>
  <c r="K260" i="11"/>
  <c r="O267" i="11"/>
  <c r="O317" i="11"/>
  <c r="K338" i="11"/>
  <c r="O10" i="11"/>
  <c r="K27" i="11"/>
  <c r="G63" i="11"/>
  <c r="O84" i="11"/>
  <c r="G91" i="11"/>
  <c r="G121" i="11"/>
  <c r="O132" i="11"/>
  <c r="O144" i="11"/>
  <c r="G157" i="11"/>
  <c r="K163" i="11"/>
  <c r="G169" i="11"/>
  <c r="O170" i="11"/>
  <c r="K179" i="11"/>
  <c r="G185" i="11"/>
  <c r="K191" i="11"/>
  <c r="K205" i="11"/>
  <c r="K231" i="11"/>
  <c r="G267" i="11"/>
  <c r="O298" i="11"/>
  <c r="G317" i="11"/>
  <c r="K323" i="11"/>
  <c r="K339" i="11"/>
  <c r="G84" i="11"/>
  <c r="G132" i="11"/>
  <c r="G144" i="11"/>
  <c r="G170" i="11"/>
  <c r="O285" i="11"/>
  <c r="G298" i="11"/>
  <c r="O299" i="11"/>
  <c r="O303" i="11"/>
  <c r="O337" i="11"/>
  <c r="I27" i="10"/>
  <c r="G35" i="10"/>
  <c r="G47" i="10"/>
  <c r="O112" i="10"/>
  <c r="G137" i="10"/>
  <c r="I163" i="10"/>
  <c r="I179" i="10"/>
  <c r="I191" i="10"/>
  <c r="I205" i="10"/>
  <c r="O224" i="10"/>
  <c r="I231" i="10"/>
  <c r="I323" i="10"/>
  <c r="I339" i="10"/>
  <c r="M10" i="10"/>
  <c r="O63" i="10"/>
  <c r="I78" i="10"/>
  <c r="M84" i="10"/>
  <c r="O91" i="10"/>
  <c r="I96" i="10"/>
  <c r="O121" i="10"/>
  <c r="M132" i="10"/>
  <c r="M144" i="10"/>
  <c r="O157" i="10"/>
  <c r="M170" i="10"/>
  <c r="O185" i="10"/>
  <c r="M298" i="10"/>
  <c r="O317" i="10"/>
  <c r="K338" i="10"/>
  <c r="K27" i="10"/>
  <c r="G63" i="10"/>
  <c r="G157" i="10"/>
  <c r="K163" i="10"/>
  <c r="G169" i="10"/>
  <c r="K179" i="10"/>
  <c r="G185" i="10"/>
  <c r="K191" i="10"/>
  <c r="K205" i="10"/>
  <c r="K231" i="10"/>
  <c r="G267" i="10"/>
  <c r="G317" i="10"/>
  <c r="K323" i="10"/>
  <c r="K339" i="10"/>
  <c r="O19" i="10"/>
  <c r="K78" i="10"/>
  <c r="O85" i="10"/>
  <c r="O101" i="10"/>
  <c r="K126" i="10"/>
  <c r="K150" i="10"/>
  <c r="K216" i="10"/>
  <c r="O247" i="10"/>
  <c r="K254" i="10"/>
  <c r="O259" i="10"/>
  <c r="O275" i="10"/>
  <c r="O285" i="10"/>
  <c r="O299" i="10"/>
  <c r="O303" i="10"/>
  <c r="O337" i="10"/>
  <c r="G19" i="10"/>
  <c r="K35" i="10"/>
  <c r="G85" i="10"/>
  <c r="K137" i="10"/>
  <c r="G247" i="10"/>
  <c r="G259" i="10"/>
  <c r="G275" i="10"/>
  <c r="G285" i="10"/>
  <c r="G299" i="10"/>
  <c r="G303" i="10"/>
  <c r="G337" i="10"/>
  <c r="K112" i="10"/>
  <c r="O179" i="10"/>
  <c r="O191" i="10"/>
  <c r="K198" i="10"/>
  <c r="O205" i="10"/>
  <c r="K224" i="10"/>
  <c r="K240" i="10"/>
  <c r="O323" i="10"/>
  <c r="O339" i="10"/>
  <c r="O78" i="10"/>
  <c r="O96" i="10"/>
  <c r="K27" i="9"/>
  <c r="I35" i="9"/>
  <c r="I47" i="9"/>
  <c r="G63" i="9"/>
  <c r="G91" i="9"/>
  <c r="G121" i="9"/>
  <c r="I137" i="9"/>
  <c r="G157" i="9"/>
  <c r="K163" i="9"/>
  <c r="G169" i="9"/>
  <c r="K179" i="9"/>
  <c r="G185" i="9"/>
  <c r="K191" i="9"/>
  <c r="K205" i="9"/>
  <c r="K231" i="9"/>
  <c r="G267" i="9"/>
  <c r="G317" i="9"/>
  <c r="K323" i="9"/>
  <c r="K339" i="9"/>
  <c r="M40" i="9"/>
  <c r="M54" i="9"/>
  <c r="M58" i="9"/>
  <c r="M70" i="9"/>
  <c r="M102" i="9"/>
  <c r="M106" i="9"/>
  <c r="I112" i="9"/>
  <c r="M204" i="9"/>
  <c r="I224" i="9"/>
  <c r="M230" i="9"/>
  <c r="M260" i="9"/>
  <c r="O299" i="9"/>
  <c r="O337" i="9"/>
  <c r="K35" i="9"/>
  <c r="K47" i="9"/>
  <c r="K137" i="9"/>
  <c r="I185" i="9"/>
  <c r="I267" i="9"/>
  <c r="G275" i="9"/>
  <c r="G285" i="9"/>
  <c r="G299" i="9"/>
  <c r="G303" i="9"/>
  <c r="I317" i="9"/>
  <c r="G337" i="9"/>
  <c r="O27" i="9"/>
  <c r="K112" i="9"/>
  <c r="O163" i="9"/>
  <c r="O179" i="9"/>
  <c r="O191" i="9"/>
  <c r="K198" i="9"/>
  <c r="O205" i="9"/>
  <c r="K224" i="9"/>
  <c r="O231" i="9"/>
  <c r="K240" i="9"/>
  <c r="O323" i="9"/>
  <c r="O339" i="9"/>
  <c r="O126" i="9"/>
  <c r="O150" i="9"/>
  <c r="G163" i="9"/>
  <c r="G179" i="9"/>
  <c r="G191" i="9"/>
  <c r="G205" i="9"/>
  <c r="G231" i="9"/>
  <c r="O254" i="9"/>
  <c r="G323" i="9"/>
  <c r="G339" i="9"/>
  <c r="G78" i="9"/>
  <c r="G96" i="9"/>
  <c r="G126" i="9"/>
  <c r="G150" i="9"/>
  <c r="G216" i="9"/>
  <c r="O112" i="9"/>
  <c r="O198" i="9"/>
  <c r="O224" i="9"/>
  <c r="O240" i="9"/>
  <c r="G19" i="8"/>
  <c r="K35" i="8"/>
  <c r="O40" i="8"/>
  <c r="K47" i="8"/>
  <c r="G53" i="8"/>
  <c r="O54" i="8"/>
  <c r="O58" i="8"/>
  <c r="O70" i="8"/>
  <c r="G85" i="8"/>
  <c r="G101" i="8"/>
  <c r="O102" i="8"/>
  <c r="O106" i="8"/>
  <c r="K137" i="8"/>
  <c r="I185" i="8"/>
  <c r="O204" i="8"/>
  <c r="O230" i="8"/>
  <c r="G247" i="8"/>
  <c r="G259" i="8"/>
  <c r="O260" i="8"/>
  <c r="I267" i="8"/>
  <c r="G275" i="8"/>
  <c r="G285" i="8"/>
  <c r="G299" i="8"/>
  <c r="G303" i="8"/>
  <c r="I317" i="8"/>
  <c r="G337" i="8"/>
  <c r="O338" i="8"/>
  <c r="M339" i="8"/>
  <c r="O27" i="8"/>
  <c r="G40" i="8"/>
  <c r="G54" i="8"/>
  <c r="M78" i="8"/>
  <c r="I84" i="8"/>
  <c r="M96" i="8"/>
  <c r="M126" i="8"/>
  <c r="I132" i="8"/>
  <c r="I144" i="8"/>
  <c r="M150" i="8"/>
  <c r="O163" i="8"/>
  <c r="O179" i="8"/>
  <c r="O191" i="8"/>
  <c r="O205" i="8"/>
  <c r="M216" i="8"/>
  <c r="O231" i="8"/>
  <c r="M254" i="8"/>
  <c r="G260" i="8"/>
  <c r="M292" i="8"/>
  <c r="O323" i="8"/>
  <c r="G338" i="8"/>
  <c r="O339" i="8"/>
  <c r="G27" i="8"/>
  <c r="K63" i="8"/>
  <c r="K91" i="8"/>
  <c r="K121" i="8"/>
  <c r="K157" i="8"/>
  <c r="G163" i="8"/>
  <c r="K169" i="8"/>
  <c r="G179" i="8"/>
  <c r="K185" i="8"/>
  <c r="G191" i="8"/>
  <c r="G205" i="8"/>
  <c r="G231" i="8"/>
  <c r="K267" i="8"/>
  <c r="I275" i="8"/>
  <c r="I285" i="8"/>
  <c r="I299" i="8"/>
  <c r="I303" i="8"/>
  <c r="K317" i="8"/>
  <c r="G323" i="8"/>
  <c r="I337" i="8"/>
  <c r="G339" i="8"/>
  <c r="K10" i="8"/>
  <c r="O35" i="8"/>
  <c r="O47" i="8"/>
  <c r="K84" i="8"/>
  <c r="K132" i="8"/>
  <c r="O137" i="8"/>
  <c r="K144" i="8"/>
  <c r="K170" i="8"/>
  <c r="K298" i="8"/>
  <c r="K19" i="8"/>
  <c r="G137" i="8"/>
  <c r="K247" i="8"/>
  <c r="K259" i="8"/>
  <c r="K275" i="8"/>
  <c r="K285" i="8"/>
  <c r="K299" i="8"/>
  <c r="K303" i="8"/>
  <c r="K337" i="8"/>
  <c r="K40" i="8"/>
  <c r="K54" i="8"/>
  <c r="K58" i="8"/>
  <c r="K70" i="8"/>
  <c r="K102" i="8"/>
  <c r="K106" i="8"/>
  <c r="K204" i="8"/>
  <c r="K230" i="8"/>
  <c r="K260" i="8"/>
  <c r="O267" i="8"/>
  <c r="O84" i="8"/>
  <c r="O132" i="8"/>
  <c r="O144" i="8"/>
  <c r="M137" i="7"/>
  <c r="K10" i="7"/>
  <c r="I40" i="7"/>
  <c r="I54" i="7"/>
  <c r="I58" i="7"/>
  <c r="I70" i="7"/>
  <c r="G78" i="7"/>
  <c r="K84" i="7"/>
  <c r="G96" i="7"/>
  <c r="I102" i="7"/>
  <c r="I106" i="7"/>
  <c r="M112" i="7"/>
  <c r="G126" i="7"/>
  <c r="K132" i="7"/>
  <c r="K144" i="7"/>
  <c r="K170" i="7"/>
  <c r="M198" i="7"/>
  <c r="I204" i="7"/>
  <c r="M224" i="7"/>
  <c r="I230" i="7"/>
  <c r="M240" i="7"/>
  <c r="I260" i="7"/>
  <c r="K298" i="7"/>
  <c r="I338" i="7"/>
  <c r="M47" i="7"/>
  <c r="K19" i="7"/>
  <c r="I27" i="7"/>
  <c r="K53" i="7"/>
  <c r="K85" i="7"/>
  <c r="K101" i="7"/>
  <c r="O112" i="7"/>
  <c r="I163" i="7"/>
  <c r="I179" i="7"/>
  <c r="I191" i="7"/>
  <c r="O198" i="7"/>
  <c r="I205" i="7"/>
  <c r="O224" i="7"/>
  <c r="I231" i="7"/>
  <c r="O240" i="7"/>
  <c r="K247" i="7"/>
  <c r="K259" i="7"/>
  <c r="K275" i="7"/>
  <c r="K285" i="7"/>
  <c r="K299" i="7"/>
  <c r="K303" i="7"/>
  <c r="I323" i="7"/>
  <c r="K337" i="7"/>
  <c r="I339" i="7"/>
  <c r="K40" i="7"/>
  <c r="K54" i="7"/>
  <c r="K58" i="7"/>
  <c r="K70" i="7"/>
  <c r="G112" i="7"/>
  <c r="O185" i="7"/>
  <c r="G198" i="7"/>
  <c r="K204" i="7"/>
  <c r="G224" i="7"/>
  <c r="G240" i="7"/>
  <c r="O267" i="7"/>
  <c r="O317" i="7"/>
  <c r="K338" i="7"/>
  <c r="O247" i="7"/>
  <c r="O259" i="7"/>
  <c r="O275" i="7"/>
  <c r="O285" i="7"/>
  <c r="O299" i="7"/>
  <c r="O303" i="7"/>
  <c r="O337" i="7"/>
  <c r="O40" i="7"/>
  <c r="O54" i="7"/>
  <c r="O58" i="7"/>
  <c r="O70" i="7"/>
  <c r="O102" i="7"/>
  <c r="O106" i="7"/>
  <c r="O204" i="7"/>
  <c r="O230" i="7"/>
  <c r="O260" i="7"/>
  <c r="O338" i="7"/>
  <c r="O112" i="6"/>
  <c r="O198" i="6"/>
  <c r="O224" i="6"/>
  <c r="O240" i="6"/>
  <c r="M317" i="6"/>
  <c r="I323" i="6"/>
  <c r="I339" i="6"/>
  <c r="M10" i="6"/>
  <c r="I78" i="6"/>
  <c r="M84" i="6"/>
  <c r="I96" i="6"/>
  <c r="G112" i="6"/>
  <c r="I126" i="6"/>
  <c r="M132" i="6"/>
  <c r="M144" i="6"/>
  <c r="I150" i="6"/>
  <c r="M170" i="6"/>
  <c r="G198" i="6"/>
  <c r="I216" i="6"/>
  <c r="G224" i="6"/>
  <c r="I254" i="6"/>
  <c r="O267" i="6"/>
  <c r="M298" i="6"/>
  <c r="O317" i="6"/>
  <c r="O10" i="6"/>
  <c r="K27" i="6"/>
  <c r="O84" i="6"/>
  <c r="O132" i="6"/>
  <c r="O144" i="6"/>
  <c r="K163" i="6"/>
  <c r="O170" i="6"/>
  <c r="K179" i="6"/>
  <c r="K191" i="6"/>
  <c r="K205" i="6"/>
  <c r="K231" i="6"/>
  <c r="G267" i="6"/>
  <c r="O298" i="6"/>
  <c r="G317" i="6"/>
  <c r="K323" i="6"/>
  <c r="K339" i="6"/>
  <c r="G10" i="6"/>
  <c r="G84" i="6"/>
  <c r="G132" i="6"/>
  <c r="G144" i="6"/>
  <c r="G170" i="6"/>
  <c r="O247" i="6"/>
  <c r="O275" i="6"/>
  <c r="O285" i="6"/>
  <c r="G298" i="6"/>
  <c r="O299" i="6"/>
  <c r="O303" i="6"/>
  <c r="O337" i="6"/>
  <c r="K35" i="6"/>
  <c r="K47" i="6"/>
  <c r="K137" i="6"/>
  <c r="G247" i="6"/>
  <c r="G275" i="6"/>
  <c r="G285" i="6"/>
  <c r="G299" i="6"/>
  <c r="G303" i="6"/>
  <c r="G337" i="6"/>
  <c r="K112" i="6"/>
  <c r="K198" i="6"/>
  <c r="K224" i="6"/>
  <c r="K240" i="6"/>
  <c r="O323" i="6"/>
  <c r="O339" i="6"/>
  <c r="O78" i="6"/>
  <c r="O96" i="6"/>
  <c r="O126" i="6"/>
  <c r="O150" i="6"/>
  <c r="O216" i="6"/>
  <c r="O254" i="6"/>
  <c r="O10" i="5"/>
  <c r="K27" i="5"/>
  <c r="G63" i="5"/>
  <c r="O84" i="5"/>
  <c r="G91" i="5"/>
  <c r="G121" i="5"/>
  <c r="O132" i="5"/>
  <c r="O144" i="5"/>
  <c r="G157" i="5"/>
  <c r="K163" i="5"/>
  <c r="G169" i="5"/>
  <c r="O170" i="5"/>
  <c r="K179" i="5"/>
  <c r="G185" i="5"/>
  <c r="K191" i="5"/>
  <c r="K205" i="5"/>
  <c r="K231" i="5"/>
  <c r="G267" i="5"/>
  <c r="O298" i="5"/>
  <c r="G317" i="5"/>
  <c r="K323" i="5"/>
  <c r="K339" i="5"/>
  <c r="G10" i="5"/>
  <c r="M40" i="5"/>
  <c r="M54" i="5"/>
  <c r="M58" i="5"/>
  <c r="M70" i="5"/>
  <c r="M102" i="5"/>
  <c r="M106" i="5"/>
  <c r="G132" i="5"/>
  <c r="G170" i="5"/>
  <c r="M204" i="5"/>
  <c r="I224" i="5"/>
  <c r="M230" i="5"/>
  <c r="I240" i="5"/>
  <c r="M260" i="5"/>
  <c r="O337" i="5"/>
  <c r="M338" i="5"/>
  <c r="K137" i="5"/>
  <c r="I185" i="5"/>
  <c r="I267" i="5"/>
  <c r="G299" i="5"/>
  <c r="G303" i="5"/>
  <c r="I317" i="5"/>
  <c r="G337" i="5"/>
  <c r="O27" i="5"/>
  <c r="K112" i="5"/>
  <c r="O163" i="5"/>
  <c r="O179" i="5"/>
  <c r="O191" i="5"/>
  <c r="K198" i="5"/>
  <c r="O205" i="5"/>
  <c r="K224" i="5"/>
  <c r="O231" i="5"/>
  <c r="K240" i="5"/>
  <c r="O323" i="5"/>
  <c r="O339" i="5"/>
  <c r="K63" i="5"/>
  <c r="O78" i="5"/>
  <c r="K91" i="5"/>
  <c r="O96" i="5"/>
  <c r="K121" i="5"/>
  <c r="O126" i="5"/>
  <c r="O150" i="5"/>
  <c r="K157" i="5"/>
  <c r="G163" i="5"/>
  <c r="K169" i="5"/>
  <c r="G179" i="5"/>
  <c r="K185" i="5"/>
  <c r="G191" i="5"/>
  <c r="G205" i="5"/>
  <c r="G231" i="5"/>
  <c r="O254" i="5"/>
  <c r="K267" i="5"/>
  <c r="O292" i="5"/>
  <c r="K317" i="5"/>
  <c r="G323" i="5"/>
  <c r="G339" i="5"/>
  <c r="G78" i="5"/>
  <c r="G96" i="5"/>
  <c r="G126" i="5"/>
  <c r="G150" i="5"/>
  <c r="G216" i="5"/>
  <c r="G254" i="5"/>
  <c r="O224" i="5"/>
  <c r="O240" i="5"/>
  <c r="G19" i="4"/>
  <c r="M27" i="4"/>
  <c r="K35" i="4"/>
  <c r="K47" i="4"/>
  <c r="G53" i="4"/>
  <c r="I63" i="4"/>
  <c r="G85" i="4"/>
  <c r="I91" i="4"/>
  <c r="G101" i="4"/>
  <c r="I121" i="4"/>
  <c r="K137" i="4"/>
  <c r="I157" i="4"/>
  <c r="M163" i="4"/>
  <c r="I169" i="4"/>
  <c r="M179" i="4"/>
  <c r="I185" i="4"/>
  <c r="M191" i="4"/>
  <c r="M205" i="4"/>
  <c r="M231" i="4"/>
  <c r="G247" i="4"/>
  <c r="G259" i="4"/>
  <c r="I267" i="4"/>
  <c r="G275" i="4"/>
  <c r="G285" i="4"/>
  <c r="G299" i="4"/>
  <c r="G303" i="4"/>
  <c r="I317" i="4"/>
  <c r="M323" i="4"/>
  <c r="G337" i="4"/>
  <c r="M339" i="4"/>
  <c r="M78" i="4"/>
  <c r="M96" i="4"/>
  <c r="M126" i="4"/>
  <c r="I132" i="4"/>
  <c r="I144" i="4"/>
  <c r="M150" i="4"/>
  <c r="I170" i="4"/>
  <c r="K198" i="4"/>
  <c r="O205" i="4"/>
  <c r="M216" i="4"/>
  <c r="O231" i="4"/>
  <c r="M254" i="4"/>
  <c r="M292" i="4"/>
  <c r="O323" i="4"/>
  <c r="O339" i="4"/>
  <c r="K63" i="4"/>
  <c r="I85" i="4"/>
  <c r="K91" i="4"/>
  <c r="K121" i="4"/>
  <c r="K157" i="4"/>
  <c r="K169" i="4"/>
  <c r="K185" i="4"/>
  <c r="G205" i="4"/>
  <c r="G231" i="4"/>
  <c r="I247" i="4"/>
  <c r="I259" i="4"/>
  <c r="I275" i="4"/>
  <c r="I285" i="4"/>
  <c r="I299" i="4"/>
  <c r="I303" i="4"/>
  <c r="K317" i="4"/>
  <c r="G323" i="4"/>
  <c r="I337" i="4"/>
  <c r="G339" i="4"/>
  <c r="K10" i="4"/>
  <c r="O35" i="4"/>
  <c r="O47" i="4"/>
  <c r="K84" i="4"/>
  <c r="O137" i="4"/>
  <c r="K144" i="4"/>
  <c r="K170" i="4"/>
  <c r="K298" i="4"/>
  <c r="G35" i="4"/>
  <c r="G47" i="4"/>
  <c r="G137" i="4"/>
  <c r="O240" i="4"/>
  <c r="O63" i="4"/>
  <c r="O91" i="4"/>
  <c r="G112" i="4"/>
  <c r="O121" i="4"/>
  <c r="O157" i="4"/>
  <c r="O169" i="4"/>
  <c r="O185" i="4"/>
  <c r="K204" i="4"/>
  <c r="O267" i="4"/>
  <c r="O317" i="4"/>
  <c r="O10" i="4"/>
  <c r="O84" i="4"/>
  <c r="O132" i="4"/>
  <c r="O144" i="4"/>
  <c r="O170" i="4"/>
  <c r="I19" i="3"/>
  <c r="G27" i="3"/>
  <c r="M35" i="3"/>
  <c r="M47" i="3"/>
  <c r="K63" i="3"/>
  <c r="I85" i="3"/>
  <c r="K91" i="3"/>
  <c r="I101" i="3"/>
  <c r="K121" i="3"/>
  <c r="M137" i="3"/>
  <c r="O150" i="3"/>
  <c r="K157" i="3"/>
  <c r="G163" i="3"/>
  <c r="K169" i="3"/>
  <c r="G179" i="3"/>
  <c r="K185" i="3"/>
  <c r="G191" i="3"/>
  <c r="G205" i="3"/>
  <c r="O216" i="3"/>
  <c r="G231" i="3"/>
  <c r="K267" i="3"/>
  <c r="I275" i="3"/>
  <c r="I285" i="3"/>
  <c r="O292" i="3"/>
  <c r="I299" i="3"/>
  <c r="I303" i="3"/>
  <c r="G323" i="3"/>
  <c r="I337" i="3"/>
  <c r="G339" i="3"/>
  <c r="O35" i="3"/>
  <c r="O47" i="3"/>
  <c r="K84" i="3"/>
  <c r="M112" i="3"/>
  <c r="O137" i="3"/>
  <c r="K144" i="3"/>
  <c r="G150" i="3"/>
  <c r="K170" i="3"/>
  <c r="M198" i="3"/>
  <c r="M224" i="3"/>
  <c r="M240" i="3"/>
  <c r="K298" i="3"/>
  <c r="I27" i="3"/>
  <c r="G35" i="3"/>
  <c r="O112" i="3"/>
  <c r="G137" i="3"/>
  <c r="I163" i="3"/>
  <c r="I179" i="3"/>
  <c r="I191" i="3"/>
  <c r="I205" i="3"/>
  <c r="O224" i="3"/>
  <c r="I231" i="3"/>
  <c r="O240" i="3"/>
  <c r="I323" i="3"/>
  <c r="I339" i="3"/>
  <c r="K40" i="3"/>
  <c r="K54" i="3"/>
  <c r="K58" i="3"/>
  <c r="O63" i="3"/>
  <c r="O91" i="3"/>
  <c r="K102" i="3"/>
  <c r="K106" i="3"/>
  <c r="O121" i="3"/>
  <c r="O185" i="3"/>
  <c r="K204" i="3"/>
  <c r="K230" i="3"/>
  <c r="K260" i="3"/>
  <c r="O267" i="3"/>
  <c r="O317" i="3"/>
  <c r="K27" i="3"/>
  <c r="G63" i="3"/>
  <c r="G91" i="3"/>
  <c r="G121" i="3"/>
  <c r="O132" i="3"/>
  <c r="O144" i="3"/>
  <c r="G157" i="3"/>
  <c r="K163" i="3"/>
  <c r="G169" i="3"/>
  <c r="O170" i="3"/>
  <c r="K179" i="3"/>
  <c r="G185" i="3"/>
  <c r="K191" i="3"/>
  <c r="K205" i="3"/>
  <c r="K231" i="3"/>
  <c r="G267" i="3"/>
  <c r="O298" i="3"/>
  <c r="G317" i="3"/>
  <c r="K323" i="3"/>
  <c r="K339" i="3"/>
  <c r="O19" i="3"/>
  <c r="K78" i="3"/>
  <c r="O85" i="3"/>
  <c r="O101" i="3"/>
  <c r="G144" i="3"/>
  <c r="K150" i="3"/>
  <c r="G170" i="3"/>
  <c r="K216" i="3"/>
  <c r="O275" i="3"/>
  <c r="O285" i="3"/>
  <c r="K292" i="3"/>
  <c r="O299" i="3"/>
  <c r="O303" i="3"/>
  <c r="O337" i="3"/>
  <c r="I27" i="2"/>
  <c r="G35" i="2"/>
  <c r="G47" i="2"/>
  <c r="G137" i="2"/>
  <c r="I163" i="2"/>
  <c r="I179" i="2"/>
  <c r="I191" i="2"/>
  <c r="I205" i="2"/>
  <c r="I231" i="2"/>
  <c r="I323" i="2"/>
  <c r="I339" i="2"/>
  <c r="I78" i="2"/>
  <c r="M84" i="2"/>
  <c r="I96" i="2"/>
  <c r="M132" i="2"/>
  <c r="M144" i="2"/>
  <c r="M170" i="2"/>
  <c r="I216" i="2"/>
  <c r="I254" i="2"/>
  <c r="K260" i="2"/>
  <c r="M298" i="2"/>
  <c r="O317" i="2"/>
  <c r="M10" i="2"/>
  <c r="K27" i="2"/>
  <c r="I35" i="2"/>
  <c r="I47" i="2"/>
  <c r="I137" i="2"/>
  <c r="K163" i="2"/>
  <c r="K179" i="2"/>
  <c r="K191" i="2"/>
  <c r="K205" i="2"/>
  <c r="K231" i="2"/>
  <c r="G317" i="2"/>
  <c r="K323" i="2"/>
  <c r="K339" i="2"/>
  <c r="O19" i="2"/>
  <c r="O53" i="2"/>
  <c r="K78" i="2"/>
  <c r="O85" i="2"/>
  <c r="K96" i="2"/>
  <c r="O101" i="2"/>
  <c r="K126" i="2"/>
  <c r="K150" i="2"/>
  <c r="K216" i="2"/>
  <c r="O247" i="2"/>
  <c r="K254" i="2"/>
  <c r="O259" i="2"/>
  <c r="O275" i="2"/>
  <c r="O285" i="2"/>
  <c r="K292" i="2"/>
  <c r="O299" i="2"/>
  <c r="O303" i="2"/>
  <c r="O337" i="2"/>
  <c r="G85" i="2"/>
  <c r="G101" i="2"/>
  <c r="G247" i="2"/>
  <c r="G275" i="2"/>
  <c r="G285" i="2"/>
  <c r="G299" i="2"/>
  <c r="G303" i="2"/>
  <c r="G337" i="2"/>
  <c r="K224" i="2"/>
  <c r="O323" i="2"/>
  <c r="O339" i="2"/>
  <c r="O78" i="2"/>
  <c r="O96" i="2"/>
  <c r="O126" i="2"/>
  <c r="O150" i="2"/>
  <c r="O216" i="2"/>
  <c r="O254" i="2"/>
  <c r="M78" i="1"/>
  <c r="M150" i="1"/>
  <c r="K27" i="1"/>
  <c r="I35" i="1"/>
  <c r="I47" i="1"/>
  <c r="G121" i="1"/>
  <c r="I137" i="1"/>
  <c r="G157" i="1"/>
  <c r="K163" i="1"/>
  <c r="G169" i="1"/>
  <c r="K179" i="1"/>
  <c r="G185" i="1"/>
  <c r="K191" i="1"/>
  <c r="K205" i="1"/>
  <c r="K231" i="1"/>
  <c r="G267" i="1"/>
  <c r="G317" i="1"/>
  <c r="K323" i="1"/>
  <c r="K339" i="1"/>
  <c r="I198" i="1"/>
  <c r="I240" i="1"/>
  <c r="K254" i="1"/>
  <c r="M260" i="1"/>
  <c r="K332" i="1"/>
  <c r="M338" i="1"/>
  <c r="M54" i="1"/>
  <c r="M58" i="1"/>
  <c r="M70" i="1"/>
  <c r="M102" i="1"/>
  <c r="M106" i="1"/>
  <c r="I112" i="1"/>
  <c r="K126" i="1"/>
  <c r="M204" i="1"/>
  <c r="I224" i="1"/>
  <c r="M230" i="1"/>
  <c r="K35" i="1"/>
  <c r="K47" i="1"/>
  <c r="K137" i="1"/>
  <c r="O35" i="1"/>
  <c r="O47" i="1"/>
  <c r="K84" i="1"/>
  <c r="K132" i="1"/>
  <c r="O137" i="1"/>
  <c r="K144" i="1"/>
  <c r="K170" i="1"/>
  <c r="K298" i="1"/>
  <c r="O112" i="1"/>
  <c r="O198" i="1"/>
  <c r="O224" i="1"/>
  <c r="O240" i="1"/>
</calcChain>
</file>

<file path=xl/sharedStrings.xml><?xml version="1.0" encoding="utf-8"?>
<sst xmlns="http://schemas.openxmlformats.org/spreadsheetml/2006/main" count="16336" uniqueCount="619">
  <si>
    <t/>
  </si>
  <si>
    <t>Figures Finalised as at 2025/10/28</t>
  </si>
  <si>
    <t>STATEMENT OF OPERATING REVENUE FOR THE 1st Quarter Ended 30 September 2025</t>
  </si>
  <si>
    <t>Executive and council</t>
  </si>
  <si>
    <t>Budget</t>
  </si>
  <si>
    <t>First Quarter 2025/26</t>
  </si>
  <si>
    <t>Second Quarter 2025/26</t>
  </si>
  <si>
    <t>Third Quarter 2025/26</t>
  </si>
  <si>
    <t>Fourth Quarter 2025/26</t>
  </si>
  <si>
    <t>Year to date: 30 September 2025</t>
  </si>
  <si>
    <t>First Quarter 2024/25</t>
  </si>
  <si>
    <t>R thousands</t>
  </si>
  <si>
    <t>Code</t>
  </si>
  <si>
    <t>Main app</t>
  </si>
  <si>
    <t>Adjusted Budget</t>
  </si>
  <si>
    <t>Actual Revenue</t>
  </si>
  <si>
    <t>1st Q as % of Main app</t>
  </si>
  <si>
    <t>2nd Q as % of Main app</t>
  </si>
  <si>
    <t>3rd Q as % of adj budget</t>
  </si>
  <si>
    <t>4th Q as % of adj budget</t>
  </si>
  <si>
    <t>Total Revenue as % of Main app</t>
  </si>
  <si>
    <t>Q1 of 2024/25 to Q1 of 2025/26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</si>
  <si>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</si>
  <si>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</si>
  <si>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</si>
  <si>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</si>
  <si>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</si>
  <si>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</si>
  <si>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</si>
  <si>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</si>
  <si>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</si>
  <si>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</si>
  <si>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</si>
  <si>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</si>
  <si>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</si>
  <si>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</si>
  <si>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</si>
  <si>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</si>
  <si>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</si>
  <si>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</si>
  <si>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</si>
  <si>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</si>
  <si>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</si>
  <si>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</si>
  <si>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</si>
  <si>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</si>
  <si>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</si>
  <si>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</si>
  <si>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</si>
  <si>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</si>
  <si>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</si>
  <si>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</si>
  <si>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</si>
  <si>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</si>
  <si>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</si>
  <si>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</si>
  <si>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</si>
  <si>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</si>
  <si>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</si>
  <si>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</si>
  <si>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</si>
  <si>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</si>
  <si>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</si>
  <si>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</si>
  <si>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</si>
  <si>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</si>
  <si>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</si>
  <si>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</si>
  <si>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</si>
  <si>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Dr. A.B. Xuma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</si>
  <si>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</si>
  <si>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</si>
  <si>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</si>
  <si>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</si>
  <si>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</si>
  <si>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</si>
  <si>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</si>
  <si>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</si>
  <si>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</si>
  <si>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</si>
  <si>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</si>
  <si>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</si>
  <si>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</si>
  <si>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</si>
  <si>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</si>
  <si>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</si>
  <si>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</si>
  <si>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</si>
  <si>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</si>
  <si>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</si>
  <si>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</si>
  <si>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</si>
  <si>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</si>
  <si>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</si>
  <si>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</si>
  <si>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</si>
  <si>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</si>
  <si>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</si>
  <si>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</si>
  <si>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</si>
  <si>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</si>
  <si>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</si>
  <si>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</si>
  <si>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</si>
  <si>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</si>
  <si>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</si>
  <si>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</si>
  <si>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</si>
  <si>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</si>
  <si>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</si>
  <si>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</si>
  <si>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</si>
  <si>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</si>
  <si>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</si>
  <si>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</si>
  <si>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</si>
  <si>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</si>
  <si>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</si>
  <si>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</si>
  <si>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</si>
  <si>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</si>
  <si>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</si>
  <si>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</si>
  <si>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</si>
  <si>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</si>
  <si>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</si>
  <si>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</si>
  <si>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</si>
  <si>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</si>
  <si>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</si>
  <si>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</si>
  <si>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</si>
  <si>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</si>
  <si>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</si>
  <si>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</si>
  <si>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</si>
  <si>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</si>
  <si>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</si>
  <si>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</si>
  <si>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</si>
  <si>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</si>
  <si>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</si>
  <si>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</si>
  <si>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</si>
  <si>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</si>
  <si>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</si>
  <si>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</si>
  <si>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</si>
  <si>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</si>
  <si>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</si>
  <si>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</si>
  <si>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</si>
  <si>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</si>
  <si>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</si>
  <si>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</si>
  <si>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</si>
  <si>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</si>
  <si>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</si>
  <si>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</si>
  <si>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</si>
  <si>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</si>
  <si>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</si>
  <si>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</si>
  <si>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</si>
  <si>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</si>
  <si>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</si>
  <si>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</si>
  <si>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</si>
  <si>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</si>
  <si>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</si>
  <si>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</si>
  <si>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</si>
  <si>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</si>
  <si>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</si>
  <si>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</si>
  <si>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</si>
  <si>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</si>
  <si>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</si>
  <si>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</si>
  <si>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</si>
  <si>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</si>
  <si>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</si>
  <si>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</si>
  <si>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</si>
  <si>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</si>
  <si>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</si>
  <si>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</si>
  <si>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</si>
  <si>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</si>
  <si>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</si>
  <si>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</si>
  <si>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</si>
  <si>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</si>
  <si>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</si>
  <si>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</si>
  <si>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</si>
  <si>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</si>
  <si>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</si>
  <si>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</si>
  <si>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</si>
  <si>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</si>
  <si>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</si>
  <si>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</si>
  <si>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</si>
  <si>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</si>
  <si>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</si>
  <si>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</si>
  <si>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</si>
  <si>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</si>
  <si>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</si>
  <si>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</si>
  <si>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</si>
  <si>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</si>
  <si>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</si>
  <si>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</si>
  <si>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</si>
  <si>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</si>
  <si>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</si>
  <si>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</si>
  <si>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</si>
  <si>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</si>
  <si>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</si>
  <si>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</si>
  <si>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</si>
  <si>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</si>
  <si>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</si>
  <si>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</si>
  <si>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</si>
  <si>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</si>
  <si>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</si>
  <si>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</si>
  <si>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</si>
  <si>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</si>
  <si>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</si>
  <si>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</si>
  <si>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</si>
  <si>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</si>
  <si>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</si>
  <si>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</si>
  <si>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</si>
  <si>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</si>
  <si>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</si>
  <si>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</si>
  <si>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</si>
  <si>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</si>
  <si>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</si>
  <si>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</si>
  <si>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</si>
  <si>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</si>
  <si>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</si>
  <si>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</si>
  <si>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</si>
  <si>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</si>
  <si>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</si>
  <si>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</si>
  <si>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</si>
  <si>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</si>
  <si>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</si>
  <si>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</si>
  <si>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</si>
  <si>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</si>
  <si>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</si>
  <si>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</si>
  <si>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</si>
  <si>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</si>
  <si>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</si>
  <si>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</si>
  <si>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</si>
  <si>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</si>
  <si>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</si>
  <si>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</si>
  <si>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</si>
  <si>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</si>
  <si>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</si>
  <si>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</si>
  <si>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</si>
  <si>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</si>
  <si>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</si>
  <si>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</si>
  <si>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</si>
  <si>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</si>
  <si>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</si>
  <si>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</si>
  <si>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</si>
  <si>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</si>
  <si>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</si>
  <si>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</si>
  <si>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</si>
  <si>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</si>
  <si>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</si>
  <si>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</si>
  <si>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</si>
  <si>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</si>
  <si>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</si>
  <si>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</si>
  <si>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</si>
  <si>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</si>
  <si>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</si>
  <si>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</si>
  <si>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</si>
  <si>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Johannes Phumani Phungula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</si>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</sst>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wrapText="1" inden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 indent="1"/>
    </xf>
    <xf numFmtId="0" fontId="0" fillId="0" borderId="1" xfId="0" applyBorder="1"/>
    <xf numFmtId="0" fontId="2" fillId="0" borderId="10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Border="1" applyAlignment="1">
      <alignment horizontal="right"/>
    </xf>
    <xf numFmtId="166" fontId="3" fillId="0" borderId="14" xfId="0" applyNumberFormat="1" applyFont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workbookViewId="0"/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18961320</v>
      </c>
      <c r="E8" s="31">
        <v>18961320</v>
      </c>
      <c r="F8" s="31">
        <v>5091946</v>
      </c>
      <c r="G8" s="36">
        <f>IF(($D8       =0),0,($F8       /$D8       ))</f>
        <v>0.26854385665133018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5091946</v>
      </c>
      <c r="O8" s="36">
        <f>IF(($D8       =0),0,($N8       /$D8       ))</f>
        <v>0.26854385665133018</v>
      </c>
      <c r="P8" s="31">
        <v>4415629</v>
      </c>
      <c r="Q8" s="31">
        <v>18224950</v>
      </c>
      <c r="R8" s="31">
        <v>18224950</v>
      </c>
      <c r="S8" s="31">
        <v>4415629</v>
      </c>
      <c r="T8" s="36">
        <f>IF(($Q8       =0),0,($S8       /$Q8       ))</f>
        <v>0.24228483480064417</v>
      </c>
      <c r="U8" s="36">
        <f>IF(($P8       =0),0,(($F8       /$P8       )-1))</f>
        <v>0.15316436231395336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1239300</v>
      </c>
      <c r="E9" s="31">
        <v>1239300</v>
      </c>
      <c r="F9" s="31">
        <v>210918</v>
      </c>
      <c r="G9" s="36">
        <f>IF(($D9       =0),0,($F9       /$D9       ))</f>
        <v>0.1701912369886226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210918</v>
      </c>
      <c r="O9" s="36">
        <f>IF(($D9       =0),0,($N9       /$D9       ))</f>
        <v>0.1701912369886226</v>
      </c>
      <c r="P9" s="31">
        <v>72006</v>
      </c>
      <c r="Q9" s="31">
        <v>1193660</v>
      </c>
      <c r="R9" s="31">
        <v>1322370</v>
      </c>
      <c r="S9" s="31">
        <v>72006</v>
      </c>
      <c r="T9" s="36">
        <f>IF(($Q9       =0),0,($S9       /$Q9       ))</f>
        <v>6.0323710269255905E-2</v>
      </c>
      <c r="U9" s="36">
        <f>IF(($P9       =0),0,(($F9       /$P9       )-1))</f>
        <v>1.9291725689525872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20200620</v>
      </c>
      <c r="E10" s="32">
        <f>SUM(E8:E9)</f>
        <v>20200620</v>
      </c>
      <c r="F10" s="32">
        <f>SUM(F8:F9)</f>
        <v>5302864</v>
      </c>
      <c r="G10" s="37">
        <f t="shared" ref="G10:G54" si="0">IF(($D10      =0),0,($F10      /$D10      ))</f>
        <v>0.26250996256550541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5302864</v>
      </c>
      <c r="O10" s="37">
        <f t="shared" ref="O10:O54" si="4">IF(($D10      =0),0,($N10      /$D10      ))</f>
        <v>0.26250996256550541</v>
      </c>
      <c r="P10" s="32">
        <f>SUM(P8:P9)</f>
        <v>4487635</v>
      </c>
      <c r="Q10" s="32">
        <f>SUM(Q8:Q9)</f>
        <v>19418610</v>
      </c>
      <c r="R10" s="32">
        <f>SUM(R8:R9)</f>
        <v>19547320</v>
      </c>
      <c r="S10" s="32">
        <f>SUM(S8:S9)</f>
        <v>4487635</v>
      </c>
      <c r="T10" s="37">
        <f t="shared" ref="T10:T54" si="5">IF(($Q10      =0),0,($S10      /$Q10      ))</f>
        <v>0.23109970281086031</v>
      </c>
      <c r="U10" s="37">
        <f t="shared" ref="U10:U54" si="6">IF(($P10      =0),0,(($F10      /$P10      )-1))</f>
        <v>0.18166116451092829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169511</v>
      </c>
      <c r="E11" s="31">
        <v>169511</v>
      </c>
      <c r="F11" s="31">
        <v>9469</v>
      </c>
      <c r="G11" s="36">
        <f t="shared" si="0"/>
        <v>5.5860681607683274E-2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9469</v>
      </c>
      <c r="O11" s="36">
        <f t="shared" si="4"/>
        <v>5.5860681607683274E-2</v>
      </c>
      <c r="P11" s="31">
        <v>2644</v>
      </c>
      <c r="Q11" s="31">
        <v>162056</v>
      </c>
      <c r="R11" s="31">
        <v>162056</v>
      </c>
      <c r="S11" s="31">
        <v>2644</v>
      </c>
      <c r="T11" s="36">
        <f t="shared" si="5"/>
        <v>1.631534778101397E-2</v>
      </c>
      <c r="U11" s="36">
        <f t="shared" si="6"/>
        <v>2.5813161875945538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27916320</v>
      </c>
      <c r="E12" s="31">
        <v>27916320</v>
      </c>
      <c r="F12" s="31">
        <v>11631800</v>
      </c>
      <c r="G12" s="36">
        <f t="shared" si="0"/>
        <v>0.41666666666666669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11631800</v>
      </c>
      <c r="O12" s="36">
        <f t="shared" si="4"/>
        <v>0.41666666666666669</v>
      </c>
      <c r="P12" s="31">
        <v>29667000</v>
      </c>
      <c r="Q12" s="31">
        <v>27159962</v>
      </c>
      <c r="R12" s="31">
        <v>27159962</v>
      </c>
      <c r="S12" s="31">
        <v>29667000</v>
      </c>
      <c r="T12" s="36">
        <f t="shared" si="5"/>
        <v>1.0923063883520898</v>
      </c>
      <c r="U12" s="36">
        <f t="shared" si="6"/>
        <v>-0.60792125931169316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28062300</v>
      </c>
      <c r="E13" s="31">
        <v>28062300</v>
      </c>
      <c r="F13" s="31">
        <v>11196163</v>
      </c>
      <c r="G13" s="36">
        <f t="shared" si="0"/>
        <v>0.39897524436699772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11196163</v>
      </c>
      <c r="O13" s="36">
        <f t="shared" si="4"/>
        <v>0.39897524436699772</v>
      </c>
      <c r="P13" s="31">
        <v>3611811</v>
      </c>
      <c r="Q13" s="31">
        <v>25926356</v>
      </c>
      <c r="R13" s="31">
        <v>25926356</v>
      </c>
      <c r="S13" s="31">
        <v>3611811</v>
      </c>
      <c r="T13" s="36">
        <f t="shared" si="5"/>
        <v>0.1393103990394948</v>
      </c>
      <c r="U13" s="36">
        <f t="shared" si="6"/>
        <v>2.0998751042067263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4763000</v>
      </c>
      <c r="E14" s="31">
        <v>4763000</v>
      </c>
      <c r="F14" s="31">
        <v>4763000</v>
      </c>
      <c r="G14" s="36">
        <f t="shared" si="0"/>
        <v>1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4763000</v>
      </c>
      <c r="O14" s="36">
        <f t="shared" si="4"/>
        <v>1</v>
      </c>
      <c r="P14" s="31">
        <v>4581021</v>
      </c>
      <c r="Q14" s="31">
        <v>4576000</v>
      </c>
      <c r="R14" s="31">
        <v>4576000</v>
      </c>
      <c r="S14" s="31">
        <v>4581021</v>
      </c>
      <c r="T14" s="36">
        <f t="shared" si="5"/>
        <v>1.0010972465034964</v>
      </c>
      <c r="U14" s="36">
        <f t="shared" si="6"/>
        <v>3.9724550487762356E-2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13218899</v>
      </c>
      <c r="E15" s="31">
        <v>13218899</v>
      </c>
      <c r="F15" s="31">
        <v>5507812</v>
      </c>
      <c r="G15" s="36">
        <f t="shared" si="0"/>
        <v>0.41666193228346776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5507812</v>
      </c>
      <c r="O15" s="36">
        <f t="shared" si="4"/>
        <v>0.41666193228346776</v>
      </c>
      <c r="P15" s="31">
        <v>5272573</v>
      </c>
      <c r="Q15" s="31">
        <v>12654327</v>
      </c>
      <c r="R15" s="31">
        <v>12654327</v>
      </c>
      <c r="S15" s="31">
        <v>5272573</v>
      </c>
      <c r="T15" s="36">
        <f t="shared" si="5"/>
        <v>0.41666166837635854</v>
      </c>
      <c r="U15" s="36">
        <f t="shared" si="6"/>
        <v>4.4615598494321507E-2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141684</v>
      </c>
      <c r="E16" s="31">
        <v>141684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0</v>
      </c>
      <c r="O16" s="36">
        <f t="shared" si="4"/>
        <v>0</v>
      </c>
      <c r="P16" s="31">
        <v>52624</v>
      </c>
      <c r="Q16" s="31">
        <v>141684</v>
      </c>
      <c r="R16" s="31">
        <v>141684</v>
      </c>
      <c r="S16" s="31">
        <v>52624</v>
      </c>
      <c r="T16" s="36">
        <f t="shared" si="5"/>
        <v>0.37141808531662007</v>
      </c>
      <c r="U16" s="36">
        <f t="shared" si="6"/>
        <v>-1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68670082</v>
      </c>
      <c r="E17" s="31">
        <v>68670082</v>
      </c>
      <c r="F17" s="31">
        <v>30001000</v>
      </c>
      <c r="G17" s="36">
        <f t="shared" si="0"/>
        <v>0.43688603721195496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30001000</v>
      </c>
      <c r="O17" s="36">
        <f t="shared" si="4"/>
        <v>0.43688603721195496</v>
      </c>
      <c r="P17" s="31">
        <v>28751001</v>
      </c>
      <c r="Q17" s="31">
        <v>65847797</v>
      </c>
      <c r="R17" s="31">
        <v>65847797</v>
      </c>
      <c r="S17" s="31">
        <v>28751001</v>
      </c>
      <c r="T17" s="36">
        <f t="shared" si="5"/>
        <v>0.43662813806815737</v>
      </c>
      <c r="U17" s="36">
        <f t="shared" si="6"/>
        <v>4.3476712341250279E-2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80262458</v>
      </c>
      <c r="E18" s="31">
        <v>84211458</v>
      </c>
      <c r="F18" s="31">
        <v>1691469</v>
      </c>
      <c r="G18" s="36">
        <f t="shared" si="0"/>
        <v>2.107422376723125E-2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1691469</v>
      </c>
      <c r="O18" s="36">
        <f t="shared" si="4"/>
        <v>2.107422376723125E-2</v>
      </c>
      <c r="P18" s="31">
        <v>91853</v>
      </c>
      <c r="Q18" s="31">
        <v>80389278</v>
      </c>
      <c r="R18" s="31">
        <v>90025928</v>
      </c>
      <c r="S18" s="31">
        <v>91853</v>
      </c>
      <c r="T18" s="36">
        <f t="shared" si="5"/>
        <v>1.1426026241957291E-3</v>
      </c>
      <c r="U18" s="36">
        <f t="shared" si="6"/>
        <v>17.414956506592056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223204254</v>
      </c>
      <c r="E19" s="32">
        <f>SUM(E11:E18)</f>
        <v>227153254</v>
      </c>
      <c r="F19" s="32">
        <f>SUM(F11:F18)</f>
        <v>64800713</v>
      </c>
      <c r="G19" s="37">
        <f t="shared" si="0"/>
        <v>0.29032024183553418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64800713</v>
      </c>
      <c r="O19" s="37">
        <f t="shared" si="4"/>
        <v>0.29032024183553418</v>
      </c>
      <c r="P19" s="32">
        <f>SUM(P11:P18)</f>
        <v>72030527</v>
      </c>
      <c r="Q19" s="32">
        <f>SUM(Q11:Q18)</f>
        <v>216857460</v>
      </c>
      <c r="R19" s="32">
        <f>SUM(R11:R18)</f>
        <v>226494110</v>
      </c>
      <c r="S19" s="32">
        <f>SUM(S11:S18)</f>
        <v>72030527</v>
      </c>
      <c r="T19" s="37">
        <f t="shared" si="5"/>
        <v>0.33215609460702894</v>
      </c>
      <c r="U19" s="37">
        <f t="shared" si="6"/>
        <v>-0.10037152719984954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230000</v>
      </c>
      <c r="R22" s="31">
        <v>230000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26554271</v>
      </c>
      <c r="E23" s="31">
        <v>26554271</v>
      </c>
      <c r="F23" s="31">
        <v>4656</v>
      </c>
      <c r="G23" s="36">
        <f t="shared" si="0"/>
        <v>1.7533902549989039E-4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4656</v>
      </c>
      <c r="O23" s="36">
        <f t="shared" si="4"/>
        <v>1.7533902549989039E-4</v>
      </c>
      <c r="P23" s="31">
        <v>58577869</v>
      </c>
      <c r="Q23" s="31">
        <v>150127742</v>
      </c>
      <c r="R23" s="31">
        <v>142946635</v>
      </c>
      <c r="S23" s="31">
        <v>58577869</v>
      </c>
      <c r="T23" s="36">
        <f t="shared" si="5"/>
        <v>0.3901868383526344</v>
      </c>
      <c r="U23" s="36">
        <f t="shared" si="6"/>
        <v>-0.99992051605701127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38481456</v>
      </c>
      <c r="E25" s="31">
        <v>38481456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214719</v>
      </c>
      <c r="Q25" s="31">
        <v>38481456</v>
      </c>
      <c r="R25" s="31">
        <v>38481456</v>
      </c>
      <c r="S25" s="31">
        <v>214719</v>
      </c>
      <c r="T25" s="36">
        <f t="shared" si="5"/>
        <v>5.5798044647790875E-3</v>
      </c>
      <c r="U25" s="36">
        <f t="shared" si="6"/>
        <v>-1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25718288</v>
      </c>
      <c r="E26" s="31">
        <v>25718288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680662</v>
      </c>
      <c r="Q26" s="31">
        <v>24726360</v>
      </c>
      <c r="R26" s="31">
        <v>24726355</v>
      </c>
      <c r="S26" s="31">
        <v>680662</v>
      </c>
      <c r="T26" s="36">
        <f t="shared" si="5"/>
        <v>2.7527788158062894E-2</v>
      </c>
      <c r="U26" s="36">
        <f t="shared" si="6"/>
        <v>-1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90754015</v>
      </c>
      <c r="E27" s="32">
        <f>SUM(E20:E26)</f>
        <v>90754015</v>
      </c>
      <c r="F27" s="32">
        <f>SUM(F20:F26)</f>
        <v>4656</v>
      </c>
      <c r="G27" s="37">
        <f t="shared" si="0"/>
        <v>5.1303515332076491E-5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4656</v>
      </c>
      <c r="O27" s="37">
        <f t="shared" si="4"/>
        <v>5.1303515332076491E-5</v>
      </c>
      <c r="P27" s="32">
        <f>SUM(P20:P26)</f>
        <v>59473250</v>
      </c>
      <c r="Q27" s="32">
        <f>SUM(Q20:Q26)</f>
        <v>213565558</v>
      </c>
      <c r="R27" s="32">
        <f>SUM(R20:R26)</f>
        <v>206384446</v>
      </c>
      <c r="S27" s="32">
        <f>SUM(S20:S26)</f>
        <v>59473250</v>
      </c>
      <c r="T27" s="37">
        <f t="shared" si="5"/>
        <v>0.2784777215809302</v>
      </c>
      <c r="U27" s="37">
        <f t="shared" si="6"/>
        <v>-0.99992171270276975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200000</v>
      </c>
      <c r="E30" s="31">
        <v>200000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3372650</v>
      </c>
      <c r="Q30" s="31">
        <v>0</v>
      </c>
      <c r="R30" s="31">
        <v>0</v>
      </c>
      <c r="S30" s="31">
        <v>3372650</v>
      </c>
      <c r="T30" s="36">
        <f t="shared" si="5"/>
        <v>0</v>
      </c>
      <c r="U30" s="36">
        <f t="shared" si="6"/>
        <v>-1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66138067</v>
      </c>
      <c r="E31" s="31">
        <v>66138067</v>
      </c>
      <c r="F31" s="31">
        <v>80408000</v>
      </c>
      <c r="G31" s="36">
        <f t="shared" si="0"/>
        <v>1.2157597530027602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80408000</v>
      </c>
      <c r="O31" s="36">
        <f t="shared" si="4"/>
        <v>1.2157597530027602</v>
      </c>
      <c r="P31" s="31">
        <v>90871577</v>
      </c>
      <c r="Q31" s="31">
        <v>56753729</v>
      </c>
      <c r="R31" s="31">
        <v>56753729</v>
      </c>
      <c r="S31" s="31">
        <v>90871577</v>
      </c>
      <c r="T31" s="36">
        <f t="shared" si="5"/>
        <v>1.6011560579570023</v>
      </c>
      <c r="U31" s="36">
        <f t="shared" si="6"/>
        <v>-0.11514686269833307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205652092</v>
      </c>
      <c r="E33" s="31">
        <v>205652092</v>
      </c>
      <c r="F33" s="31">
        <v>103058696</v>
      </c>
      <c r="G33" s="36">
        <f t="shared" si="0"/>
        <v>0.50113127952036585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103058696</v>
      </c>
      <c r="O33" s="36">
        <f t="shared" si="4"/>
        <v>0.50113127952036585</v>
      </c>
      <c r="P33" s="31">
        <v>101972453</v>
      </c>
      <c r="Q33" s="31">
        <v>218492092</v>
      </c>
      <c r="R33" s="31">
        <v>218492092</v>
      </c>
      <c r="S33" s="31">
        <v>101972453</v>
      </c>
      <c r="T33" s="36">
        <f t="shared" si="5"/>
        <v>0.46671004001371363</v>
      </c>
      <c r="U33" s="36">
        <f t="shared" si="6"/>
        <v>1.065231803338107E-2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271990159</v>
      </c>
      <c r="E35" s="32">
        <f>SUM(E28:E34)</f>
        <v>271990159</v>
      </c>
      <c r="F35" s="32">
        <f>SUM(F28:F34)</f>
        <v>183466696</v>
      </c>
      <c r="G35" s="37">
        <f t="shared" si="0"/>
        <v>0.67453431651547369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183466696</v>
      </c>
      <c r="O35" s="37">
        <f t="shared" si="4"/>
        <v>0.67453431651547369</v>
      </c>
      <c r="P35" s="32">
        <f>SUM(P28:P34)</f>
        <v>196216680</v>
      </c>
      <c r="Q35" s="32">
        <f>SUM(Q28:Q34)</f>
        <v>275245821</v>
      </c>
      <c r="R35" s="32">
        <f>SUM(R28:R34)</f>
        <v>275245821</v>
      </c>
      <c r="S35" s="32">
        <f>SUM(S28:S34)</f>
        <v>196216680</v>
      </c>
      <c r="T35" s="37">
        <f t="shared" si="5"/>
        <v>0.71287796227794498</v>
      </c>
      <c r="U35" s="37">
        <f t="shared" si="6"/>
        <v>-6.4979103713303066E-2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1242</v>
      </c>
      <c r="Q36" s="31">
        <v>0</v>
      </c>
      <c r="R36" s="31">
        <v>0</v>
      </c>
      <c r="S36" s="31">
        <v>1242</v>
      </c>
      <c r="T36" s="36">
        <f t="shared" si="5"/>
        <v>0</v>
      </c>
      <c r="U36" s="36">
        <f t="shared" si="6"/>
        <v>-1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7989672</v>
      </c>
      <c r="E37" s="31">
        <v>7989672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81968000</v>
      </c>
      <c r="Q37" s="31">
        <v>7549616</v>
      </c>
      <c r="R37" s="31">
        <v>7549616</v>
      </c>
      <c r="S37" s="31">
        <v>81968000</v>
      </c>
      <c r="T37" s="36">
        <f t="shared" si="5"/>
        <v>10.857240951062941</v>
      </c>
      <c r="U37" s="36">
        <f t="shared" si="6"/>
        <v>-1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1650000</v>
      </c>
      <c r="E39" s="31">
        <v>1650000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1500000</v>
      </c>
      <c r="R39" s="31">
        <v>1500000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9639672</v>
      </c>
      <c r="E40" s="32">
        <f>SUM(E36:E39)</f>
        <v>9639672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0</v>
      </c>
      <c r="O40" s="37">
        <f t="shared" si="4"/>
        <v>0</v>
      </c>
      <c r="P40" s="32">
        <f>SUM(P36:P39)</f>
        <v>81969242</v>
      </c>
      <c r="Q40" s="32">
        <f>SUM(Q36:Q39)</f>
        <v>9049616</v>
      </c>
      <c r="R40" s="32">
        <f>SUM(R36:R39)</f>
        <v>9049616</v>
      </c>
      <c r="S40" s="32">
        <f>SUM(S36:S39)</f>
        <v>81969242</v>
      </c>
      <c r="T40" s="37">
        <f t="shared" si="5"/>
        <v>9.0577591358572569</v>
      </c>
      <c r="U40" s="37">
        <f t="shared" si="6"/>
        <v>-1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1716000</v>
      </c>
      <c r="E41" s="31">
        <v>1716000</v>
      </c>
      <c r="F41" s="31">
        <v>434280</v>
      </c>
      <c r="G41" s="36">
        <f t="shared" si="0"/>
        <v>0.25307692307692309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434280</v>
      </c>
      <c r="O41" s="36">
        <f t="shared" si="4"/>
        <v>0.25307692307692309</v>
      </c>
      <c r="P41" s="31">
        <v>0</v>
      </c>
      <c r="Q41" s="31">
        <v>1593000</v>
      </c>
      <c r="R41" s="31">
        <v>1593000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37775111</v>
      </c>
      <c r="Q42" s="31">
        <v>0</v>
      </c>
      <c r="R42" s="31">
        <v>0</v>
      </c>
      <c r="S42" s="31">
        <v>37775111</v>
      </c>
      <c r="T42" s="36">
        <f t="shared" si="5"/>
        <v>0</v>
      </c>
      <c r="U42" s="36">
        <f t="shared" si="6"/>
        <v>-1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30097127</v>
      </c>
      <c r="E44" s="31">
        <v>30097127</v>
      </c>
      <c r="F44" s="31">
        <v>15540622</v>
      </c>
      <c r="G44" s="36">
        <f t="shared" si="0"/>
        <v>0.51634901896117857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15540622</v>
      </c>
      <c r="O44" s="36">
        <f t="shared" si="4"/>
        <v>0.51634901896117857</v>
      </c>
      <c r="P44" s="31">
        <v>12510009</v>
      </c>
      <c r="Q44" s="31">
        <v>30097127</v>
      </c>
      <c r="R44" s="31">
        <v>30097127</v>
      </c>
      <c r="S44" s="31">
        <v>12510009</v>
      </c>
      <c r="T44" s="36">
        <f t="shared" si="5"/>
        <v>0.41565459055277931</v>
      </c>
      <c r="U44" s="36">
        <f t="shared" si="6"/>
        <v>0.24225506152713394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4851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198041141</v>
      </c>
      <c r="E46" s="31">
        <v>198041141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216405</v>
      </c>
      <c r="Q46" s="31">
        <v>194590706</v>
      </c>
      <c r="R46" s="31">
        <v>194590706</v>
      </c>
      <c r="S46" s="31">
        <v>216405</v>
      </c>
      <c r="T46" s="36">
        <f t="shared" si="5"/>
        <v>1.1121034732254891E-3</v>
      </c>
      <c r="U46" s="36">
        <f t="shared" si="6"/>
        <v>-1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229854268</v>
      </c>
      <c r="E47" s="32">
        <f>SUM(E41:E46)</f>
        <v>229854268</v>
      </c>
      <c r="F47" s="32">
        <f>SUM(F41:F46)</f>
        <v>15974902</v>
      </c>
      <c r="G47" s="37">
        <f t="shared" si="0"/>
        <v>6.9500132144598686E-2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15974902</v>
      </c>
      <c r="O47" s="37">
        <f t="shared" si="4"/>
        <v>6.9500132144598686E-2</v>
      </c>
      <c r="P47" s="32">
        <f>SUM(P41:P46)</f>
        <v>50501525</v>
      </c>
      <c r="Q47" s="32">
        <f>SUM(Q41:Q46)</f>
        <v>226285684</v>
      </c>
      <c r="R47" s="32">
        <f>SUM(R41:R46)</f>
        <v>226280833</v>
      </c>
      <c r="S47" s="32">
        <f>SUM(S41:S46)</f>
        <v>50501525</v>
      </c>
      <c r="T47" s="37">
        <f t="shared" si="5"/>
        <v>0.22317596105637863</v>
      </c>
      <c r="U47" s="37">
        <f t="shared" si="6"/>
        <v>-0.6836748593235551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150000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150000</v>
      </c>
      <c r="E51" s="31">
        <v>150000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2675000</v>
      </c>
      <c r="R51" s="31">
        <v>150000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2685000</v>
      </c>
      <c r="E52" s="31">
        <v>2685000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2570000</v>
      </c>
      <c r="R52" s="31">
        <v>1799000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2835000</v>
      </c>
      <c r="E53" s="32">
        <f>SUM(E48:E52)</f>
        <v>2835000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0</v>
      </c>
      <c r="O53" s="37">
        <f t="shared" si="4"/>
        <v>0</v>
      </c>
      <c r="P53" s="32">
        <f>SUM(P48:P52)</f>
        <v>0</v>
      </c>
      <c r="Q53" s="32">
        <f>SUM(Q48:Q52)</f>
        <v>5245000</v>
      </c>
      <c r="R53" s="32">
        <f>SUM(R48:R52)</f>
        <v>2099000</v>
      </c>
      <c r="S53" s="32">
        <f>SUM(S48:S52)</f>
        <v>0</v>
      </c>
      <c r="T53" s="37">
        <f t="shared" si="5"/>
        <v>0</v>
      </c>
      <c r="U53" s="37">
        <f t="shared" si="6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848477988</v>
      </c>
      <c r="E54" s="32">
        <f>SUM(E8:E9,E11:E18,E20:E26,E28:E34,E36:E39,E41:E46,E48:E52)</f>
        <v>852426988</v>
      </c>
      <c r="F54" s="32">
        <f>SUM(F8:F9,F11:F18,F20:F26,F28:F34,F36:F39,F41:F46,F48:F52)</f>
        <v>269549831</v>
      </c>
      <c r="G54" s="37">
        <f t="shared" si="0"/>
        <v>0.31768629806811205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269549831</v>
      </c>
      <c r="O54" s="37">
        <f t="shared" si="4"/>
        <v>0.31768629806811205</v>
      </c>
      <c r="P54" s="32">
        <f>SUM(P8:P9,P11:P18,P20:P26,P28:P34,P36:P39,P41:P46,P48:P52)</f>
        <v>464678859</v>
      </c>
      <c r="Q54" s="32">
        <f>SUM(Q8:Q9,Q11:Q18,Q20:Q26,Q28:Q34,Q36:Q39,Q41:Q46,Q48:Q52)</f>
        <v>965667749</v>
      </c>
      <c r="R54" s="32">
        <f>SUM(R8:R9,R11:R18,R20:R26,R28:R34,R36:R39,R41:R46,R48:R52)</f>
        <v>965101146</v>
      </c>
      <c r="S54" s="32">
        <f>SUM(S8:S9,S11:S18,S20:S26,S28:S34,S36:S39,S41:S46,S48:S52)</f>
        <v>464678859</v>
      </c>
      <c r="T54" s="37">
        <f t="shared" si="5"/>
        <v>0.48119952176222053</v>
      </c>
      <c r="U54" s="37">
        <f t="shared" si="6"/>
        <v>-0.41992232747562974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1050943</v>
      </c>
      <c r="E57" s="31">
        <v>1050943</v>
      </c>
      <c r="F57" s="31">
        <v>263577</v>
      </c>
      <c r="G57" s="36">
        <f t="shared" ref="G57:G85" si="7">IF(($D57      =0),0,($F57      /$D57      ))</f>
        <v>0.25080047157647939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263577</v>
      </c>
      <c r="O57" s="36">
        <f t="shared" ref="O57:O85" si="11">IF(($D57      =0),0,($N57      /$D57      ))</f>
        <v>0.25080047157647939</v>
      </c>
      <c r="P57" s="31">
        <v>262910</v>
      </c>
      <c r="Q57" s="31">
        <v>34576</v>
      </c>
      <c r="R57" s="31">
        <v>34576</v>
      </c>
      <c r="S57" s="31">
        <v>262910</v>
      </c>
      <c r="T57" s="36">
        <f t="shared" ref="T57:T85" si="12">IF(($Q57      =0),0,($S57      /$Q57      ))</f>
        <v>7.6038292457195746</v>
      </c>
      <c r="U57" s="36">
        <f t="shared" ref="U57:U85" si="13">IF(($P57      =0),0,(($F57      /$P57      )-1))</f>
        <v>2.5369898444334016E-3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1050943</v>
      </c>
      <c r="E58" s="32">
        <f>E57</f>
        <v>1050943</v>
      </c>
      <c r="F58" s="32">
        <f>F57</f>
        <v>263577</v>
      </c>
      <c r="G58" s="37">
        <f t="shared" si="7"/>
        <v>0.25080047157647939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263577</v>
      </c>
      <c r="O58" s="37">
        <f t="shared" si="11"/>
        <v>0.25080047157647939</v>
      </c>
      <c r="P58" s="32">
        <f>P57</f>
        <v>262910</v>
      </c>
      <c r="Q58" s="32">
        <f>Q57</f>
        <v>34576</v>
      </c>
      <c r="R58" s="32">
        <f>R57</f>
        <v>34576</v>
      </c>
      <c r="S58" s="32">
        <f>S57</f>
        <v>262910</v>
      </c>
      <c r="T58" s="37">
        <f t="shared" si="12"/>
        <v>7.6038292457195746</v>
      </c>
      <c r="U58" s="37">
        <f t="shared" si="13"/>
        <v>2.5369898444334016E-3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4993697</v>
      </c>
      <c r="E59" s="31">
        <v>4993697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4783234</v>
      </c>
      <c r="R59" s="31">
        <v>4729236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3315000</v>
      </c>
      <c r="E61" s="31">
        <v>3315000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3185004</v>
      </c>
      <c r="Q61" s="31">
        <v>3185004</v>
      </c>
      <c r="R61" s="31">
        <v>3185004</v>
      </c>
      <c r="S61" s="31">
        <v>3185004</v>
      </c>
      <c r="T61" s="36">
        <f t="shared" si="12"/>
        <v>1</v>
      </c>
      <c r="U61" s="36">
        <f t="shared" si="13"/>
        <v>-1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14103757</v>
      </c>
      <c r="E62" s="31">
        <v>14103757</v>
      </c>
      <c r="F62" s="31">
        <v>5776164</v>
      </c>
      <c r="G62" s="36">
        <f t="shared" si="7"/>
        <v>0.40954789564227462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5776164</v>
      </c>
      <c r="O62" s="36">
        <f t="shared" si="11"/>
        <v>0.40954789564227462</v>
      </c>
      <c r="P62" s="31">
        <v>6844544</v>
      </c>
      <c r="Q62" s="31">
        <v>12544064</v>
      </c>
      <c r="R62" s="31">
        <v>13602882</v>
      </c>
      <c r="S62" s="31">
        <v>6844544</v>
      </c>
      <c r="T62" s="36">
        <f t="shared" si="12"/>
        <v>0.54564007326493236</v>
      </c>
      <c r="U62" s="36">
        <f t="shared" si="13"/>
        <v>-0.15609221008733376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22412454</v>
      </c>
      <c r="E63" s="32">
        <f>SUM(E59:E62)</f>
        <v>22412454</v>
      </c>
      <c r="F63" s="32">
        <f>SUM(F59:F62)</f>
        <v>5776164</v>
      </c>
      <c r="G63" s="37">
        <f t="shared" si="7"/>
        <v>0.2577211759140699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5776164</v>
      </c>
      <c r="O63" s="37">
        <f t="shared" si="11"/>
        <v>0.2577211759140699</v>
      </c>
      <c r="P63" s="32">
        <f>SUM(P59:P62)</f>
        <v>10029548</v>
      </c>
      <c r="Q63" s="32">
        <f>SUM(Q59:Q62)</f>
        <v>20512302</v>
      </c>
      <c r="R63" s="32">
        <f>SUM(R59:R62)</f>
        <v>21517122</v>
      </c>
      <c r="S63" s="32">
        <f>SUM(S59:S62)</f>
        <v>10029548</v>
      </c>
      <c r="T63" s="37">
        <f t="shared" si="12"/>
        <v>0.48895282450502142</v>
      </c>
      <c r="U63" s="37">
        <f t="shared" si="13"/>
        <v>-0.42408531271798089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20075832</v>
      </c>
      <c r="E65" s="31">
        <v>20075832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33450998</v>
      </c>
      <c r="R65" s="31">
        <v>33450998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104299000</v>
      </c>
      <c r="E66" s="31">
        <v>104299000</v>
      </c>
      <c r="F66" s="31">
        <v>45980481</v>
      </c>
      <c r="G66" s="36">
        <f t="shared" si="7"/>
        <v>0.44085255850966931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45980481</v>
      </c>
      <c r="O66" s="36">
        <f t="shared" si="11"/>
        <v>0.44085255850966931</v>
      </c>
      <c r="P66" s="31">
        <v>43133046</v>
      </c>
      <c r="Q66" s="31">
        <v>94643947</v>
      </c>
      <c r="R66" s="31">
        <v>100235000</v>
      </c>
      <c r="S66" s="31">
        <v>43133046</v>
      </c>
      <c r="T66" s="36">
        <f t="shared" si="12"/>
        <v>0.45574014363538751</v>
      </c>
      <c r="U66" s="36">
        <f t="shared" si="13"/>
        <v>6.6015161553858226E-2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861418000</v>
      </c>
      <c r="E67" s="31">
        <v>861418000</v>
      </c>
      <c r="F67" s="31">
        <v>324352754</v>
      </c>
      <c r="G67" s="36">
        <f t="shared" si="7"/>
        <v>0.37653352263361112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324352754</v>
      </c>
      <c r="O67" s="36">
        <f t="shared" si="11"/>
        <v>0.37653352263361112</v>
      </c>
      <c r="P67" s="31">
        <v>306669002</v>
      </c>
      <c r="Q67" s="31">
        <v>301137000</v>
      </c>
      <c r="R67" s="31">
        <v>301137000</v>
      </c>
      <c r="S67" s="31">
        <v>306669002</v>
      </c>
      <c r="T67" s="36">
        <f t="shared" si="12"/>
        <v>1.0183703829154171</v>
      </c>
      <c r="U67" s="36">
        <f t="shared" si="13"/>
        <v>5.7663969571988272E-2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156670</v>
      </c>
      <c r="E68" s="31">
        <v>156670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158250</v>
      </c>
      <c r="R68" s="31">
        <v>148502</v>
      </c>
      <c r="S68" s="31">
        <v>0</v>
      </c>
      <c r="T68" s="36">
        <f t="shared" si="12"/>
        <v>0</v>
      </c>
      <c r="U68" s="36">
        <f t="shared" si="13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160196000</v>
      </c>
      <c r="E69" s="31">
        <v>160196000</v>
      </c>
      <c r="F69" s="31">
        <v>65365852</v>
      </c>
      <c r="G69" s="36">
        <f t="shared" si="7"/>
        <v>0.40803673000574298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65365852</v>
      </c>
      <c r="O69" s="36">
        <f t="shared" si="11"/>
        <v>0.40803673000574298</v>
      </c>
      <c r="P69" s="31">
        <v>65979791</v>
      </c>
      <c r="Q69" s="31">
        <v>156942000</v>
      </c>
      <c r="R69" s="31">
        <v>153011000</v>
      </c>
      <c r="S69" s="31">
        <v>65979791</v>
      </c>
      <c r="T69" s="36">
        <f t="shared" si="12"/>
        <v>0.42040875610098</v>
      </c>
      <c r="U69" s="36">
        <f t="shared" si="13"/>
        <v>-9.3049552096944321E-3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1146145502</v>
      </c>
      <c r="E70" s="32">
        <f>SUM(E64:E69)</f>
        <v>1146145502</v>
      </c>
      <c r="F70" s="32">
        <f>SUM(F64:F69)</f>
        <v>435699087</v>
      </c>
      <c r="G70" s="37">
        <f t="shared" si="7"/>
        <v>0.38014291051154864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435699087</v>
      </c>
      <c r="O70" s="37">
        <f t="shared" si="11"/>
        <v>0.38014291051154864</v>
      </c>
      <c r="P70" s="32">
        <f>SUM(P64:P69)</f>
        <v>415781839</v>
      </c>
      <c r="Q70" s="32">
        <f>SUM(Q64:Q69)</f>
        <v>586332195</v>
      </c>
      <c r="R70" s="32">
        <f>SUM(R64:R69)</f>
        <v>587982500</v>
      </c>
      <c r="S70" s="32">
        <f>SUM(S64:S69)</f>
        <v>415781839</v>
      </c>
      <c r="T70" s="37">
        <f t="shared" si="12"/>
        <v>0.70912333067434574</v>
      </c>
      <c r="U70" s="37">
        <f t="shared" si="13"/>
        <v>4.7903121617584699E-2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8013000</v>
      </c>
      <c r="E71" s="31">
        <v>8013000</v>
      </c>
      <c r="F71" s="31">
        <v>3577009</v>
      </c>
      <c r="G71" s="36">
        <f t="shared" si="7"/>
        <v>0.44640072382378637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3577009</v>
      </c>
      <c r="O71" s="36">
        <f t="shared" si="11"/>
        <v>0.44640072382378637</v>
      </c>
      <c r="P71" s="31">
        <v>3507555</v>
      </c>
      <c r="Q71" s="31">
        <v>8105952</v>
      </c>
      <c r="R71" s="31">
        <v>8417480</v>
      </c>
      <c r="S71" s="31">
        <v>3507555</v>
      </c>
      <c r="T71" s="36">
        <f t="shared" si="12"/>
        <v>0.43271351717848811</v>
      </c>
      <c r="U71" s="36">
        <f t="shared" si="13"/>
        <v>1.9801257571157027E-2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24702996</v>
      </c>
      <c r="E72" s="31">
        <v>24702996</v>
      </c>
      <c r="F72" s="31">
        <v>24702996</v>
      </c>
      <c r="G72" s="36">
        <f t="shared" si="7"/>
        <v>1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24702996</v>
      </c>
      <c r="O72" s="36">
        <f t="shared" si="11"/>
        <v>1</v>
      </c>
      <c r="P72" s="31">
        <v>23661873</v>
      </c>
      <c r="Q72" s="31">
        <v>23661874</v>
      </c>
      <c r="R72" s="31">
        <v>23661874</v>
      </c>
      <c r="S72" s="31">
        <v>23661873</v>
      </c>
      <c r="T72" s="36">
        <f t="shared" si="12"/>
        <v>0.9999999577379205</v>
      </c>
      <c r="U72" s="36">
        <f t="shared" si="13"/>
        <v>4.4000024850103792E-2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21229311</v>
      </c>
      <c r="E73" s="31">
        <v>21229311</v>
      </c>
      <c r="F73" s="31">
        <v>8845633</v>
      </c>
      <c r="G73" s="36">
        <f t="shared" si="7"/>
        <v>0.41667075299806011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8845633</v>
      </c>
      <c r="O73" s="36">
        <f t="shared" si="11"/>
        <v>0.41667075299806011</v>
      </c>
      <c r="P73" s="31">
        <v>8529335</v>
      </c>
      <c r="Q73" s="31">
        <v>20458346</v>
      </c>
      <c r="R73" s="31">
        <v>20458346</v>
      </c>
      <c r="S73" s="31">
        <v>8529335</v>
      </c>
      <c r="T73" s="36">
        <f t="shared" si="12"/>
        <v>0.41691224696268214</v>
      </c>
      <c r="U73" s="36">
        <f t="shared" si="13"/>
        <v>3.7083547545031292E-2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4044000</v>
      </c>
      <c r="E75" s="31">
        <v>4044000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3884000</v>
      </c>
      <c r="R75" s="31">
        <v>3884000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28740744</v>
      </c>
      <c r="E76" s="31">
        <v>28740744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27736272</v>
      </c>
      <c r="R76" s="31">
        <v>27736272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55254523</v>
      </c>
      <c r="E77" s="31">
        <v>55254523</v>
      </c>
      <c r="F77" s="31">
        <v>23022883</v>
      </c>
      <c r="G77" s="36">
        <f t="shared" si="7"/>
        <v>0.41666965435571673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23022883</v>
      </c>
      <c r="O77" s="36">
        <f t="shared" si="11"/>
        <v>0.41666965435571673</v>
      </c>
      <c r="P77" s="31">
        <v>0</v>
      </c>
      <c r="Q77" s="31">
        <v>51330180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141984574</v>
      </c>
      <c r="E78" s="32">
        <f>SUM(E71:E77)</f>
        <v>141984574</v>
      </c>
      <c r="F78" s="32">
        <f>SUM(F71:F77)</f>
        <v>60148521</v>
      </c>
      <c r="G78" s="37">
        <f t="shared" si="7"/>
        <v>0.42362715403153584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60148521</v>
      </c>
      <c r="O78" s="37">
        <f t="shared" si="11"/>
        <v>0.42362715403153584</v>
      </c>
      <c r="P78" s="32">
        <f>SUM(P71:P77)</f>
        <v>35698763</v>
      </c>
      <c r="Q78" s="32">
        <f>SUM(Q71:Q77)</f>
        <v>135176624</v>
      </c>
      <c r="R78" s="32">
        <f>SUM(R71:R77)</f>
        <v>84157972</v>
      </c>
      <c r="S78" s="32">
        <f>SUM(S71:S77)</f>
        <v>35698763</v>
      </c>
      <c r="T78" s="37">
        <f t="shared" si="12"/>
        <v>0.26408976599386003</v>
      </c>
      <c r="U78" s="37">
        <f t="shared" si="13"/>
        <v>0.68489090224218696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215840160</v>
      </c>
      <c r="E79" s="31">
        <v>215840160</v>
      </c>
      <c r="F79" s="31">
        <v>87562115</v>
      </c>
      <c r="G79" s="36">
        <f t="shared" si="7"/>
        <v>0.40568036550751257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87562115</v>
      </c>
      <c r="O79" s="36">
        <f t="shared" si="11"/>
        <v>0.40568036550751257</v>
      </c>
      <c r="P79" s="31">
        <v>124707468</v>
      </c>
      <c r="Q79" s="31">
        <v>204455512</v>
      </c>
      <c r="R79" s="31">
        <v>206198616</v>
      </c>
      <c r="S79" s="31">
        <v>124707468</v>
      </c>
      <c r="T79" s="36">
        <f t="shared" si="12"/>
        <v>0.60994916096955121</v>
      </c>
      <c r="U79" s="36">
        <f t="shared" si="13"/>
        <v>-0.29785989240034927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215840160</v>
      </c>
      <c r="E84" s="32">
        <f>SUM(E79:E83)</f>
        <v>215840160</v>
      </c>
      <c r="F84" s="32">
        <f>SUM(F79:F83)</f>
        <v>87562115</v>
      </c>
      <c r="G84" s="37">
        <f t="shared" si="7"/>
        <v>0.40568036550751257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87562115</v>
      </c>
      <c r="O84" s="37">
        <f t="shared" si="11"/>
        <v>0.40568036550751257</v>
      </c>
      <c r="P84" s="32">
        <f>SUM(P79:P83)</f>
        <v>124707468</v>
      </c>
      <c r="Q84" s="32">
        <f>SUM(Q79:Q83)</f>
        <v>204455512</v>
      </c>
      <c r="R84" s="32">
        <f>SUM(R79:R83)</f>
        <v>206198616</v>
      </c>
      <c r="S84" s="32">
        <f>SUM(S79:S83)</f>
        <v>124707468</v>
      </c>
      <c r="T84" s="37">
        <f t="shared" si="12"/>
        <v>0.60994916096955121</v>
      </c>
      <c r="U84" s="37">
        <f t="shared" si="13"/>
        <v>-0.29785989240034927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1527433633</v>
      </c>
      <c r="E85" s="32">
        <f>SUM(E57,E59:E62,E64:E69,E71:E77,E79:E83)</f>
        <v>1527433633</v>
      </c>
      <c r="F85" s="32">
        <f>SUM(F57,F59:F62,F64:F69,F71:F77,F79:F83)</f>
        <v>589449464</v>
      </c>
      <c r="G85" s="37">
        <f t="shared" si="7"/>
        <v>0.3859083964533862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589449464</v>
      </c>
      <c r="O85" s="37">
        <f t="shared" si="11"/>
        <v>0.3859083964533862</v>
      </c>
      <c r="P85" s="32">
        <f>SUM(P57,P59:P62,P64:P69,P71:P77,P79:P83)</f>
        <v>586480528</v>
      </c>
      <c r="Q85" s="32">
        <f>SUM(Q57,Q59:Q62,Q64:Q69,Q71:Q77,Q79:Q83)</f>
        <v>946511209</v>
      </c>
      <c r="R85" s="32">
        <f>SUM(R57,R59:R62,R64:R69,R71:R77,R79:R83)</f>
        <v>899890786</v>
      </c>
      <c r="S85" s="32">
        <f>SUM(S57,S59:S62,S64:S69,S71:S77,S79:S83)</f>
        <v>586480528</v>
      </c>
      <c r="T85" s="37">
        <f t="shared" si="12"/>
        <v>0.61962343649329144</v>
      </c>
      <c r="U85" s="37">
        <f t="shared" si="13"/>
        <v>5.0622925370167327E-3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4">IF(($D88      =0),0,($F88      /$D88      ))</f>
        <v>0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0</v>
      </c>
      <c r="O88" s="36">
        <f t="shared" ref="O88:O99" si="18">IF(($D88      =0),0,($N88      /$D88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19">IF(($Q88      =0),0,($S88      /$Q88      ))</f>
        <v>0</v>
      </c>
      <c r="U88" s="36">
        <f t="shared" ref="U88:U99" si="20">IF(($P88      =0),0,(($F88      /$P88      )-1))</f>
        <v>0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56627000</v>
      </c>
      <c r="E89" s="31">
        <v>56627000</v>
      </c>
      <c r="F89" s="31">
        <v>79721</v>
      </c>
      <c r="G89" s="36">
        <f t="shared" si="14"/>
        <v>1.4078266551291786E-3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79721</v>
      </c>
      <c r="O89" s="36">
        <f t="shared" si="18"/>
        <v>1.4078266551291786E-3</v>
      </c>
      <c r="P89" s="31">
        <v>1453422</v>
      </c>
      <c r="Q89" s="31">
        <v>39234000</v>
      </c>
      <c r="R89" s="31">
        <v>77628000</v>
      </c>
      <c r="S89" s="31">
        <v>1453422</v>
      </c>
      <c r="T89" s="36">
        <f t="shared" si="19"/>
        <v>3.7044961003211502E-2</v>
      </c>
      <c r="U89" s="36">
        <f t="shared" si="20"/>
        <v>-0.94514944730436168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55200000</v>
      </c>
      <c r="E90" s="31">
        <v>55200000</v>
      </c>
      <c r="F90" s="31">
        <v>0</v>
      </c>
      <c r="G90" s="36">
        <f t="shared" si="14"/>
        <v>0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0</v>
      </c>
      <c r="O90" s="36">
        <f t="shared" si="18"/>
        <v>0</v>
      </c>
      <c r="P90" s="31">
        <v>0</v>
      </c>
      <c r="Q90" s="31">
        <v>84480000</v>
      </c>
      <c r="R90" s="31">
        <v>81710277</v>
      </c>
      <c r="S90" s="31">
        <v>0</v>
      </c>
      <c r="T90" s="36">
        <f t="shared" si="19"/>
        <v>0</v>
      </c>
      <c r="U90" s="36">
        <f t="shared" si="20"/>
        <v>0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111827000</v>
      </c>
      <c r="E91" s="32">
        <f>SUM(E88:E90)</f>
        <v>111827000</v>
      </c>
      <c r="F91" s="32">
        <f>SUM(F88:F90)</f>
        <v>79721</v>
      </c>
      <c r="G91" s="37">
        <f t="shared" si="14"/>
        <v>7.1289581228147045E-4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79721</v>
      </c>
      <c r="O91" s="37">
        <f t="shared" si="18"/>
        <v>7.1289581228147045E-4</v>
      </c>
      <c r="P91" s="32">
        <f>SUM(P88:P90)</f>
        <v>1453422</v>
      </c>
      <c r="Q91" s="32">
        <f>SUM(Q88:Q90)</f>
        <v>123714000</v>
      </c>
      <c r="R91" s="32">
        <f>SUM(R88:R90)</f>
        <v>159338277</v>
      </c>
      <c r="S91" s="32">
        <f>SUM(S88:S90)</f>
        <v>1453422</v>
      </c>
      <c r="T91" s="37">
        <f t="shared" si="19"/>
        <v>1.1748241912798874E-2</v>
      </c>
      <c r="U91" s="37">
        <f t="shared" si="20"/>
        <v>-0.94514944730436168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8006523</v>
      </c>
      <c r="E92" s="31">
        <v>8006523</v>
      </c>
      <c r="F92" s="31">
        <v>338755</v>
      </c>
      <c r="G92" s="36">
        <f t="shared" si="14"/>
        <v>4.2309876584380013E-2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338755</v>
      </c>
      <c r="O92" s="36">
        <f t="shared" si="18"/>
        <v>4.2309876584380013E-2</v>
      </c>
      <c r="P92" s="31">
        <v>128314</v>
      </c>
      <c r="Q92" s="31">
        <v>7492007</v>
      </c>
      <c r="R92" s="31">
        <v>7492007</v>
      </c>
      <c r="S92" s="31">
        <v>128314</v>
      </c>
      <c r="T92" s="36">
        <f t="shared" si="19"/>
        <v>1.7126785919981121E-2</v>
      </c>
      <c r="U92" s="36">
        <f t="shared" si="20"/>
        <v>1.6400470720264351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7144000</v>
      </c>
      <c r="E93" s="31">
        <v>7144000</v>
      </c>
      <c r="F93" s="31">
        <v>2976600</v>
      </c>
      <c r="G93" s="36">
        <f t="shared" si="14"/>
        <v>0.41665733482642775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2976600</v>
      </c>
      <c r="O93" s="36">
        <f t="shared" si="18"/>
        <v>0.41665733482642775</v>
      </c>
      <c r="P93" s="31">
        <v>2862300</v>
      </c>
      <c r="Q93" s="31">
        <v>6864000</v>
      </c>
      <c r="R93" s="31">
        <v>6864000</v>
      </c>
      <c r="S93" s="31">
        <v>2862300</v>
      </c>
      <c r="T93" s="36">
        <f t="shared" si="19"/>
        <v>0.41700174825174824</v>
      </c>
      <c r="U93" s="36">
        <f t="shared" si="20"/>
        <v>3.9932921077455275E-2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6575282</v>
      </c>
      <c r="E94" s="31">
        <v>6575282</v>
      </c>
      <c r="F94" s="31">
        <v>2579577</v>
      </c>
      <c r="G94" s="36">
        <f t="shared" si="14"/>
        <v>0.39231427640670014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2579577</v>
      </c>
      <c r="O94" s="36">
        <f t="shared" si="18"/>
        <v>0.39231427640670014</v>
      </c>
      <c r="P94" s="31">
        <v>3742693</v>
      </c>
      <c r="Q94" s="31">
        <v>9100744</v>
      </c>
      <c r="R94" s="31">
        <v>9327459</v>
      </c>
      <c r="S94" s="31">
        <v>3742693</v>
      </c>
      <c r="T94" s="36">
        <f t="shared" si="19"/>
        <v>0.41125132186994823</v>
      </c>
      <c r="U94" s="36">
        <f t="shared" si="20"/>
        <v>-0.31076981200435083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21725805</v>
      </c>
      <c r="E96" s="32">
        <f>SUM(E92:E95)</f>
        <v>21725805</v>
      </c>
      <c r="F96" s="32">
        <f>SUM(F92:F95)</f>
        <v>5894932</v>
      </c>
      <c r="G96" s="37">
        <f t="shared" si="14"/>
        <v>0.27133319110615234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5894932</v>
      </c>
      <c r="O96" s="37">
        <f t="shared" si="18"/>
        <v>0.27133319110615234</v>
      </c>
      <c r="P96" s="32">
        <f>SUM(P92:P95)</f>
        <v>6733307</v>
      </c>
      <c r="Q96" s="32">
        <f>SUM(Q92:Q95)</f>
        <v>23456751</v>
      </c>
      <c r="R96" s="32">
        <f>SUM(R92:R95)</f>
        <v>23683466</v>
      </c>
      <c r="S96" s="32">
        <f>SUM(S92:S95)</f>
        <v>6733307</v>
      </c>
      <c r="T96" s="37">
        <f t="shared" si="19"/>
        <v>0.28705198771986795</v>
      </c>
      <c r="U96" s="37">
        <f t="shared" si="20"/>
        <v>-0.12451162556526829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6137707</v>
      </c>
      <c r="E97" s="31">
        <v>6137707</v>
      </c>
      <c r="F97" s="31">
        <v>0</v>
      </c>
      <c r="G97" s="36">
        <f t="shared" si="14"/>
        <v>0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0</v>
      </c>
      <c r="O97" s="36">
        <f t="shared" si="18"/>
        <v>0</v>
      </c>
      <c r="P97" s="31">
        <v>84030</v>
      </c>
      <c r="Q97" s="31">
        <v>5927837</v>
      </c>
      <c r="R97" s="31">
        <v>5927837</v>
      </c>
      <c r="S97" s="31">
        <v>84030</v>
      </c>
      <c r="T97" s="36">
        <f t="shared" si="19"/>
        <v>1.4175490992751656E-2</v>
      </c>
      <c r="U97" s="36">
        <f t="shared" si="20"/>
        <v>-1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1247216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1247216</v>
      </c>
      <c r="O98" s="36">
        <f t="shared" si="18"/>
        <v>0</v>
      </c>
      <c r="P98" s="31">
        <v>0</v>
      </c>
      <c r="Q98" s="31">
        <v>561200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154071948</v>
      </c>
      <c r="E99" s="31">
        <v>154071948</v>
      </c>
      <c r="F99" s="31">
        <v>63795508</v>
      </c>
      <c r="G99" s="36">
        <f t="shared" si="14"/>
        <v>0.41406309732645169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63795508</v>
      </c>
      <c r="O99" s="36">
        <f t="shared" si="18"/>
        <v>0.41406309732645169</v>
      </c>
      <c r="P99" s="31">
        <v>56353577</v>
      </c>
      <c r="Q99" s="31">
        <v>135248643</v>
      </c>
      <c r="R99" s="31">
        <v>135745163</v>
      </c>
      <c r="S99" s="31">
        <v>56353577</v>
      </c>
      <c r="T99" s="36">
        <f t="shared" si="19"/>
        <v>0.41666648736727069</v>
      </c>
      <c r="U99" s="36">
        <f t="shared" si="20"/>
        <v>0.1320578283788445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40859566</v>
      </c>
      <c r="E100" s="31">
        <v>40859566</v>
      </c>
      <c r="F100" s="31">
        <v>10464300</v>
      </c>
      <c r="G100" s="36">
        <f>IF(($D100     =0),0,($F100     /$D100     ))</f>
        <v>0.25610404182951918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10464300</v>
      </c>
      <c r="O100" s="36">
        <f>IF(($D100     =0),0,($N100     /$D100     ))</f>
        <v>0.25610404182951918</v>
      </c>
      <c r="P100" s="31">
        <v>10171800</v>
      </c>
      <c r="Q100" s="31">
        <v>40117668</v>
      </c>
      <c r="R100" s="31">
        <v>42744288</v>
      </c>
      <c r="S100" s="31">
        <v>10171800</v>
      </c>
      <c r="T100" s="36">
        <f>IF(($Q100     =0),0,($S100     /$Q100     ))</f>
        <v>0.25354913451100897</v>
      </c>
      <c r="U100" s="36">
        <f>IF(($P100     =0),0,(($F100     /$P100     )-1))</f>
        <v>2.8755972394266527E-2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201069221</v>
      </c>
      <c r="E101" s="32">
        <f>SUM(E97:E100)</f>
        <v>201069221</v>
      </c>
      <c r="F101" s="32">
        <f>SUM(F97:F100)</f>
        <v>75507024</v>
      </c>
      <c r="G101" s="37">
        <f>IF(($D101     =0),0,($F101     /$D101     ))</f>
        <v>0.37552751049848648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75507024</v>
      </c>
      <c r="O101" s="37">
        <f>IF(($D101     =0),0,($N101     /$D101     ))</f>
        <v>0.37552751049848648</v>
      </c>
      <c r="P101" s="32">
        <f>SUM(P97:P100)</f>
        <v>66609407</v>
      </c>
      <c r="Q101" s="32">
        <f>SUM(Q97:Q100)</f>
        <v>181855348</v>
      </c>
      <c r="R101" s="32">
        <f>SUM(R97:R100)</f>
        <v>184417288</v>
      </c>
      <c r="S101" s="32">
        <f>SUM(S97:S100)</f>
        <v>66609407</v>
      </c>
      <c r="T101" s="37">
        <f>IF(($Q101     =0),0,($S101     /$Q101     ))</f>
        <v>0.36627686638063567</v>
      </c>
      <c r="U101" s="37">
        <f>IF(($P101     =0),0,(($F101     /$P101     )-1))</f>
        <v>0.1335789853225986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334622026</v>
      </c>
      <c r="E102" s="32">
        <f>SUM(E88:E90,E92:E95,E97:E100)</f>
        <v>334622026</v>
      </c>
      <c r="F102" s="32">
        <f>SUM(F88:F90,F92:F95,F97:F100)</f>
        <v>81481677</v>
      </c>
      <c r="G102" s="37">
        <f>IF(($D102     =0),0,($F102     /$D102     ))</f>
        <v>0.24350362698479389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81481677</v>
      </c>
      <c r="O102" s="37">
        <f>IF(($D102     =0),0,($N102     /$D102     ))</f>
        <v>0.24350362698479389</v>
      </c>
      <c r="P102" s="32">
        <f>SUM(P88:P90,P92:P95,P97:P100)</f>
        <v>74796136</v>
      </c>
      <c r="Q102" s="32">
        <f>SUM(Q88:Q90,Q92:Q95,Q97:Q100)</f>
        <v>329026099</v>
      </c>
      <c r="R102" s="32">
        <f>SUM(R88:R90,R92:R95,R97:R100)</f>
        <v>367439031</v>
      </c>
      <c r="S102" s="32">
        <f>SUM(S88:S90,S92:S95,S97:S100)</f>
        <v>74796136</v>
      </c>
      <c r="T102" s="37">
        <f>IF(($Q102     =0),0,($S102     /$Q102     ))</f>
        <v>0.22732584505401196</v>
      </c>
      <c r="U102" s="37">
        <f>IF(($P102     =0),0,(($F102     /$P102     )-1))</f>
        <v>8.9383507725586231E-2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10064360</v>
      </c>
      <c r="E105" s="31">
        <v>10064360</v>
      </c>
      <c r="F105" s="31">
        <v>118959</v>
      </c>
      <c r="G105" s="36">
        <f t="shared" ref="G105:G136" si="21">IF(($D105     =0),0,($F105     /$D105     ))</f>
        <v>1.1819827589633122E-2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118959</v>
      </c>
      <c r="O105" s="36">
        <f t="shared" ref="O105:O136" si="25">IF(($D105     =0),0,($N105     /$D105     ))</f>
        <v>1.1819827589633122E-2</v>
      </c>
      <c r="P105" s="31">
        <v>306397</v>
      </c>
      <c r="Q105" s="31">
        <v>19933350</v>
      </c>
      <c r="R105" s="31">
        <v>19933350</v>
      </c>
      <c r="S105" s="31">
        <v>306397</v>
      </c>
      <c r="T105" s="36">
        <f t="shared" ref="T105:T136" si="26">IF(($Q105     =0),0,($S105     /$Q105     ))</f>
        <v>1.537107410445309E-2</v>
      </c>
      <c r="U105" s="36">
        <f t="shared" ref="U105:U136" si="27">IF(($P105     =0),0,(($F105     /$P105     )-1))</f>
        <v>-0.6117488095510073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10064360</v>
      </c>
      <c r="E106" s="32">
        <f>E105</f>
        <v>10064360</v>
      </c>
      <c r="F106" s="32">
        <f>F105</f>
        <v>118959</v>
      </c>
      <c r="G106" s="37">
        <f t="shared" si="21"/>
        <v>1.1819827589633122E-2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118959</v>
      </c>
      <c r="O106" s="37">
        <f t="shared" si="25"/>
        <v>1.1819827589633122E-2</v>
      </c>
      <c r="P106" s="32">
        <f>P105</f>
        <v>306397</v>
      </c>
      <c r="Q106" s="32">
        <f>Q105</f>
        <v>19933350</v>
      </c>
      <c r="R106" s="32">
        <f>R105</f>
        <v>19933350</v>
      </c>
      <c r="S106" s="32">
        <f>S105</f>
        <v>306397</v>
      </c>
      <c r="T106" s="37">
        <f t="shared" si="26"/>
        <v>1.537107410445309E-2</v>
      </c>
      <c r="U106" s="37">
        <f t="shared" si="27"/>
        <v>-0.6117488095510073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182785000</v>
      </c>
      <c r="E107" s="31">
        <v>182785000</v>
      </c>
      <c r="F107" s="31">
        <v>76155570</v>
      </c>
      <c r="G107" s="36">
        <f t="shared" si="21"/>
        <v>0.41664015099707308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76155570</v>
      </c>
      <c r="O107" s="36">
        <f t="shared" si="25"/>
        <v>0.41664015099707308</v>
      </c>
      <c r="P107" s="31">
        <v>76231748</v>
      </c>
      <c r="Q107" s="31">
        <v>182962631</v>
      </c>
      <c r="R107" s="31">
        <v>182967802</v>
      </c>
      <c r="S107" s="31">
        <v>76231748</v>
      </c>
      <c r="T107" s="36">
        <f t="shared" si="26"/>
        <v>0.4166520102129489</v>
      </c>
      <c r="U107" s="36">
        <f t="shared" si="27"/>
        <v>-9.9929493942607639E-4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13942651</v>
      </c>
      <c r="E108" s="31">
        <v>13942651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14114577</v>
      </c>
      <c r="R108" s="31">
        <v>14114577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19763220</v>
      </c>
      <c r="E109" s="31">
        <v>19763220</v>
      </c>
      <c r="F109" s="31">
        <v>14548440</v>
      </c>
      <c r="G109" s="36">
        <f t="shared" si="21"/>
        <v>0.73613712745190307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14548440</v>
      </c>
      <c r="O109" s="36">
        <f t="shared" si="25"/>
        <v>0.73613712745190307</v>
      </c>
      <c r="P109" s="31">
        <v>12650818</v>
      </c>
      <c r="Q109" s="31">
        <v>19548444</v>
      </c>
      <c r="R109" s="31">
        <v>19548444</v>
      </c>
      <c r="S109" s="31">
        <v>12650818</v>
      </c>
      <c r="T109" s="36">
        <f t="shared" si="26"/>
        <v>0.64715217231611888</v>
      </c>
      <c r="U109" s="36">
        <f t="shared" si="27"/>
        <v>0.14999994466760969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308440000</v>
      </c>
      <c r="E110" s="31">
        <v>308440000</v>
      </c>
      <c r="F110" s="31">
        <v>128517000</v>
      </c>
      <c r="G110" s="36">
        <f t="shared" si="21"/>
        <v>0.41666774737388146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128517000</v>
      </c>
      <c r="O110" s="36">
        <f t="shared" si="25"/>
        <v>0.41666774737388146</v>
      </c>
      <c r="P110" s="31">
        <v>126137000</v>
      </c>
      <c r="Q110" s="31">
        <v>302729000</v>
      </c>
      <c r="R110" s="31">
        <v>302729000</v>
      </c>
      <c r="S110" s="31">
        <v>126137000</v>
      </c>
      <c r="T110" s="36">
        <f t="shared" si="26"/>
        <v>0.41666639139296202</v>
      </c>
      <c r="U110" s="36">
        <f t="shared" si="27"/>
        <v>1.8868373276675454E-2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409740</v>
      </c>
      <c r="Q111" s="31">
        <v>2864000</v>
      </c>
      <c r="R111" s="31">
        <v>2864000</v>
      </c>
      <c r="S111" s="31">
        <v>409740</v>
      </c>
      <c r="T111" s="36">
        <f t="shared" si="26"/>
        <v>0.14306564245810055</v>
      </c>
      <c r="U111" s="36">
        <f t="shared" si="27"/>
        <v>-1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524930871</v>
      </c>
      <c r="E112" s="32">
        <f>SUM(E107:E111)</f>
        <v>524930871</v>
      </c>
      <c r="F112" s="32">
        <f>SUM(F107:F111)</f>
        <v>219221010</v>
      </c>
      <c r="G112" s="37">
        <f t="shared" si="21"/>
        <v>0.41761881823101998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219221010</v>
      </c>
      <c r="O112" s="37">
        <f t="shared" si="25"/>
        <v>0.41761881823101998</v>
      </c>
      <c r="P112" s="32">
        <f>SUM(P107:P111)</f>
        <v>215429306</v>
      </c>
      <c r="Q112" s="32">
        <f>SUM(Q107:Q111)</f>
        <v>522218652</v>
      </c>
      <c r="R112" s="32">
        <f>SUM(R107:R111)</f>
        <v>522223823</v>
      </c>
      <c r="S112" s="32">
        <f>SUM(S107:S111)</f>
        <v>215429306</v>
      </c>
      <c r="T112" s="37">
        <f t="shared" si="26"/>
        <v>0.4125270232592152</v>
      </c>
      <c r="U112" s="37">
        <f t="shared" si="27"/>
        <v>1.7600687995531938E-2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662878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662878</v>
      </c>
      <c r="O113" s="36">
        <f t="shared" si="25"/>
        <v>0</v>
      </c>
      <c r="P113" s="31">
        <v>986961</v>
      </c>
      <c r="Q113" s="31">
        <v>0</v>
      </c>
      <c r="R113" s="31">
        <v>0</v>
      </c>
      <c r="S113" s="31">
        <v>986961</v>
      </c>
      <c r="T113" s="36">
        <f t="shared" si="26"/>
        <v>0</v>
      </c>
      <c r="U113" s="36">
        <f t="shared" si="27"/>
        <v>-0.32836454530624815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83937787</v>
      </c>
      <c r="E114" s="31">
        <v>83937787</v>
      </c>
      <c r="F114" s="31">
        <v>34792057</v>
      </c>
      <c r="G114" s="36">
        <f t="shared" si="21"/>
        <v>0.41449814491773534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34792057</v>
      </c>
      <c r="O114" s="36">
        <f t="shared" si="25"/>
        <v>0.41449814491773534</v>
      </c>
      <c r="P114" s="31">
        <v>33886961</v>
      </c>
      <c r="Q114" s="31">
        <v>79390474</v>
      </c>
      <c r="R114" s="31">
        <v>80241591</v>
      </c>
      <c r="S114" s="31">
        <v>33886961</v>
      </c>
      <c r="T114" s="36">
        <f t="shared" si="26"/>
        <v>0.42683913185856531</v>
      </c>
      <c r="U114" s="36">
        <f t="shared" si="27"/>
        <v>2.670927027065062E-2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3963323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3963323</v>
      </c>
      <c r="O115" s="36">
        <f t="shared" si="25"/>
        <v>0</v>
      </c>
      <c r="P115" s="31">
        <v>-105461</v>
      </c>
      <c r="Q115" s="31">
        <v>0</v>
      </c>
      <c r="R115" s="31">
        <v>9792200</v>
      </c>
      <c r="S115" s="31">
        <v>-105461</v>
      </c>
      <c r="T115" s="36">
        <f t="shared" si="26"/>
        <v>0</v>
      </c>
      <c r="U115" s="36">
        <f t="shared" si="27"/>
        <v>-38.580935132418617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12586000</v>
      </c>
      <c r="E116" s="31">
        <v>12586000</v>
      </c>
      <c r="F116" s="31">
        <v>5065250</v>
      </c>
      <c r="G116" s="36">
        <f t="shared" si="21"/>
        <v>0.40245113618306055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5065250</v>
      </c>
      <c r="O116" s="36">
        <f t="shared" si="25"/>
        <v>0.40245113618306055</v>
      </c>
      <c r="P116" s="31">
        <v>5249750</v>
      </c>
      <c r="Q116" s="31">
        <v>12599500</v>
      </c>
      <c r="R116" s="31">
        <v>12599500</v>
      </c>
      <c r="S116" s="31">
        <v>5249750</v>
      </c>
      <c r="T116" s="36">
        <f t="shared" si="26"/>
        <v>0.41666335965712925</v>
      </c>
      <c r="U116" s="36">
        <f t="shared" si="27"/>
        <v>-3.5144530691937681E-2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1147561</v>
      </c>
      <c r="G117" s="36">
        <f t="shared" si="21"/>
        <v>0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1147561</v>
      </c>
      <c r="O117" s="36">
        <f t="shared" si="25"/>
        <v>0</v>
      </c>
      <c r="P117" s="31">
        <v>529761</v>
      </c>
      <c r="Q117" s="31">
        <v>0</v>
      </c>
      <c r="R117" s="31">
        <v>0</v>
      </c>
      <c r="S117" s="31">
        <v>529761</v>
      </c>
      <c r="T117" s="36">
        <f t="shared" si="26"/>
        <v>0</v>
      </c>
      <c r="U117" s="36">
        <f t="shared" si="27"/>
        <v>1.1661862613518172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96523787</v>
      </c>
      <c r="E121" s="32">
        <f>SUM(E113:E120)</f>
        <v>96523787</v>
      </c>
      <c r="F121" s="32">
        <f>SUM(F113:F120)</f>
        <v>45631069</v>
      </c>
      <c r="G121" s="37">
        <f t="shared" si="21"/>
        <v>0.47274428841048272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45631069</v>
      </c>
      <c r="O121" s="37">
        <f t="shared" si="25"/>
        <v>0.47274428841048272</v>
      </c>
      <c r="P121" s="32">
        <f>SUM(P113:P120)</f>
        <v>40547972</v>
      </c>
      <c r="Q121" s="32">
        <f>SUM(Q113:Q120)</f>
        <v>91989974</v>
      </c>
      <c r="R121" s="32">
        <f>SUM(R113:R120)</f>
        <v>102633291</v>
      </c>
      <c r="S121" s="32">
        <f>SUM(S113:S120)</f>
        <v>40547972</v>
      </c>
      <c r="T121" s="37">
        <f t="shared" si="26"/>
        <v>0.44078686227262115</v>
      </c>
      <c r="U121" s="37">
        <f t="shared" si="27"/>
        <v>0.12536007966070417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166354907</v>
      </c>
      <c r="E122" s="31">
        <v>166354907</v>
      </c>
      <c r="F122" s="31">
        <v>69318256</v>
      </c>
      <c r="G122" s="36">
        <f t="shared" si="21"/>
        <v>0.41668897689925072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69318256</v>
      </c>
      <c r="O122" s="36">
        <f t="shared" si="25"/>
        <v>0.41668897689925072</v>
      </c>
      <c r="P122" s="31">
        <v>69601613</v>
      </c>
      <c r="Q122" s="31">
        <v>167063632</v>
      </c>
      <c r="R122" s="31">
        <v>167068272</v>
      </c>
      <c r="S122" s="31">
        <v>69601613</v>
      </c>
      <c r="T122" s="36">
        <f t="shared" si="26"/>
        <v>0.4166173820523667</v>
      </c>
      <c r="U122" s="36">
        <f t="shared" si="27"/>
        <v>-4.0711269148316909E-3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183622788</v>
      </c>
      <c r="E124" s="31">
        <v>183622788</v>
      </c>
      <c r="F124" s="31">
        <v>124485450</v>
      </c>
      <c r="G124" s="36">
        <f t="shared" si="21"/>
        <v>0.67794118233299017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124485450</v>
      </c>
      <c r="O124" s="36">
        <f t="shared" si="25"/>
        <v>0.67794118233299017</v>
      </c>
      <c r="P124" s="31">
        <v>123550707</v>
      </c>
      <c r="Q124" s="31">
        <v>336670236</v>
      </c>
      <c r="R124" s="31">
        <v>348198700</v>
      </c>
      <c r="S124" s="31">
        <v>123550707</v>
      </c>
      <c r="T124" s="36">
        <f t="shared" si="26"/>
        <v>0.36697840732199444</v>
      </c>
      <c r="U124" s="36">
        <f t="shared" si="27"/>
        <v>7.5656628982301299E-3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349977695</v>
      </c>
      <c r="E126" s="32">
        <f>SUM(E122:E125)</f>
        <v>349977695</v>
      </c>
      <c r="F126" s="32">
        <f>SUM(F122:F125)</f>
        <v>193803706</v>
      </c>
      <c r="G126" s="37">
        <f t="shared" si="21"/>
        <v>0.55376016462992017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193803706</v>
      </c>
      <c r="O126" s="37">
        <f t="shared" si="25"/>
        <v>0.55376016462992017</v>
      </c>
      <c r="P126" s="32">
        <f>SUM(P122:P125)</f>
        <v>193152320</v>
      </c>
      <c r="Q126" s="32">
        <f>SUM(Q122:Q125)</f>
        <v>503733868</v>
      </c>
      <c r="R126" s="32">
        <f>SUM(R122:R125)</f>
        <v>515266972</v>
      </c>
      <c r="S126" s="32">
        <f>SUM(S122:S125)</f>
        <v>193152320</v>
      </c>
      <c r="T126" s="37">
        <f t="shared" si="26"/>
        <v>0.38344120232948087</v>
      </c>
      <c r="U126" s="37">
        <f t="shared" si="27"/>
        <v>3.3723954234667897E-3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62812635</v>
      </c>
      <c r="E127" s="31">
        <v>62812635</v>
      </c>
      <c r="F127" s="31">
        <v>25488398</v>
      </c>
      <c r="G127" s="36">
        <f t="shared" si="21"/>
        <v>0.40578456866202156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25488398</v>
      </c>
      <c r="O127" s="36">
        <f t="shared" si="25"/>
        <v>0.40578456866202156</v>
      </c>
      <c r="P127" s="31">
        <v>25019496</v>
      </c>
      <c r="Q127" s="31">
        <v>61511736</v>
      </c>
      <c r="R127" s="31">
        <v>61426736</v>
      </c>
      <c r="S127" s="31">
        <v>25019496</v>
      </c>
      <c r="T127" s="36">
        <f t="shared" si="26"/>
        <v>0.40674345461490469</v>
      </c>
      <c r="U127" s="36">
        <f t="shared" si="27"/>
        <v>1.8741464656202522E-2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187232000</v>
      </c>
      <c r="E130" s="31">
        <v>187232000</v>
      </c>
      <c r="F130" s="31">
        <v>78013000</v>
      </c>
      <c r="G130" s="36">
        <f t="shared" si="21"/>
        <v>0.41666488634421467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78013000</v>
      </c>
      <c r="O130" s="36">
        <f t="shared" si="25"/>
        <v>0.41666488634421467</v>
      </c>
      <c r="P130" s="31">
        <v>77547000</v>
      </c>
      <c r="Q130" s="31">
        <v>186113000</v>
      </c>
      <c r="R130" s="31">
        <v>186113000</v>
      </c>
      <c r="S130" s="31">
        <v>77547000</v>
      </c>
      <c r="T130" s="36">
        <f t="shared" si="26"/>
        <v>0.41666621891001704</v>
      </c>
      <c r="U130" s="36">
        <f t="shared" si="27"/>
        <v>6.0092589010536379E-3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250044635</v>
      </c>
      <c r="E132" s="32">
        <f>SUM(E127:E131)</f>
        <v>250044635</v>
      </c>
      <c r="F132" s="32">
        <f>SUM(F127:F131)</f>
        <v>103501398</v>
      </c>
      <c r="G132" s="37">
        <f t="shared" si="21"/>
        <v>0.41393168863631086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103501398</v>
      </c>
      <c r="O132" s="37">
        <f t="shared" si="25"/>
        <v>0.41393168863631086</v>
      </c>
      <c r="P132" s="32">
        <f>SUM(P127:P131)</f>
        <v>102566496</v>
      </c>
      <c r="Q132" s="32">
        <f>SUM(Q127:Q131)</f>
        <v>247624736</v>
      </c>
      <c r="R132" s="32">
        <f>SUM(R127:R131)</f>
        <v>247539736</v>
      </c>
      <c r="S132" s="32">
        <f>SUM(S127:S131)</f>
        <v>102566496</v>
      </c>
      <c r="T132" s="37">
        <f t="shared" si="26"/>
        <v>0.41420133407027643</v>
      </c>
      <c r="U132" s="37">
        <f t="shared" si="27"/>
        <v>9.1150817904512849E-3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17024543</v>
      </c>
      <c r="E133" s="31">
        <v>17024543</v>
      </c>
      <c r="F133" s="31">
        <v>5524744</v>
      </c>
      <c r="G133" s="36">
        <f t="shared" si="21"/>
        <v>0.32451643489049897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5524744</v>
      </c>
      <c r="O133" s="36">
        <f t="shared" si="25"/>
        <v>0.32451643489049897</v>
      </c>
      <c r="P133" s="31">
        <v>4043619</v>
      </c>
      <c r="Q133" s="31">
        <v>16135788</v>
      </c>
      <c r="R133" s="31">
        <v>16135788</v>
      </c>
      <c r="S133" s="31">
        <v>4043619</v>
      </c>
      <c r="T133" s="36">
        <f t="shared" si="26"/>
        <v>0.25059941293229682</v>
      </c>
      <c r="U133" s="36">
        <f t="shared" si="27"/>
        <v>0.36628698203267906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39891000</v>
      </c>
      <c r="E134" s="31">
        <v>39891000</v>
      </c>
      <c r="F134" s="31">
        <v>16621000</v>
      </c>
      <c r="G134" s="36">
        <f t="shared" si="21"/>
        <v>0.41666039958887968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16621000</v>
      </c>
      <c r="O134" s="36">
        <f t="shared" si="25"/>
        <v>0.41666039958887968</v>
      </c>
      <c r="P134" s="31">
        <v>16640000</v>
      </c>
      <c r="Q134" s="31">
        <v>39936000</v>
      </c>
      <c r="R134" s="31">
        <v>39936000</v>
      </c>
      <c r="S134" s="31">
        <v>16640000</v>
      </c>
      <c r="T134" s="36">
        <f t="shared" si="26"/>
        <v>0.41666666666666669</v>
      </c>
      <c r="U134" s="36">
        <f t="shared" si="27"/>
        <v>-1.1418269230769607E-3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2988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2988</v>
      </c>
      <c r="O135" s="36">
        <f t="shared" si="25"/>
        <v>0</v>
      </c>
      <c r="P135" s="31">
        <v>4897</v>
      </c>
      <c r="Q135" s="31">
        <v>0</v>
      </c>
      <c r="R135" s="31">
        <v>32370</v>
      </c>
      <c r="S135" s="31">
        <v>4897</v>
      </c>
      <c r="T135" s="36">
        <f t="shared" si="26"/>
        <v>0</v>
      </c>
      <c r="U135" s="36">
        <f t="shared" si="27"/>
        <v>-0.38983050847457623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38744710</v>
      </c>
      <c r="E136" s="31">
        <v>38744710</v>
      </c>
      <c r="F136" s="31">
        <v>13055654</v>
      </c>
      <c r="G136" s="36">
        <f t="shared" si="21"/>
        <v>0.33696610453401249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13055654</v>
      </c>
      <c r="O136" s="36">
        <f t="shared" si="25"/>
        <v>0.33696610453401249</v>
      </c>
      <c r="P136" s="31">
        <v>12465012</v>
      </c>
      <c r="Q136" s="31">
        <v>37201487</v>
      </c>
      <c r="R136" s="31">
        <v>37204439</v>
      </c>
      <c r="S136" s="31">
        <v>12465012</v>
      </c>
      <c r="T136" s="36">
        <f t="shared" si="26"/>
        <v>0.33506757404616649</v>
      </c>
      <c r="U136" s="36">
        <f t="shared" si="27"/>
        <v>4.7383989682480809E-2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95660253</v>
      </c>
      <c r="E137" s="32">
        <f>SUM(E133:E136)</f>
        <v>95660253</v>
      </c>
      <c r="F137" s="32">
        <f>SUM(F133:F136)</f>
        <v>35204386</v>
      </c>
      <c r="G137" s="37">
        <f t="shared" ref="G137:G170" si="28">IF(($D137     =0),0,($F137     /$D137     ))</f>
        <v>0.36801476993793858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35204386</v>
      </c>
      <c r="O137" s="37">
        <f t="shared" ref="O137:O170" si="32">IF(($D137     =0),0,($N137     /$D137     ))</f>
        <v>0.36801476993793858</v>
      </c>
      <c r="P137" s="32">
        <f>SUM(P133:P136)</f>
        <v>33153528</v>
      </c>
      <c r="Q137" s="32">
        <f>SUM(Q133:Q136)</f>
        <v>93273275</v>
      </c>
      <c r="R137" s="32">
        <f>SUM(R133:R136)</f>
        <v>93308597</v>
      </c>
      <c r="S137" s="32">
        <f>SUM(S133:S136)</f>
        <v>33153528</v>
      </c>
      <c r="T137" s="37">
        <f t="shared" ref="T137:T170" si="33">IF(($Q137     =0),0,($S137     /$Q137     ))</f>
        <v>0.35544509399932617</v>
      </c>
      <c r="U137" s="37">
        <f t="shared" ref="U137:U170" si="34">IF(($P137     =0),0,(($F137     /$P137     )-1))</f>
        <v>6.1859419606866473E-2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15558450</v>
      </c>
      <c r="E138" s="31">
        <v>15558450</v>
      </c>
      <c r="F138" s="31">
        <v>8482700</v>
      </c>
      <c r="G138" s="36">
        <f t="shared" si="28"/>
        <v>0.54521497964128818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8482700</v>
      </c>
      <c r="O138" s="36">
        <f t="shared" si="32"/>
        <v>0.54521497964128818</v>
      </c>
      <c r="P138" s="31">
        <v>6511950</v>
      </c>
      <c r="Q138" s="31">
        <v>15853900</v>
      </c>
      <c r="R138" s="31">
        <v>15853900</v>
      </c>
      <c r="S138" s="31">
        <v>6511950</v>
      </c>
      <c r="T138" s="36">
        <f t="shared" si="33"/>
        <v>0.4107475132301831</v>
      </c>
      <c r="U138" s="36">
        <f t="shared" si="34"/>
        <v>0.30263592318737098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36249491</v>
      </c>
      <c r="E139" s="31">
        <v>36249491</v>
      </c>
      <c r="F139" s="31">
        <v>15104017</v>
      </c>
      <c r="G139" s="36">
        <f t="shared" si="28"/>
        <v>0.41666838852992444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15104017</v>
      </c>
      <c r="O139" s="36">
        <f t="shared" si="32"/>
        <v>0.41666838852992444</v>
      </c>
      <c r="P139" s="31">
        <v>15111000</v>
      </c>
      <c r="Q139" s="31">
        <v>36266475</v>
      </c>
      <c r="R139" s="31">
        <v>36266475</v>
      </c>
      <c r="S139" s="31">
        <v>15111000</v>
      </c>
      <c r="T139" s="36">
        <f t="shared" si="33"/>
        <v>0.41666580498931866</v>
      </c>
      <c r="U139" s="36">
        <f t="shared" si="34"/>
        <v>-4.6211369201243357E-4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150986</v>
      </c>
      <c r="Q140" s="31">
        <v>0</v>
      </c>
      <c r="R140" s="31">
        <v>204789</v>
      </c>
      <c r="S140" s="31">
        <v>150986</v>
      </c>
      <c r="T140" s="36">
        <f t="shared" si="33"/>
        <v>0</v>
      </c>
      <c r="U140" s="36">
        <f t="shared" si="34"/>
        <v>-1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11222000</v>
      </c>
      <c r="E142" s="31">
        <v>11222000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63029941</v>
      </c>
      <c r="E144" s="32">
        <f>SUM(E138:E143)</f>
        <v>63029941</v>
      </c>
      <c r="F144" s="32">
        <f>SUM(F138:F143)</f>
        <v>23586717</v>
      </c>
      <c r="G144" s="37">
        <f t="shared" si="28"/>
        <v>0.3742144864136871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23586717</v>
      </c>
      <c r="O144" s="37">
        <f t="shared" si="32"/>
        <v>0.3742144864136871</v>
      </c>
      <c r="P144" s="32">
        <f>SUM(P138:P143)</f>
        <v>21773936</v>
      </c>
      <c r="Q144" s="32">
        <f>SUM(Q138:Q143)</f>
        <v>52120375</v>
      </c>
      <c r="R144" s="32">
        <f>SUM(R138:R143)</f>
        <v>52325164</v>
      </c>
      <c r="S144" s="32">
        <f>SUM(S138:S143)</f>
        <v>21773936</v>
      </c>
      <c r="T144" s="37">
        <f t="shared" si="33"/>
        <v>0.41776245853948674</v>
      </c>
      <c r="U144" s="37">
        <f t="shared" si="34"/>
        <v>8.3254630674031604E-2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56135170</v>
      </c>
      <c r="E146" s="31">
        <v>56135170</v>
      </c>
      <c r="F146" s="31">
        <v>23389763</v>
      </c>
      <c r="G146" s="36">
        <f t="shared" si="28"/>
        <v>0.41666860543933509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23389763</v>
      </c>
      <c r="O146" s="36">
        <f t="shared" si="32"/>
        <v>0.41666860543933509</v>
      </c>
      <c r="P146" s="31">
        <v>24380505</v>
      </c>
      <c r="Q146" s="31">
        <v>58513032</v>
      </c>
      <c r="R146" s="31">
        <v>58513032</v>
      </c>
      <c r="S146" s="31">
        <v>24380505</v>
      </c>
      <c r="T146" s="36">
        <f t="shared" si="33"/>
        <v>0.41666794843241073</v>
      </c>
      <c r="U146" s="36">
        <f t="shared" si="34"/>
        <v>-4.063664801036726E-2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21700000</v>
      </c>
      <c r="E147" s="31">
        <v>21700000</v>
      </c>
      <c r="F147" s="31">
        <v>21717387</v>
      </c>
      <c r="G147" s="36">
        <f t="shared" si="28"/>
        <v>1.0008012442396312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21717387</v>
      </c>
      <c r="O147" s="36">
        <f t="shared" si="32"/>
        <v>1.0008012442396312</v>
      </c>
      <c r="P147" s="31">
        <v>21160498</v>
      </c>
      <c r="Q147" s="31">
        <v>21155420</v>
      </c>
      <c r="R147" s="31">
        <v>21155420</v>
      </c>
      <c r="S147" s="31">
        <v>21160498</v>
      </c>
      <c r="T147" s="36">
        <f t="shared" si="33"/>
        <v>1.000240033050632</v>
      </c>
      <c r="U147" s="36">
        <f t="shared" si="34"/>
        <v>2.6317386292137313E-2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154190000</v>
      </c>
      <c r="E148" s="31">
        <v>154190000</v>
      </c>
      <c r="F148" s="31">
        <v>85948159</v>
      </c>
      <c r="G148" s="36">
        <f t="shared" si="28"/>
        <v>0.55741720604449052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85948159</v>
      </c>
      <c r="O148" s="36">
        <f t="shared" si="32"/>
        <v>0.55741720604449052</v>
      </c>
      <c r="P148" s="31">
        <v>64610000</v>
      </c>
      <c r="Q148" s="31">
        <v>155064000</v>
      </c>
      <c r="R148" s="31">
        <v>155064000</v>
      </c>
      <c r="S148" s="31">
        <v>64610000</v>
      </c>
      <c r="T148" s="36">
        <f t="shared" si="33"/>
        <v>0.41666666666666669</v>
      </c>
      <c r="U148" s="36">
        <f t="shared" si="34"/>
        <v>0.33026093483980801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657203000</v>
      </c>
      <c r="E149" s="31">
        <v>657203000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258360000</v>
      </c>
      <c r="Q149" s="31">
        <v>620064000</v>
      </c>
      <c r="R149" s="31">
        <v>620064000</v>
      </c>
      <c r="S149" s="31">
        <v>258360000</v>
      </c>
      <c r="T149" s="36">
        <f t="shared" si="33"/>
        <v>0.41666666666666669</v>
      </c>
      <c r="U149" s="36">
        <f t="shared" si="34"/>
        <v>-1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889228170</v>
      </c>
      <c r="E150" s="32">
        <f>SUM(E145:E149)</f>
        <v>889228170</v>
      </c>
      <c r="F150" s="32">
        <f>SUM(F145:F149)</f>
        <v>131055309</v>
      </c>
      <c r="G150" s="37">
        <f t="shared" si="28"/>
        <v>0.14738096859886929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131055309</v>
      </c>
      <c r="O150" s="37">
        <f t="shared" si="32"/>
        <v>0.14738096859886929</v>
      </c>
      <c r="P150" s="32">
        <f>SUM(P145:P149)</f>
        <v>368511003</v>
      </c>
      <c r="Q150" s="32">
        <f>SUM(Q145:Q149)</f>
        <v>854796452</v>
      </c>
      <c r="R150" s="32">
        <f>SUM(R145:R149)</f>
        <v>854796452</v>
      </c>
      <c r="S150" s="32">
        <f>SUM(S145:S149)</f>
        <v>368511003</v>
      </c>
      <c r="T150" s="37">
        <f t="shared" si="33"/>
        <v>0.43110965439524307</v>
      </c>
      <c r="U150" s="37">
        <f t="shared" si="34"/>
        <v>-0.64436527557360335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1156300</v>
      </c>
      <c r="E152" s="31">
        <v>1156300</v>
      </c>
      <c r="F152" s="31">
        <v>275705</v>
      </c>
      <c r="G152" s="36">
        <f t="shared" si="28"/>
        <v>0.23843725676727492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275705</v>
      </c>
      <c r="O152" s="36">
        <f t="shared" si="32"/>
        <v>0.23843725676727492</v>
      </c>
      <c r="P152" s="31">
        <v>191824</v>
      </c>
      <c r="Q152" s="31">
        <v>805200</v>
      </c>
      <c r="R152" s="31">
        <v>805997</v>
      </c>
      <c r="S152" s="31">
        <v>191824</v>
      </c>
      <c r="T152" s="36">
        <f t="shared" si="33"/>
        <v>0.23823149528067561</v>
      </c>
      <c r="U152" s="36">
        <f t="shared" si="34"/>
        <v>0.4372810492951873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198495168</v>
      </c>
      <c r="E153" s="31">
        <v>198495168</v>
      </c>
      <c r="F153" s="31">
        <v>105246000</v>
      </c>
      <c r="G153" s="36">
        <f t="shared" si="28"/>
        <v>0.5302194560222242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105246000</v>
      </c>
      <c r="O153" s="36">
        <f t="shared" si="32"/>
        <v>0.5302194560222242</v>
      </c>
      <c r="P153" s="31">
        <v>105825000</v>
      </c>
      <c r="Q153" s="31">
        <v>208214230</v>
      </c>
      <c r="R153" s="31">
        <v>206057270</v>
      </c>
      <c r="S153" s="31">
        <v>105825000</v>
      </c>
      <c r="T153" s="36">
        <f t="shared" si="33"/>
        <v>0.50825056481490238</v>
      </c>
      <c r="U153" s="36">
        <f t="shared" si="34"/>
        <v>-5.4712969525159139E-3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7340424</v>
      </c>
      <c r="E156" s="31">
        <v>7340424</v>
      </c>
      <c r="F156" s="31">
        <v>3058516</v>
      </c>
      <c r="G156" s="36">
        <f t="shared" si="28"/>
        <v>0.41666748405814158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3058516</v>
      </c>
      <c r="O156" s="36">
        <f t="shared" si="32"/>
        <v>0.41666748405814158</v>
      </c>
      <c r="P156" s="31">
        <v>3305001</v>
      </c>
      <c r="Q156" s="31">
        <v>7931995</v>
      </c>
      <c r="R156" s="31">
        <v>7931995</v>
      </c>
      <c r="S156" s="31">
        <v>3305001</v>
      </c>
      <c r="T156" s="36">
        <f t="shared" si="33"/>
        <v>0.4166670553877051</v>
      </c>
      <c r="U156" s="36">
        <f t="shared" si="34"/>
        <v>-7.4579402547835794E-2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206991892</v>
      </c>
      <c r="E157" s="32">
        <f>SUM(E151:E156)</f>
        <v>206991892</v>
      </c>
      <c r="F157" s="32">
        <f>SUM(F151:F156)</f>
        <v>108580221</v>
      </c>
      <c r="G157" s="37">
        <f t="shared" si="28"/>
        <v>0.52456267707336091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108580221</v>
      </c>
      <c r="O157" s="37">
        <f t="shared" si="32"/>
        <v>0.52456267707336091</v>
      </c>
      <c r="P157" s="32">
        <f>SUM(P151:P156)</f>
        <v>109321825</v>
      </c>
      <c r="Q157" s="32">
        <f>SUM(Q151:Q156)</f>
        <v>216951425</v>
      </c>
      <c r="R157" s="32">
        <f>SUM(R151:R156)</f>
        <v>214795262</v>
      </c>
      <c r="S157" s="32">
        <f>SUM(S151:S156)</f>
        <v>109321825</v>
      </c>
      <c r="T157" s="37">
        <f t="shared" si="33"/>
        <v>0.5039000089536172</v>
      </c>
      <c r="U157" s="37">
        <f t="shared" si="34"/>
        <v>-6.7836774587325399E-3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8365000</v>
      </c>
      <c r="E158" s="31">
        <v>8365000</v>
      </c>
      <c r="F158" s="31">
        <v>101749000</v>
      </c>
      <c r="G158" s="36">
        <f t="shared" si="28"/>
        <v>12.163658099222953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101749000</v>
      </c>
      <c r="O158" s="36">
        <f t="shared" si="32"/>
        <v>12.163658099222953</v>
      </c>
      <c r="P158" s="31">
        <v>0</v>
      </c>
      <c r="Q158" s="31">
        <v>8038000</v>
      </c>
      <c r="R158" s="31">
        <v>8038000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91034546</v>
      </c>
      <c r="E159" s="31">
        <v>91034546</v>
      </c>
      <c r="F159" s="31">
        <v>34014841</v>
      </c>
      <c r="G159" s="36">
        <f t="shared" si="28"/>
        <v>0.37364761504934624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34014841</v>
      </c>
      <c r="O159" s="36">
        <f t="shared" si="32"/>
        <v>0.37364761504934624</v>
      </c>
      <c r="P159" s="31">
        <v>33911072</v>
      </c>
      <c r="Q159" s="31">
        <v>87050044</v>
      </c>
      <c r="R159" s="31">
        <v>92475028</v>
      </c>
      <c r="S159" s="31">
        <v>33911072</v>
      </c>
      <c r="T159" s="36">
        <f t="shared" si="33"/>
        <v>0.38955835565114705</v>
      </c>
      <c r="U159" s="36">
        <f t="shared" si="34"/>
        <v>3.0600330181245194E-3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38200552</v>
      </c>
      <c r="E160" s="31">
        <v>38200552</v>
      </c>
      <c r="F160" s="31">
        <v>15917007</v>
      </c>
      <c r="G160" s="36">
        <f t="shared" si="28"/>
        <v>0.41666955493208579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15917007</v>
      </c>
      <c r="O160" s="36">
        <f t="shared" si="32"/>
        <v>0.41666955493208579</v>
      </c>
      <c r="P160" s="31">
        <v>15093673</v>
      </c>
      <c r="Q160" s="31">
        <v>36224639</v>
      </c>
      <c r="R160" s="31">
        <v>38162962</v>
      </c>
      <c r="S160" s="31">
        <v>15093673</v>
      </c>
      <c r="T160" s="36">
        <f t="shared" si="33"/>
        <v>0.41666869337193396</v>
      </c>
      <c r="U160" s="36">
        <f t="shared" si="34"/>
        <v>5.454828655689048E-2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58161936</v>
      </c>
      <c r="E162" s="31">
        <v>58161936</v>
      </c>
      <c r="F162" s="31">
        <v>24234175</v>
      </c>
      <c r="G162" s="36">
        <f t="shared" si="28"/>
        <v>0.41666726843480589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24234175</v>
      </c>
      <c r="O162" s="36">
        <f t="shared" si="32"/>
        <v>0.41666726843480589</v>
      </c>
      <c r="P162" s="31">
        <v>22880502</v>
      </c>
      <c r="Q162" s="31">
        <v>54913149</v>
      </c>
      <c r="R162" s="31">
        <v>54913149</v>
      </c>
      <c r="S162" s="31">
        <v>22880502</v>
      </c>
      <c r="T162" s="36">
        <f t="shared" si="33"/>
        <v>0.41666709006252767</v>
      </c>
      <c r="U162" s="36">
        <f t="shared" si="34"/>
        <v>5.9162731656849044E-2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195762034</v>
      </c>
      <c r="E163" s="32">
        <f>SUM(E158:E162)</f>
        <v>195762034</v>
      </c>
      <c r="F163" s="32">
        <f>SUM(F158:F162)</f>
        <v>175915023</v>
      </c>
      <c r="G163" s="37">
        <f t="shared" si="28"/>
        <v>0.89861664902807459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175915023</v>
      </c>
      <c r="O163" s="37">
        <f t="shared" si="32"/>
        <v>0.89861664902807459</v>
      </c>
      <c r="P163" s="32">
        <f>SUM(P158:P162)</f>
        <v>71885247</v>
      </c>
      <c r="Q163" s="32">
        <f>SUM(Q158:Q162)</f>
        <v>186225832</v>
      </c>
      <c r="R163" s="32">
        <f>SUM(R158:R162)</f>
        <v>193589139</v>
      </c>
      <c r="S163" s="32">
        <f>SUM(S158:S162)</f>
        <v>71885247</v>
      </c>
      <c r="T163" s="37">
        <f t="shared" si="33"/>
        <v>0.38601114693905625</v>
      </c>
      <c r="U163" s="37">
        <f t="shared" si="34"/>
        <v>1.4471644786864264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30000000</v>
      </c>
      <c r="E165" s="31">
        <v>30000000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30000000</v>
      </c>
      <c r="R165" s="31">
        <v>30000000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36206660</v>
      </c>
      <c r="E166" s="31">
        <v>36206660</v>
      </c>
      <c r="F166" s="31">
        <v>15086120</v>
      </c>
      <c r="G166" s="36">
        <f t="shared" si="28"/>
        <v>0.41666698889099407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15086120</v>
      </c>
      <c r="O166" s="36">
        <f t="shared" si="32"/>
        <v>0.41666698889099407</v>
      </c>
      <c r="P166" s="31">
        <v>19448100</v>
      </c>
      <c r="Q166" s="31">
        <v>48873027</v>
      </c>
      <c r="R166" s="31">
        <v>48873027</v>
      </c>
      <c r="S166" s="31">
        <v>19448100</v>
      </c>
      <c r="T166" s="36">
        <f t="shared" si="33"/>
        <v>0.39793115331284884</v>
      </c>
      <c r="U166" s="36">
        <f t="shared" si="34"/>
        <v>-0.22428823381204332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66206660</v>
      </c>
      <c r="E169" s="32">
        <f>SUM(E164:E168)</f>
        <v>66206660</v>
      </c>
      <c r="F169" s="32">
        <f>SUM(F164:F168)</f>
        <v>15086120</v>
      </c>
      <c r="G169" s="37">
        <f t="shared" si="28"/>
        <v>0.22786408497272026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15086120</v>
      </c>
      <c r="O169" s="37">
        <f t="shared" si="32"/>
        <v>0.22786408497272026</v>
      </c>
      <c r="P169" s="32">
        <f>SUM(P164:P168)</f>
        <v>19448100</v>
      </c>
      <c r="Q169" s="32">
        <f>SUM(Q164:Q168)</f>
        <v>78873027</v>
      </c>
      <c r="R169" s="32">
        <f>SUM(R164:R168)</f>
        <v>78873027</v>
      </c>
      <c r="S169" s="32">
        <f>SUM(S164:S168)</f>
        <v>19448100</v>
      </c>
      <c r="T169" s="37">
        <f t="shared" si="33"/>
        <v>0.24657478912277578</v>
      </c>
      <c r="U169" s="37">
        <f t="shared" si="34"/>
        <v>-0.22428823381204332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2748420298</v>
      </c>
      <c r="E170" s="32">
        <f>SUM(E105,E107:E111,E113:E120,E122:E125,E127:E131,E133:E136,E138:E143,E145:E149,E151:E156,E158:E162,E164:E168)</f>
        <v>2748420298</v>
      </c>
      <c r="F170" s="32">
        <f>SUM(F105,F107:F111,F113:F120,F122:F125,F127:F131,F133:F136,F138:F143,F145:F149,F151:F156,F158:F162,F164:F168)</f>
        <v>1051703918</v>
      </c>
      <c r="G170" s="37">
        <f t="shared" si="28"/>
        <v>0.3826576010828166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1051703918</v>
      </c>
      <c r="O170" s="37">
        <f t="shared" si="32"/>
        <v>0.3826576010828166</v>
      </c>
      <c r="P170" s="32">
        <f>SUM(P105,P107:P111,P113:P120,P122:P125,P127:P131,P133:P136,P138:P143,P145:P149,P151:P156,P158:P162,P164:P168)</f>
        <v>1176096130</v>
      </c>
      <c r="Q170" s="32">
        <f>SUM(Q105,Q107:Q111,Q113:Q120,Q122:Q125,Q127:Q131,Q133:Q136,Q138:Q143,Q145:Q149,Q151:Q156,Q158:Q162,Q164:Q168)</f>
        <v>2867740966</v>
      </c>
      <c r="R170" s="32">
        <f>SUM(R105,R107:R111,R113:R120,R122:R125,R127:R131,R133:R136,R138:R143,R145:R149,R151:R156,R158:R162,R164:R168)</f>
        <v>2895284813</v>
      </c>
      <c r="S170" s="32">
        <f>SUM(S105,S107:S111,S113:S120,S122:S125,S127:S131,S133:S136,S138:S143,S145:S149,S151:S156,S158:S162,S164:S168)</f>
        <v>1176096130</v>
      </c>
      <c r="T170" s="37">
        <f t="shared" si="33"/>
        <v>0.41011239994958459</v>
      </c>
      <c r="U170" s="37">
        <f t="shared" si="34"/>
        <v>-0.10576704473978671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7000</v>
      </c>
      <c r="E175" s="31">
        <v>7000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7000</v>
      </c>
      <c r="R175" s="31">
        <v>7000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10</v>
      </c>
      <c r="Q178" s="31">
        <v>0</v>
      </c>
      <c r="R178" s="31">
        <v>0</v>
      </c>
      <c r="S178" s="31">
        <v>10</v>
      </c>
      <c r="T178" s="36">
        <f t="shared" si="40"/>
        <v>0</v>
      </c>
      <c r="U178" s="36">
        <f t="shared" si="41"/>
        <v>-1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7000</v>
      </c>
      <c r="E179" s="32">
        <f>SUM(E173:E178)</f>
        <v>7000</v>
      </c>
      <c r="F179" s="32">
        <f>SUM(F173:F178)</f>
        <v>0</v>
      </c>
      <c r="G179" s="37">
        <f t="shared" si="35"/>
        <v>0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0</v>
      </c>
      <c r="O179" s="37">
        <f t="shared" si="39"/>
        <v>0</v>
      </c>
      <c r="P179" s="32">
        <f>SUM(P173:P178)</f>
        <v>10</v>
      </c>
      <c r="Q179" s="32">
        <f>SUM(Q173:Q178)</f>
        <v>7000</v>
      </c>
      <c r="R179" s="32">
        <f>SUM(R173:R178)</f>
        <v>7000</v>
      </c>
      <c r="S179" s="32">
        <f>SUM(S173:S178)</f>
        <v>10</v>
      </c>
      <c r="T179" s="37">
        <f t="shared" si="40"/>
        <v>1.4285714285714286E-3</v>
      </c>
      <c r="U179" s="37">
        <f t="shared" si="41"/>
        <v>-1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42537027</v>
      </c>
      <c r="E180" s="31">
        <v>42537027</v>
      </c>
      <c r="F180" s="31">
        <v>14105706</v>
      </c>
      <c r="G180" s="36">
        <f t="shared" si="35"/>
        <v>0.33161005822057099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14105706</v>
      </c>
      <c r="O180" s="36">
        <f t="shared" si="39"/>
        <v>0.33161005822057099</v>
      </c>
      <c r="P180" s="31">
        <v>13190559</v>
      </c>
      <c r="Q180" s="31">
        <v>39093744</v>
      </c>
      <c r="R180" s="31">
        <v>39093744</v>
      </c>
      <c r="S180" s="31">
        <v>13190559</v>
      </c>
      <c r="T180" s="36">
        <f t="shared" si="40"/>
        <v>0.33740843547755367</v>
      </c>
      <c r="U180" s="36">
        <f t="shared" si="41"/>
        <v>6.9378939891781677E-2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624846000</v>
      </c>
      <c r="E181" s="31">
        <v>624846000</v>
      </c>
      <c r="F181" s="31">
        <v>260353000</v>
      </c>
      <c r="G181" s="36">
        <f t="shared" si="35"/>
        <v>0.41666746686383527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260353000</v>
      </c>
      <c r="O181" s="36">
        <f t="shared" si="39"/>
        <v>0.41666746686383527</v>
      </c>
      <c r="P181" s="31">
        <v>259440000</v>
      </c>
      <c r="Q181" s="31">
        <v>637274000</v>
      </c>
      <c r="R181" s="31">
        <v>637274000</v>
      </c>
      <c r="S181" s="31">
        <v>259440000</v>
      </c>
      <c r="T181" s="36">
        <f t="shared" si="40"/>
        <v>0.40710903002476173</v>
      </c>
      <c r="U181" s="36">
        <f t="shared" si="41"/>
        <v>3.5191181005242989E-3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512943000</v>
      </c>
      <c r="E182" s="31">
        <v>512943000</v>
      </c>
      <c r="F182" s="31">
        <v>213727000</v>
      </c>
      <c r="G182" s="36">
        <f t="shared" si="35"/>
        <v>0.41666812881743198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213727000</v>
      </c>
      <c r="O182" s="36">
        <f t="shared" si="39"/>
        <v>0.41666812881743198</v>
      </c>
      <c r="P182" s="31">
        <v>212432000</v>
      </c>
      <c r="Q182" s="31">
        <v>509837004</v>
      </c>
      <c r="R182" s="31">
        <v>509837000</v>
      </c>
      <c r="S182" s="31">
        <v>212432000</v>
      </c>
      <c r="T182" s="36">
        <f t="shared" si="40"/>
        <v>0.41666649994671628</v>
      </c>
      <c r="U182" s="36">
        <f t="shared" si="41"/>
        <v>6.0960683889432765E-3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147866400</v>
      </c>
      <c r="E184" s="31">
        <v>147866400</v>
      </c>
      <c r="F184" s="31">
        <v>61610969</v>
      </c>
      <c r="G184" s="36">
        <f t="shared" si="35"/>
        <v>0.41666645701795674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61610969</v>
      </c>
      <c r="O184" s="36">
        <f t="shared" si="39"/>
        <v>0.41666645701795674</v>
      </c>
      <c r="P184" s="31">
        <v>60650623</v>
      </c>
      <c r="Q184" s="31">
        <v>145561555</v>
      </c>
      <c r="R184" s="31">
        <v>146353617</v>
      </c>
      <c r="S184" s="31">
        <v>60650623</v>
      </c>
      <c r="T184" s="36">
        <f t="shared" si="40"/>
        <v>0.41666649549051604</v>
      </c>
      <c r="U184" s="36">
        <f t="shared" si="41"/>
        <v>1.5834066535474811E-2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1328192427</v>
      </c>
      <c r="E185" s="32">
        <f>SUM(E180:E184)</f>
        <v>1328192427</v>
      </c>
      <c r="F185" s="32">
        <f>SUM(F180:F184)</f>
        <v>549796675</v>
      </c>
      <c r="G185" s="37">
        <f t="shared" si="35"/>
        <v>0.41394353997472388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549796675</v>
      </c>
      <c r="O185" s="37">
        <f t="shared" si="39"/>
        <v>0.41394353997472388</v>
      </c>
      <c r="P185" s="32">
        <f>SUM(P180:P184)</f>
        <v>545713182</v>
      </c>
      <c r="Q185" s="32">
        <f>SUM(Q180:Q184)</f>
        <v>1331766303</v>
      </c>
      <c r="R185" s="32">
        <f>SUM(R180:R184)</f>
        <v>1332558361</v>
      </c>
      <c r="S185" s="32">
        <f>SUM(S180:S184)</f>
        <v>545713182</v>
      </c>
      <c r="T185" s="37">
        <f t="shared" si="40"/>
        <v>0.40976647387060372</v>
      </c>
      <c r="U185" s="37">
        <f t="shared" si="41"/>
        <v>7.4828557100898863E-3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2018</v>
      </c>
      <c r="E188" s="31">
        <v>2018</v>
      </c>
      <c r="F188" s="31">
        <v>0</v>
      </c>
      <c r="G188" s="36">
        <f t="shared" si="35"/>
        <v>0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0</v>
      </c>
      <c r="O188" s="36">
        <f t="shared" si="39"/>
        <v>0</v>
      </c>
      <c r="P188" s="31">
        <v>0</v>
      </c>
      <c r="Q188" s="31">
        <v>2272</v>
      </c>
      <c r="R188" s="31">
        <v>1904</v>
      </c>
      <c r="S188" s="31">
        <v>0</v>
      </c>
      <c r="T188" s="36">
        <f t="shared" si="40"/>
        <v>0</v>
      </c>
      <c r="U188" s="36">
        <f t="shared" si="41"/>
        <v>0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67899000</v>
      </c>
      <c r="E190" s="31">
        <v>67899000</v>
      </c>
      <c r="F190" s="31">
        <v>28291290</v>
      </c>
      <c r="G190" s="36">
        <f t="shared" si="35"/>
        <v>0.41666725577696284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28291290</v>
      </c>
      <c r="O190" s="36">
        <f t="shared" si="39"/>
        <v>0.41666725577696284</v>
      </c>
      <c r="P190" s="31">
        <v>28345459</v>
      </c>
      <c r="Q190" s="31">
        <v>68029000</v>
      </c>
      <c r="R190" s="31">
        <v>64249000</v>
      </c>
      <c r="S190" s="31">
        <v>28345459</v>
      </c>
      <c r="T190" s="36">
        <f t="shared" si="40"/>
        <v>0.41666728895030058</v>
      </c>
      <c r="U190" s="36">
        <f t="shared" si="41"/>
        <v>-1.911029205771575E-3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67901018</v>
      </c>
      <c r="E191" s="32">
        <f>SUM(E186:E190)</f>
        <v>67901018</v>
      </c>
      <c r="F191" s="32">
        <f>SUM(F186:F190)</f>
        <v>28291290</v>
      </c>
      <c r="G191" s="37">
        <f t="shared" si="35"/>
        <v>0.41665487253814076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28291290</v>
      </c>
      <c r="O191" s="37">
        <f t="shared" si="39"/>
        <v>0.41665487253814076</v>
      </c>
      <c r="P191" s="32">
        <f>SUM(P186:P190)</f>
        <v>28345459</v>
      </c>
      <c r="Q191" s="32">
        <f>SUM(Q186:Q190)</f>
        <v>68031272</v>
      </c>
      <c r="R191" s="32">
        <f>SUM(R186:R190)</f>
        <v>64250904</v>
      </c>
      <c r="S191" s="32">
        <f>SUM(S186:S190)</f>
        <v>28345459</v>
      </c>
      <c r="T191" s="37">
        <f t="shared" si="40"/>
        <v>0.41665337376023193</v>
      </c>
      <c r="U191" s="37">
        <f t="shared" si="41"/>
        <v>-1.911029205771575E-3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159870658</v>
      </c>
      <c r="E192" s="31">
        <v>159870658</v>
      </c>
      <c r="F192" s="31">
        <v>52827000</v>
      </c>
      <c r="G192" s="36">
        <f t="shared" si="35"/>
        <v>0.33043587022704318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52827000</v>
      </c>
      <c r="O192" s="36">
        <f t="shared" si="39"/>
        <v>0.33043587022704318</v>
      </c>
      <c r="P192" s="31">
        <v>0</v>
      </c>
      <c r="Q192" s="31">
        <v>150059244</v>
      </c>
      <c r="R192" s="31">
        <v>150059244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769885</v>
      </c>
      <c r="E193" s="31">
        <v>769885</v>
      </c>
      <c r="F193" s="31">
        <v>561791</v>
      </c>
      <c r="G193" s="36">
        <f t="shared" si="35"/>
        <v>0.72970768361508542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561791</v>
      </c>
      <c r="O193" s="36">
        <f t="shared" si="39"/>
        <v>0.72970768361508542</v>
      </c>
      <c r="P193" s="31">
        <v>3427715</v>
      </c>
      <c r="Q193" s="31">
        <v>9290567</v>
      </c>
      <c r="R193" s="31">
        <v>9290573</v>
      </c>
      <c r="S193" s="31">
        <v>3427715</v>
      </c>
      <c r="T193" s="36">
        <f t="shared" si="40"/>
        <v>0.36894572742438647</v>
      </c>
      <c r="U193" s="36">
        <f t="shared" si="41"/>
        <v>-0.83610335164971417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635015375</v>
      </c>
      <c r="E195" s="31">
        <v>635015375</v>
      </c>
      <c r="F195" s="31">
        <v>180926</v>
      </c>
      <c r="G195" s="36">
        <f t="shared" si="35"/>
        <v>2.8491593609052379E-4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180926</v>
      </c>
      <c r="O195" s="36">
        <f t="shared" si="39"/>
        <v>2.8491593609052379E-4</v>
      </c>
      <c r="P195" s="31">
        <v>2928398</v>
      </c>
      <c r="Q195" s="31">
        <v>619565491</v>
      </c>
      <c r="R195" s="31">
        <v>621270762</v>
      </c>
      <c r="S195" s="31">
        <v>2928398</v>
      </c>
      <c r="T195" s="36">
        <f t="shared" si="40"/>
        <v>4.7265350355028086E-3</v>
      </c>
      <c r="U195" s="36">
        <f t="shared" si="41"/>
        <v>-0.93821673146887818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795655918</v>
      </c>
      <c r="E198" s="32">
        <f>SUM(E192:E197)</f>
        <v>795655918</v>
      </c>
      <c r="F198" s="32">
        <f>SUM(F192:F197)</f>
        <v>53569717</v>
      </c>
      <c r="G198" s="37">
        <f t="shared" si="35"/>
        <v>6.7327742794467599E-2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53569717</v>
      </c>
      <c r="O198" s="37">
        <f t="shared" si="39"/>
        <v>6.7327742794467599E-2</v>
      </c>
      <c r="P198" s="32">
        <f>SUM(P192:P197)</f>
        <v>6356113</v>
      </c>
      <c r="Q198" s="32">
        <f>SUM(Q192:Q197)</f>
        <v>778915302</v>
      </c>
      <c r="R198" s="32">
        <f>SUM(R192:R197)</f>
        <v>780620579</v>
      </c>
      <c r="S198" s="32">
        <f>SUM(S192:S197)</f>
        <v>6356113</v>
      </c>
      <c r="T198" s="37">
        <f t="shared" si="40"/>
        <v>8.1602107233990379E-3</v>
      </c>
      <c r="U198" s="37">
        <f t="shared" si="41"/>
        <v>7.4280624022889459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2204180</v>
      </c>
      <c r="E199" s="31">
        <v>2204180</v>
      </c>
      <c r="F199" s="31">
        <v>212834</v>
      </c>
      <c r="G199" s="36">
        <f t="shared" si="35"/>
        <v>9.6559264669854553E-2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212834</v>
      </c>
      <c r="O199" s="36">
        <f t="shared" si="39"/>
        <v>9.6559264669854553E-2</v>
      </c>
      <c r="P199" s="31">
        <v>426908</v>
      </c>
      <c r="Q199" s="31">
        <v>2099939</v>
      </c>
      <c r="R199" s="31">
        <v>2099939</v>
      </c>
      <c r="S199" s="31">
        <v>426908</v>
      </c>
      <c r="T199" s="36">
        <f t="shared" si="40"/>
        <v>0.2032954290577012</v>
      </c>
      <c r="U199" s="36">
        <f t="shared" si="41"/>
        <v>-0.50145230354080972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51148542</v>
      </c>
      <c r="E200" s="31">
        <v>51148542</v>
      </c>
      <c r="F200" s="31">
        <v>22022598</v>
      </c>
      <c r="G200" s="36">
        <f t="shared" si="35"/>
        <v>0.43056159841271724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22022598</v>
      </c>
      <c r="O200" s="36">
        <f t="shared" si="39"/>
        <v>0.43056159841271724</v>
      </c>
      <c r="P200" s="31">
        <v>19197173</v>
      </c>
      <c r="Q200" s="31">
        <v>55443837</v>
      </c>
      <c r="R200" s="31">
        <v>55443837</v>
      </c>
      <c r="S200" s="31">
        <v>19197173</v>
      </c>
      <c r="T200" s="36">
        <f t="shared" si="40"/>
        <v>0.34624539062835785</v>
      </c>
      <c r="U200" s="36">
        <f t="shared" si="41"/>
        <v>0.14717922269075756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53352722</v>
      </c>
      <c r="E204" s="32">
        <f>SUM(E199:E203)</f>
        <v>53352722</v>
      </c>
      <c r="F204" s="32">
        <f>SUM(F199:F203)</f>
        <v>22235432</v>
      </c>
      <c r="G204" s="37">
        <f t="shared" si="35"/>
        <v>0.41676284107866135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22235432</v>
      </c>
      <c r="O204" s="37">
        <f t="shared" si="39"/>
        <v>0.41676284107866135</v>
      </c>
      <c r="P204" s="32">
        <f>SUM(P199:P203)</f>
        <v>19624081</v>
      </c>
      <c r="Q204" s="32">
        <f>SUM(Q199:Q203)</f>
        <v>57543776</v>
      </c>
      <c r="R204" s="32">
        <f>SUM(R199:R203)</f>
        <v>57543776</v>
      </c>
      <c r="S204" s="32">
        <f>SUM(S199:S203)</f>
        <v>19624081</v>
      </c>
      <c r="T204" s="37">
        <f t="shared" si="40"/>
        <v>0.34102873262957228</v>
      </c>
      <c r="U204" s="37">
        <f t="shared" si="41"/>
        <v>0.13306870268217907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2245109085</v>
      </c>
      <c r="E205" s="32">
        <f>SUM(E173:E178,E180:E184,E186:E190,E192:E197,E199:E203)</f>
        <v>2245109085</v>
      </c>
      <c r="F205" s="32">
        <f>SUM(F173:F178,F180:F184,F186:F190,F192:F197,F199:F203)</f>
        <v>653893114</v>
      </c>
      <c r="G205" s="37">
        <f t="shared" si="35"/>
        <v>0.29125226848387192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653893114</v>
      </c>
      <c r="O205" s="37">
        <f t="shared" si="39"/>
        <v>0.29125226848387192</v>
      </c>
      <c r="P205" s="32">
        <f>SUM(P173:P178,P180:P184,P186:P190,P192:P197,P199:P203)</f>
        <v>600038845</v>
      </c>
      <c r="Q205" s="32">
        <f>SUM(Q173:Q178,Q180:Q184,Q186:Q190,Q192:Q197,Q199:Q203)</f>
        <v>2236263653</v>
      </c>
      <c r="R205" s="32">
        <f>SUM(R173:R178,R180:R184,R186:R190,R192:R197,R199:R203)</f>
        <v>2234980620</v>
      </c>
      <c r="S205" s="32">
        <f>SUM(S173:S178,S180:S184,S186:S190,S192:S197,S199:S203)</f>
        <v>600038845</v>
      </c>
      <c r="T205" s="37">
        <f t="shared" si="40"/>
        <v>0.26832204878661503</v>
      </c>
      <c r="U205" s="37">
        <f t="shared" si="41"/>
        <v>8.9751304350970784E-2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1188</v>
      </c>
      <c r="R208" s="31">
        <v>1188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287928100</v>
      </c>
      <c r="E209" s="31">
        <v>287928100</v>
      </c>
      <c r="F209" s="31">
        <v>119161000</v>
      </c>
      <c r="G209" s="36">
        <f t="shared" si="42"/>
        <v>0.41385679272012699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119161000</v>
      </c>
      <c r="O209" s="36">
        <f t="shared" si="46"/>
        <v>0.41385679272012699</v>
      </c>
      <c r="P209" s="31">
        <v>112642000</v>
      </c>
      <c r="Q209" s="31">
        <v>271637600</v>
      </c>
      <c r="R209" s="31">
        <v>271637600</v>
      </c>
      <c r="S209" s="31">
        <v>112642000</v>
      </c>
      <c r="T209" s="36">
        <f t="shared" si="47"/>
        <v>0.41467749678247784</v>
      </c>
      <c r="U209" s="36">
        <f t="shared" si="48"/>
        <v>5.7873617300829183E-2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358365502</v>
      </c>
      <c r="E210" s="31">
        <v>358365502</v>
      </c>
      <c r="F210" s="31">
        <v>144572540</v>
      </c>
      <c r="G210" s="36">
        <f t="shared" si="42"/>
        <v>0.40342203474708344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144572540</v>
      </c>
      <c r="O210" s="36">
        <f t="shared" si="46"/>
        <v>0.40342203474708344</v>
      </c>
      <c r="P210" s="31">
        <v>144248160</v>
      </c>
      <c r="Q210" s="31">
        <v>345875507</v>
      </c>
      <c r="R210" s="31">
        <v>345875507</v>
      </c>
      <c r="S210" s="31">
        <v>144248160</v>
      </c>
      <c r="T210" s="36">
        <f t="shared" si="47"/>
        <v>0.41705225458476886</v>
      </c>
      <c r="U210" s="36">
        <f t="shared" si="48"/>
        <v>2.2487635197565581E-3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23199995</v>
      </c>
      <c r="E211" s="31">
        <v>23199995</v>
      </c>
      <c r="F211" s="31">
        <v>73186199</v>
      </c>
      <c r="G211" s="36">
        <f t="shared" si="42"/>
        <v>3.1545782229694446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73186199</v>
      </c>
      <c r="O211" s="36">
        <f t="shared" si="46"/>
        <v>3.1545782229694446</v>
      </c>
      <c r="P211" s="31">
        <v>71714946</v>
      </c>
      <c r="Q211" s="31">
        <v>23592868</v>
      </c>
      <c r="R211" s="31">
        <v>22413240</v>
      </c>
      <c r="S211" s="31">
        <v>71714946</v>
      </c>
      <c r="T211" s="36">
        <f t="shared" si="47"/>
        <v>3.0396875021722667</v>
      </c>
      <c r="U211" s="36">
        <f t="shared" si="48"/>
        <v>2.0515291191880669E-2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111446885</v>
      </c>
      <c r="E213" s="31">
        <v>111446885</v>
      </c>
      <c r="F213" s="31">
        <v>46313585</v>
      </c>
      <c r="G213" s="36">
        <f t="shared" si="42"/>
        <v>0.41556643776988472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46313585</v>
      </c>
      <c r="O213" s="36">
        <f t="shared" si="46"/>
        <v>0.41556643776988472</v>
      </c>
      <c r="P213" s="31">
        <v>39477539</v>
      </c>
      <c r="Q213" s="31">
        <v>108768924</v>
      </c>
      <c r="R213" s="31">
        <v>107687236</v>
      </c>
      <c r="S213" s="31">
        <v>39477539</v>
      </c>
      <c r="T213" s="36">
        <f t="shared" si="47"/>
        <v>0.36294869479448011</v>
      </c>
      <c r="U213" s="36">
        <f t="shared" si="48"/>
        <v>0.17316292183258941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500000</v>
      </c>
      <c r="E214" s="31">
        <v>500000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0</v>
      </c>
      <c r="R214" s="31">
        <v>80000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2130</v>
      </c>
      <c r="E215" s="31">
        <v>2130</v>
      </c>
      <c r="F215" s="31">
        <v>309</v>
      </c>
      <c r="G215" s="36">
        <f t="shared" si="42"/>
        <v>0.14507042253521127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309</v>
      </c>
      <c r="O215" s="36">
        <f t="shared" si="46"/>
        <v>0.14507042253521127</v>
      </c>
      <c r="P215" s="31">
        <v>4765</v>
      </c>
      <c r="Q215" s="31">
        <v>4910</v>
      </c>
      <c r="R215" s="31">
        <v>4910</v>
      </c>
      <c r="S215" s="31">
        <v>4765</v>
      </c>
      <c r="T215" s="36">
        <f t="shared" si="47"/>
        <v>0.97046843177189412</v>
      </c>
      <c r="U215" s="36">
        <f t="shared" si="48"/>
        <v>-0.93515215110178385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781442612</v>
      </c>
      <c r="E216" s="32">
        <f>SUM(E208:E215)</f>
        <v>781442612</v>
      </c>
      <c r="F216" s="32">
        <f>SUM(F208:F215)</f>
        <v>383233633</v>
      </c>
      <c r="G216" s="37">
        <f t="shared" si="42"/>
        <v>0.49041814090373664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383233633</v>
      </c>
      <c r="O216" s="37">
        <f t="shared" si="46"/>
        <v>0.49041814090373664</v>
      </c>
      <c r="P216" s="32">
        <f>SUM(P208:P215)</f>
        <v>368087410</v>
      </c>
      <c r="Q216" s="32">
        <f>SUM(Q208:Q215)</f>
        <v>749880997</v>
      </c>
      <c r="R216" s="32">
        <f>SUM(R208:R215)</f>
        <v>747699681</v>
      </c>
      <c r="S216" s="32">
        <f>SUM(S208:S215)</f>
        <v>368087410</v>
      </c>
      <c r="T216" s="37">
        <f t="shared" si="47"/>
        <v>0.49086109859108751</v>
      </c>
      <c r="U216" s="37">
        <f t="shared" si="48"/>
        <v>4.1148440801058728E-2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109702932</v>
      </c>
      <c r="E218" s="31">
        <v>109702932</v>
      </c>
      <c r="F218" s="31">
        <v>0</v>
      </c>
      <c r="G218" s="36">
        <f t="shared" si="42"/>
        <v>0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0</v>
      </c>
      <c r="O218" s="36">
        <f t="shared" si="46"/>
        <v>0</v>
      </c>
      <c r="P218" s="31">
        <v>11348548</v>
      </c>
      <c r="Q218" s="31">
        <v>139858084</v>
      </c>
      <c r="R218" s="31">
        <v>102040706</v>
      </c>
      <c r="S218" s="31">
        <v>11348548</v>
      </c>
      <c r="T218" s="36">
        <f t="shared" si="47"/>
        <v>8.114331095798509E-2</v>
      </c>
      <c r="U218" s="36">
        <f t="shared" si="48"/>
        <v>-1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168288096</v>
      </c>
      <c r="E219" s="31">
        <v>168288096</v>
      </c>
      <c r="F219" s="31">
        <v>66959478</v>
      </c>
      <c r="G219" s="36">
        <f t="shared" si="42"/>
        <v>0.39788600377295846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66959478</v>
      </c>
      <c r="O219" s="36">
        <f t="shared" si="46"/>
        <v>0.39788600377295846</v>
      </c>
      <c r="P219" s="31">
        <v>60999674</v>
      </c>
      <c r="Q219" s="31">
        <v>159516037</v>
      </c>
      <c r="R219" s="31">
        <v>157516037</v>
      </c>
      <c r="S219" s="31">
        <v>60999674</v>
      </c>
      <c r="T219" s="36">
        <f t="shared" si="47"/>
        <v>0.38240464812951691</v>
      </c>
      <c r="U219" s="36">
        <f t="shared" si="48"/>
        <v>9.7702227064361047E-2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-8018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-8018</v>
      </c>
      <c r="O220" s="36">
        <f t="shared" si="46"/>
        <v>0</v>
      </c>
      <c r="P220" s="31">
        <v>22694</v>
      </c>
      <c r="Q220" s="31">
        <v>0</v>
      </c>
      <c r="R220" s="31">
        <v>0</v>
      </c>
      <c r="S220" s="31">
        <v>22694</v>
      </c>
      <c r="T220" s="36">
        <f t="shared" si="47"/>
        <v>0</v>
      </c>
      <c r="U220" s="36">
        <f t="shared" si="48"/>
        <v>-1.3533092447342909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684686</v>
      </c>
      <c r="E222" s="31">
        <v>684686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2152313</v>
      </c>
      <c r="Q222" s="31">
        <v>658352</v>
      </c>
      <c r="R222" s="31">
        <v>658352</v>
      </c>
      <c r="S222" s="31">
        <v>2152313</v>
      </c>
      <c r="T222" s="36">
        <f t="shared" si="47"/>
        <v>3.269243504994289</v>
      </c>
      <c r="U222" s="36">
        <f t="shared" si="48"/>
        <v>-1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174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174</v>
      </c>
      <c r="O223" s="36">
        <f t="shared" si="46"/>
        <v>0</v>
      </c>
      <c r="P223" s="31">
        <v>48</v>
      </c>
      <c r="Q223" s="31">
        <v>0</v>
      </c>
      <c r="R223" s="31">
        <v>0</v>
      </c>
      <c r="S223" s="31">
        <v>48</v>
      </c>
      <c r="T223" s="36">
        <f t="shared" si="47"/>
        <v>0</v>
      </c>
      <c r="U223" s="36">
        <f t="shared" si="48"/>
        <v>2.625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278675714</v>
      </c>
      <c r="E224" s="32">
        <f>SUM(E217:E223)</f>
        <v>278675714</v>
      </c>
      <c r="F224" s="32">
        <f>SUM(F217:F223)</f>
        <v>66951634</v>
      </c>
      <c r="G224" s="37">
        <f t="shared" si="42"/>
        <v>0.24024925975429634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66951634</v>
      </c>
      <c r="O224" s="37">
        <f t="shared" si="46"/>
        <v>0.24024925975429634</v>
      </c>
      <c r="P224" s="32">
        <f>SUM(P217:P223)</f>
        <v>74523277</v>
      </c>
      <c r="Q224" s="32">
        <f>SUM(Q217:Q223)</f>
        <v>300032473</v>
      </c>
      <c r="R224" s="32">
        <f>SUM(R217:R223)</f>
        <v>260215095</v>
      </c>
      <c r="S224" s="32">
        <f>SUM(S217:S223)</f>
        <v>74523277</v>
      </c>
      <c r="T224" s="37">
        <f t="shared" si="47"/>
        <v>0.24838403741717652</v>
      </c>
      <c r="U224" s="37">
        <f t="shared" si="48"/>
        <v>-0.1016010474150244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227385445</v>
      </c>
      <c r="E225" s="31">
        <v>227385445</v>
      </c>
      <c r="F225" s="31">
        <v>98433882</v>
      </c>
      <c r="G225" s="36">
        <f t="shared" si="42"/>
        <v>0.43289438336741387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98433882</v>
      </c>
      <c r="O225" s="36">
        <f t="shared" si="46"/>
        <v>0.43289438336741387</v>
      </c>
      <c r="P225" s="31">
        <v>93231958</v>
      </c>
      <c r="Q225" s="31">
        <v>223500000</v>
      </c>
      <c r="R225" s="31">
        <v>223500000</v>
      </c>
      <c r="S225" s="31">
        <v>93231958</v>
      </c>
      <c r="T225" s="36">
        <f t="shared" si="47"/>
        <v>0.41714522595078302</v>
      </c>
      <c r="U225" s="36">
        <f t="shared" si="48"/>
        <v>5.579550308275194E-2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47"/>
        <v>0</v>
      </c>
      <c r="U226" s="36">
        <f t="shared" si="48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11479</v>
      </c>
      <c r="E228" s="31">
        <v>11479</v>
      </c>
      <c r="F228" s="31">
        <v>117564</v>
      </c>
      <c r="G228" s="36">
        <f t="shared" si="42"/>
        <v>10.241658681069779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117564</v>
      </c>
      <c r="O228" s="36">
        <f t="shared" si="46"/>
        <v>10.241658681069779</v>
      </c>
      <c r="P228" s="31">
        <v>17753</v>
      </c>
      <c r="Q228" s="31">
        <v>0</v>
      </c>
      <c r="R228" s="31">
        <v>20870</v>
      </c>
      <c r="S228" s="31">
        <v>17753</v>
      </c>
      <c r="T228" s="36">
        <f t="shared" si="47"/>
        <v>0</v>
      </c>
      <c r="U228" s="36">
        <f t="shared" si="48"/>
        <v>5.6222046977975557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227396924</v>
      </c>
      <c r="E230" s="32">
        <f>SUM(E225:E229)</f>
        <v>227396924</v>
      </c>
      <c r="F230" s="32">
        <f>SUM(F225:F229)</f>
        <v>98551446</v>
      </c>
      <c r="G230" s="37">
        <f t="shared" si="42"/>
        <v>0.43338952993049279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98551446</v>
      </c>
      <c r="O230" s="37">
        <f t="shared" si="46"/>
        <v>0.43338952993049279</v>
      </c>
      <c r="P230" s="32">
        <f>SUM(P225:P229)</f>
        <v>93249711</v>
      </c>
      <c r="Q230" s="32">
        <f>SUM(Q225:Q229)</f>
        <v>223500000</v>
      </c>
      <c r="R230" s="32">
        <f>SUM(R225:R229)</f>
        <v>223520870</v>
      </c>
      <c r="S230" s="32">
        <f>SUM(S225:S229)</f>
        <v>93249711</v>
      </c>
      <c r="T230" s="37">
        <f t="shared" si="47"/>
        <v>0.41722465771812078</v>
      </c>
      <c r="U230" s="37">
        <f t="shared" si="48"/>
        <v>5.6855243229654517E-2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1287515250</v>
      </c>
      <c r="E231" s="32">
        <f>SUM(E208:E215,E217:E223,E225:E229)</f>
        <v>1287515250</v>
      </c>
      <c r="F231" s="32">
        <f>SUM(F208:F215,F217:F223,F225:F229)</f>
        <v>548736713</v>
      </c>
      <c r="G231" s="37">
        <f t="shared" si="42"/>
        <v>0.42619822405987035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548736713</v>
      </c>
      <c r="O231" s="37">
        <f t="shared" si="46"/>
        <v>0.42619822405987035</v>
      </c>
      <c r="P231" s="32">
        <f>SUM(P208:P215,P217:P223,P225:P229)</f>
        <v>535860398</v>
      </c>
      <c r="Q231" s="32">
        <f>SUM(Q208:Q215,Q217:Q223,Q225:Q229)</f>
        <v>1273413470</v>
      </c>
      <c r="R231" s="32">
        <f>SUM(R208:R215,R217:R223,R225:R229)</f>
        <v>1231435646</v>
      </c>
      <c r="S231" s="32">
        <f>SUM(S208:S215,S217:S223,S225:S229)</f>
        <v>535860398</v>
      </c>
      <c r="T231" s="37">
        <f t="shared" si="47"/>
        <v>0.42080629004183534</v>
      </c>
      <c r="U231" s="37">
        <f t="shared" si="48"/>
        <v>2.4029234196179639E-2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49"/>
        <v>0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0</v>
      </c>
      <c r="O235" s="36">
        <f t="shared" si="53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54"/>
        <v>0</v>
      </c>
      <c r="U235" s="36">
        <f t="shared" si="55"/>
        <v>0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88607410</v>
      </c>
      <c r="E236" s="31">
        <v>88607410</v>
      </c>
      <c r="F236" s="31">
        <v>0</v>
      </c>
      <c r="G236" s="36">
        <f t="shared" si="49"/>
        <v>0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0</v>
      </c>
      <c r="O236" s="36">
        <f t="shared" si="53"/>
        <v>0</v>
      </c>
      <c r="P236" s="31">
        <v>5077048</v>
      </c>
      <c r="Q236" s="31">
        <v>36980278</v>
      </c>
      <c r="R236" s="31">
        <v>36980278</v>
      </c>
      <c r="S236" s="31">
        <v>5077048</v>
      </c>
      <c r="T236" s="36">
        <f t="shared" si="54"/>
        <v>0.13729069316352896</v>
      </c>
      <c r="U236" s="36">
        <f t="shared" si="55"/>
        <v>-1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144387000</v>
      </c>
      <c r="E237" s="31">
        <v>144387000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57549000</v>
      </c>
      <c r="Q237" s="31">
        <v>138118000</v>
      </c>
      <c r="R237" s="31">
        <v>138118000</v>
      </c>
      <c r="S237" s="31">
        <v>57549000</v>
      </c>
      <c r="T237" s="36">
        <f t="shared" si="54"/>
        <v>0.416665459969012</v>
      </c>
      <c r="U237" s="36">
        <f t="shared" si="55"/>
        <v>-1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24888265</v>
      </c>
      <c r="E238" s="31">
        <v>24888265</v>
      </c>
      <c r="F238" s="31">
        <v>23331365</v>
      </c>
      <c r="G238" s="36">
        <f t="shared" si="49"/>
        <v>0.93744441406421863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23331365</v>
      </c>
      <c r="O238" s="36">
        <f t="shared" si="53"/>
        <v>0.93744441406421863</v>
      </c>
      <c r="P238" s="31">
        <v>342950</v>
      </c>
      <c r="Q238" s="31">
        <v>23855525</v>
      </c>
      <c r="R238" s="31">
        <v>23620525</v>
      </c>
      <c r="S238" s="31">
        <v>342950</v>
      </c>
      <c r="T238" s="36">
        <f t="shared" si="54"/>
        <v>1.4376124608450244E-2</v>
      </c>
      <c r="U238" s="36">
        <f t="shared" si="55"/>
        <v>67.031389415366675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257882675</v>
      </c>
      <c r="E240" s="32">
        <f>SUM(E234:E239)</f>
        <v>257882675</v>
      </c>
      <c r="F240" s="32">
        <f>SUM(F234:F239)</f>
        <v>23331365</v>
      </c>
      <c r="G240" s="37">
        <f t="shared" si="49"/>
        <v>9.0472789612563151E-2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23331365</v>
      </c>
      <c r="O240" s="37">
        <f t="shared" si="53"/>
        <v>9.0472789612563151E-2</v>
      </c>
      <c r="P240" s="32">
        <f>SUM(P234:P239)</f>
        <v>62968998</v>
      </c>
      <c r="Q240" s="32">
        <f>SUM(Q234:Q239)</f>
        <v>198953803</v>
      </c>
      <c r="R240" s="32">
        <f>SUM(R234:R239)</f>
        <v>198718803</v>
      </c>
      <c r="S240" s="32">
        <f>SUM(S234:S239)</f>
        <v>62968998</v>
      </c>
      <c r="T240" s="37">
        <f t="shared" si="54"/>
        <v>0.31650059989051832</v>
      </c>
      <c r="U240" s="37">
        <f t="shared" si="55"/>
        <v>-0.62947854117037083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27748104</v>
      </c>
      <c r="E241" s="31">
        <v>27748104</v>
      </c>
      <c r="F241" s="31">
        <v>11561915</v>
      </c>
      <c r="G241" s="36">
        <f t="shared" si="49"/>
        <v>0.41667405455882678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11561915</v>
      </c>
      <c r="O241" s="36">
        <f t="shared" si="53"/>
        <v>0.41667405455882678</v>
      </c>
      <c r="P241" s="31">
        <v>24452179</v>
      </c>
      <c r="Q241" s="31">
        <v>59004996</v>
      </c>
      <c r="R241" s="31">
        <v>34726296</v>
      </c>
      <c r="S241" s="31">
        <v>24452179</v>
      </c>
      <c r="T241" s="36">
        <f t="shared" si="54"/>
        <v>0.41440862058528061</v>
      </c>
      <c r="U241" s="36">
        <f t="shared" si="55"/>
        <v>-0.52716218051569141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161456000</v>
      </c>
      <c r="E242" s="31">
        <v>161456000</v>
      </c>
      <c r="F242" s="31">
        <v>67273000</v>
      </c>
      <c r="G242" s="36">
        <f t="shared" si="49"/>
        <v>0.41666460212070161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67273000</v>
      </c>
      <c r="O242" s="36">
        <f t="shared" si="53"/>
        <v>0.41666460212070161</v>
      </c>
      <c r="P242" s="31">
        <v>66661000</v>
      </c>
      <c r="Q242" s="31">
        <v>159987000</v>
      </c>
      <c r="R242" s="31">
        <v>159987000</v>
      </c>
      <c r="S242" s="31">
        <v>66661000</v>
      </c>
      <c r="T242" s="36">
        <f t="shared" si="54"/>
        <v>0.41666510403970325</v>
      </c>
      <c r="U242" s="36">
        <f t="shared" si="55"/>
        <v>9.1807803663310761E-3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1458154</v>
      </c>
      <c r="E243" s="31">
        <v>1458154</v>
      </c>
      <c r="F243" s="31">
        <v>740128</v>
      </c>
      <c r="G243" s="36">
        <f t="shared" si="49"/>
        <v>0.50757876054243922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740128</v>
      </c>
      <c r="O243" s="36">
        <f t="shared" si="53"/>
        <v>0.50757876054243922</v>
      </c>
      <c r="P243" s="31">
        <v>427498</v>
      </c>
      <c r="Q243" s="31">
        <v>1273200</v>
      </c>
      <c r="R243" s="31">
        <v>1273200</v>
      </c>
      <c r="S243" s="31">
        <v>427498</v>
      </c>
      <c r="T243" s="36">
        <f t="shared" si="54"/>
        <v>0.33576657241595981</v>
      </c>
      <c r="U243" s="36">
        <f t="shared" si="55"/>
        <v>0.73130166690838316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1467000</v>
      </c>
      <c r="E244" s="31">
        <v>1467000</v>
      </c>
      <c r="F244" s="31">
        <v>367000</v>
      </c>
      <c r="G244" s="36">
        <f t="shared" si="49"/>
        <v>0.2501704158145876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367000</v>
      </c>
      <c r="O244" s="36">
        <f t="shared" si="53"/>
        <v>0.2501704158145876</v>
      </c>
      <c r="P244" s="31">
        <v>304000</v>
      </c>
      <c r="Q244" s="31">
        <v>1213000</v>
      </c>
      <c r="R244" s="31">
        <v>1213000</v>
      </c>
      <c r="S244" s="31">
        <v>304000</v>
      </c>
      <c r="T244" s="36">
        <f t="shared" si="54"/>
        <v>0.25061830173124483</v>
      </c>
      <c r="U244" s="36">
        <f t="shared" si="55"/>
        <v>0.20723684210526305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49233628</v>
      </c>
      <c r="E245" s="31">
        <v>49233628</v>
      </c>
      <c r="F245" s="31">
        <v>20389063</v>
      </c>
      <c r="G245" s="36">
        <f t="shared" si="49"/>
        <v>0.41412879424607912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20389063</v>
      </c>
      <c r="O245" s="36">
        <f t="shared" si="53"/>
        <v>0.41412879424607912</v>
      </c>
      <c r="P245" s="31">
        <v>0</v>
      </c>
      <c r="Q245" s="31">
        <v>48493921</v>
      </c>
      <c r="R245" s="31">
        <v>48493921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50791706</v>
      </c>
      <c r="R246" s="31">
        <v>50791706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241362886</v>
      </c>
      <c r="E247" s="32">
        <f>SUM(E241:E246)</f>
        <v>241362886</v>
      </c>
      <c r="F247" s="32">
        <f>SUM(F241:F246)</f>
        <v>100331106</v>
      </c>
      <c r="G247" s="37">
        <f t="shared" si="49"/>
        <v>0.41568572394348979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100331106</v>
      </c>
      <c r="O247" s="37">
        <f t="shared" si="53"/>
        <v>0.41568572394348979</v>
      </c>
      <c r="P247" s="32">
        <f>SUM(P241:P246)</f>
        <v>91844677</v>
      </c>
      <c r="Q247" s="32">
        <f>SUM(Q241:Q246)</f>
        <v>320763823</v>
      </c>
      <c r="R247" s="32">
        <f>SUM(R241:R246)</f>
        <v>296485123</v>
      </c>
      <c r="S247" s="32">
        <f>SUM(S241:S246)</f>
        <v>91844677</v>
      </c>
      <c r="T247" s="37">
        <f t="shared" si="54"/>
        <v>0.28633115836133427</v>
      </c>
      <c r="U247" s="37">
        <f t="shared" si="55"/>
        <v>9.2399791443547707E-2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259808000</v>
      </c>
      <c r="E250" s="31">
        <v>259808000</v>
      </c>
      <c r="F250" s="31">
        <v>106587000</v>
      </c>
      <c r="G250" s="36">
        <f t="shared" si="49"/>
        <v>0.41025295602906764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106587000</v>
      </c>
      <c r="O250" s="36">
        <f t="shared" si="53"/>
        <v>0.41025295602906764</v>
      </c>
      <c r="P250" s="31">
        <v>107166000</v>
      </c>
      <c r="Q250" s="31">
        <v>257199000</v>
      </c>
      <c r="R250" s="31">
        <v>257199000</v>
      </c>
      <c r="S250" s="31">
        <v>107166000</v>
      </c>
      <c r="T250" s="36">
        <f t="shared" si="54"/>
        <v>0.41666569465666664</v>
      </c>
      <c r="U250" s="36">
        <f t="shared" si="55"/>
        <v>-5.4028329880745352E-3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50007264</v>
      </c>
      <c r="E252" s="31">
        <v>50007264</v>
      </c>
      <c r="F252" s="31">
        <v>25074750</v>
      </c>
      <c r="G252" s="36">
        <f t="shared" si="49"/>
        <v>0.50142215338955554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25074750</v>
      </c>
      <c r="O252" s="36">
        <f t="shared" si="53"/>
        <v>0.50142215338955554</v>
      </c>
      <c r="P252" s="31">
        <v>0</v>
      </c>
      <c r="Q252" s="31">
        <v>57786816</v>
      </c>
      <c r="R252" s="31">
        <v>57786816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31594495</v>
      </c>
      <c r="E253" s="31">
        <v>31594495</v>
      </c>
      <c r="F253" s="31">
        <v>31370944</v>
      </c>
      <c r="G253" s="36">
        <f t="shared" si="49"/>
        <v>0.99292436862814237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31370944</v>
      </c>
      <c r="O253" s="36">
        <f t="shared" si="53"/>
        <v>0.99292436862814237</v>
      </c>
      <c r="P253" s="31">
        <v>20139344</v>
      </c>
      <c r="Q253" s="31">
        <v>48954339</v>
      </c>
      <c r="R253" s="31">
        <v>48954339</v>
      </c>
      <c r="S253" s="31">
        <v>20139344</v>
      </c>
      <c r="T253" s="36">
        <f t="shared" si="54"/>
        <v>0.41139037746991131</v>
      </c>
      <c r="U253" s="36">
        <f t="shared" si="55"/>
        <v>0.55769443135784358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341409759</v>
      </c>
      <c r="E254" s="32">
        <f>SUM(E248:E253)</f>
        <v>341409759</v>
      </c>
      <c r="F254" s="32">
        <f>SUM(F248:F253)</f>
        <v>163032694</v>
      </c>
      <c r="G254" s="37">
        <f t="shared" si="49"/>
        <v>0.47752792561503787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163032694</v>
      </c>
      <c r="O254" s="37">
        <f t="shared" si="53"/>
        <v>0.47752792561503787</v>
      </c>
      <c r="P254" s="32">
        <f>SUM(P248:P253)</f>
        <v>127305344</v>
      </c>
      <c r="Q254" s="32">
        <f>SUM(Q248:Q253)</f>
        <v>363940155</v>
      </c>
      <c r="R254" s="32">
        <f>SUM(R248:R253)</f>
        <v>363940155</v>
      </c>
      <c r="S254" s="32">
        <f>SUM(S248:S253)</f>
        <v>127305344</v>
      </c>
      <c r="T254" s="37">
        <f t="shared" si="54"/>
        <v>0.34979746601470785</v>
      </c>
      <c r="U254" s="37">
        <f t="shared" si="55"/>
        <v>0.28064297128013727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2050137</v>
      </c>
      <c r="E255" s="31">
        <v>2050137</v>
      </c>
      <c r="F255" s="31">
        <v>324168</v>
      </c>
      <c r="G255" s="36">
        <f t="shared" si="49"/>
        <v>0.15812016465241102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324168</v>
      </c>
      <c r="O255" s="36">
        <f t="shared" si="53"/>
        <v>0.15812016465241102</v>
      </c>
      <c r="P255" s="31">
        <v>910365</v>
      </c>
      <c r="Q255" s="31">
        <v>1430341</v>
      </c>
      <c r="R255" s="31">
        <v>2030341</v>
      </c>
      <c r="S255" s="31">
        <v>910365</v>
      </c>
      <c r="T255" s="36">
        <f t="shared" si="54"/>
        <v>0.63646710819308128</v>
      </c>
      <c r="U255" s="36">
        <f t="shared" si="55"/>
        <v>-0.64391425417277692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190167000</v>
      </c>
      <c r="E256" s="31">
        <v>190167000</v>
      </c>
      <c r="F256" s="31">
        <v>78803479</v>
      </c>
      <c r="G256" s="36">
        <f t="shared" si="49"/>
        <v>0.41439092481871198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78803479</v>
      </c>
      <c r="O256" s="36">
        <f t="shared" si="53"/>
        <v>0.41439092481871198</v>
      </c>
      <c r="P256" s="31">
        <v>76108913</v>
      </c>
      <c r="Q256" s="31">
        <v>182628000</v>
      </c>
      <c r="R256" s="31">
        <v>182628000</v>
      </c>
      <c r="S256" s="31">
        <v>76108913</v>
      </c>
      <c r="T256" s="36">
        <f t="shared" si="54"/>
        <v>0.41674284885121671</v>
      </c>
      <c r="U256" s="36">
        <f t="shared" si="55"/>
        <v>3.5404079414457001E-2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192217137</v>
      </c>
      <c r="E259" s="32">
        <f>SUM(E255:E258)</f>
        <v>192217137</v>
      </c>
      <c r="F259" s="32">
        <f>SUM(F255:F258)</f>
        <v>79127647</v>
      </c>
      <c r="G259" s="37">
        <f t="shared" si="49"/>
        <v>0.41165760886345948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79127647</v>
      </c>
      <c r="O259" s="37">
        <f t="shared" si="53"/>
        <v>0.41165760886345948</v>
      </c>
      <c r="P259" s="32">
        <f>SUM(P255:P258)</f>
        <v>77019278</v>
      </c>
      <c r="Q259" s="32">
        <f>SUM(Q255:Q258)</f>
        <v>184058341</v>
      </c>
      <c r="R259" s="32">
        <f>SUM(R255:R258)</f>
        <v>184658341</v>
      </c>
      <c r="S259" s="32">
        <f>SUM(S255:S258)</f>
        <v>77019278</v>
      </c>
      <c r="T259" s="37">
        <f t="shared" si="54"/>
        <v>0.41845035428196109</v>
      </c>
      <c r="U259" s="37">
        <f t="shared" si="55"/>
        <v>2.7374561989532031E-2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1032872457</v>
      </c>
      <c r="E260" s="32">
        <f>SUM(E234:E239,E241:E246,E248:E253,E255:E258)</f>
        <v>1032872457</v>
      </c>
      <c r="F260" s="32">
        <f>SUM(F234:F239,F241:F246,F248:F253,F255:F258)</f>
        <v>365822812</v>
      </c>
      <c r="G260" s="37">
        <f t="shared" si="49"/>
        <v>0.35418004374183831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365822812</v>
      </c>
      <c r="O260" s="37">
        <f t="shared" si="53"/>
        <v>0.35418004374183831</v>
      </c>
      <c r="P260" s="32">
        <f>SUM(P234:P239,P241:P246,P248:P253,P255:P258)</f>
        <v>359138297</v>
      </c>
      <c r="Q260" s="32">
        <f>SUM(Q234:Q239,Q241:Q246,Q248:Q253,Q255:Q258)</f>
        <v>1067716122</v>
      </c>
      <c r="R260" s="32">
        <f>SUM(R234:R239,R241:R246,R248:R253,R255:R258)</f>
        <v>1043802422</v>
      </c>
      <c r="S260" s="32">
        <f>SUM(S234:S239,S241:S246,S248:S253,S255:S258)</f>
        <v>359138297</v>
      </c>
      <c r="T260" s="37">
        <f t="shared" si="54"/>
        <v>0.33636121961638787</v>
      </c>
      <c r="U260" s="37">
        <f t="shared" si="55"/>
        <v>1.8612648820351296E-2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8688252</v>
      </c>
      <c r="E264" s="31">
        <v>8688252</v>
      </c>
      <c r="F264" s="31">
        <v>3620115</v>
      </c>
      <c r="G264" s="36">
        <f t="shared" si="56"/>
        <v>0.41666781764617322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3620115</v>
      </c>
      <c r="O264" s="36">
        <f t="shared" si="60"/>
        <v>0.41666781764617322</v>
      </c>
      <c r="P264" s="31">
        <v>3476402</v>
      </c>
      <c r="Q264" s="31">
        <v>8343400</v>
      </c>
      <c r="R264" s="31">
        <v>8343400</v>
      </c>
      <c r="S264" s="31">
        <v>3476402</v>
      </c>
      <c r="T264" s="36">
        <f t="shared" si="61"/>
        <v>0.41666490879018148</v>
      </c>
      <c r="U264" s="36">
        <f t="shared" si="62"/>
        <v>4.1339580405258092E-2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31356891</v>
      </c>
      <c r="E265" s="31">
        <v>31356891</v>
      </c>
      <c r="F265" s="31">
        <v>1089739</v>
      </c>
      <c r="G265" s="36">
        <f t="shared" si="56"/>
        <v>3.475277571363819E-2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1089739</v>
      </c>
      <c r="O265" s="36">
        <f t="shared" si="60"/>
        <v>3.475277571363819E-2</v>
      </c>
      <c r="P265" s="31">
        <v>27769983</v>
      </c>
      <c r="Q265" s="31">
        <v>66808763</v>
      </c>
      <c r="R265" s="31">
        <v>67142938</v>
      </c>
      <c r="S265" s="31">
        <v>27769983</v>
      </c>
      <c r="T265" s="36">
        <f t="shared" si="61"/>
        <v>0.41566378051334374</v>
      </c>
      <c r="U265" s="36">
        <f t="shared" si="62"/>
        <v>-0.9607583843317441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21378777</v>
      </c>
      <c r="E266" s="31">
        <v>21378777</v>
      </c>
      <c r="F266" s="31">
        <v>8907887</v>
      </c>
      <c r="G266" s="36">
        <f t="shared" si="56"/>
        <v>0.41666962520821466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8907887</v>
      </c>
      <c r="O266" s="36">
        <f t="shared" si="60"/>
        <v>0.41666962520821466</v>
      </c>
      <c r="P266" s="31">
        <v>8366047</v>
      </c>
      <c r="Q266" s="31">
        <v>20078661</v>
      </c>
      <c r="R266" s="31">
        <v>20078661</v>
      </c>
      <c r="S266" s="31">
        <v>8366047</v>
      </c>
      <c r="T266" s="36">
        <f t="shared" si="61"/>
        <v>0.4166635912623855</v>
      </c>
      <c r="U266" s="36">
        <f t="shared" si="62"/>
        <v>6.4766549841281051E-2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61423920</v>
      </c>
      <c r="E267" s="32">
        <f>SUM(E263:E266)</f>
        <v>61423920</v>
      </c>
      <c r="F267" s="32">
        <f>SUM(F263:F266)</f>
        <v>13617741</v>
      </c>
      <c r="G267" s="37">
        <f t="shared" si="56"/>
        <v>0.22170094321560721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13617741</v>
      </c>
      <c r="O267" s="37">
        <f t="shared" si="60"/>
        <v>0.22170094321560721</v>
      </c>
      <c r="P267" s="32">
        <f>SUM(P263:P266)</f>
        <v>39612432</v>
      </c>
      <c r="Q267" s="32">
        <f>SUM(Q263:Q266)</f>
        <v>95230824</v>
      </c>
      <c r="R267" s="32">
        <f>SUM(R263:R266)</f>
        <v>95564999</v>
      </c>
      <c r="S267" s="32">
        <f>SUM(S263:S266)</f>
        <v>39612432</v>
      </c>
      <c r="T267" s="37">
        <f t="shared" si="61"/>
        <v>0.41596229388921385</v>
      </c>
      <c r="U267" s="37">
        <f t="shared" si="62"/>
        <v>-0.65622557584952124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2492320</v>
      </c>
      <c r="E269" s="31">
        <v>2492320</v>
      </c>
      <c r="F269" s="31">
        <v>1250137</v>
      </c>
      <c r="G269" s="36">
        <f t="shared" si="56"/>
        <v>0.50159570199653336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1250137</v>
      </c>
      <c r="O269" s="36">
        <f t="shared" si="60"/>
        <v>0.50159570199653336</v>
      </c>
      <c r="P269" s="31">
        <v>92239</v>
      </c>
      <c r="Q269" s="31">
        <v>2083755</v>
      </c>
      <c r="R269" s="31">
        <v>2083755</v>
      </c>
      <c r="S269" s="31">
        <v>92239</v>
      </c>
      <c r="T269" s="36">
        <f t="shared" si="61"/>
        <v>4.4265760610052524E-2</v>
      </c>
      <c r="U269" s="36">
        <f t="shared" si="62"/>
        <v>12.553236700311148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4061957</v>
      </c>
      <c r="E271" s="31">
        <v>4061957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4007936</v>
      </c>
      <c r="R271" s="31">
        <v>4007936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4952963</v>
      </c>
      <c r="E272" s="31">
        <v>4952963</v>
      </c>
      <c r="F272" s="31">
        <v>2794656</v>
      </c>
      <c r="G272" s="36">
        <f t="shared" si="56"/>
        <v>0.56423922407657801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2794656</v>
      </c>
      <c r="O272" s="36">
        <f t="shared" si="60"/>
        <v>0.56423922407657801</v>
      </c>
      <c r="P272" s="31">
        <v>2677567</v>
      </c>
      <c r="Q272" s="31">
        <v>3795526</v>
      </c>
      <c r="R272" s="31">
        <v>3795527</v>
      </c>
      <c r="S272" s="31">
        <v>2677567</v>
      </c>
      <c r="T272" s="36">
        <f t="shared" si="61"/>
        <v>0.70545347337892039</v>
      </c>
      <c r="U272" s="36">
        <f t="shared" si="62"/>
        <v>4.3729624692864899E-2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12973566</v>
      </c>
      <c r="E273" s="31">
        <v>12973566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16100464</v>
      </c>
      <c r="R273" s="31">
        <v>16100464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3955000</v>
      </c>
      <c r="E274" s="31">
        <v>3955000</v>
      </c>
      <c r="F274" s="31">
        <v>1647900</v>
      </c>
      <c r="G274" s="36">
        <f t="shared" si="56"/>
        <v>0.41666245259165613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1647900</v>
      </c>
      <c r="O274" s="36">
        <f t="shared" si="60"/>
        <v>0.41666245259165613</v>
      </c>
      <c r="P274" s="31">
        <v>18835690</v>
      </c>
      <c r="Q274" s="31">
        <v>4983000</v>
      </c>
      <c r="R274" s="31">
        <v>4983000</v>
      </c>
      <c r="S274" s="31">
        <v>18835690</v>
      </c>
      <c r="T274" s="36">
        <f t="shared" si="61"/>
        <v>3.7799899658840057</v>
      </c>
      <c r="U274" s="36">
        <f t="shared" si="62"/>
        <v>-0.91251183259015201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28435806</v>
      </c>
      <c r="E275" s="32">
        <f>SUM(E268:E274)</f>
        <v>28435806</v>
      </c>
      <c r="F275" s="32">
        <f>SUM(F268:F274)</f>
        <v>5692693</v>
      </c>
      <c r="G275" s="37">
        <f t="shared" si="56"/>
        <v>0.20019453642354995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5692693</v>
      </c>
      <c r="O275" s="37">
        <f t="shared" si="60"/>
        <v>0.20019453642354995</v>
      </c>
      <c r="P275" s="32">
        <f>SUM(P268:P274)</f>
        <v>21605496</v>
      </c>
      <c r="Q275" s="32">
        <f>SUM(Q268:Q274)</f>
        <v>30970681</v>
      </c>
      <c r="R275" s="32">
        <f>SUM(R268:R274)</f>
        <v>30970682</v>
      </c>
      <c r="S275" s="32">
        <f>SUM(S268:S274)</f>
        <v>21605496</v>
      </c>
      <c r="T275" s="37">
        <f t="shared" si="61"/>
        <v>0.69761126660405048</v>
      </c>
      <c r="U275" s="37">
        <f t="shared" si="62"/>
        <v>-0.73651644007617323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1256000</v>
      </c>
      <c r="E276" s="31">
        <v>1256000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1200000</v>
      </c>
      <c r="R276" s="31">
        <v>1200000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76160100</v>
      </c>
      <c r="E277" s="31">
        <v>76160100</v>
      </c>
      <c r="F277" s="31">
        <v>31681777</v>
      </c>
      <c r="G277" s="36">
        <f t="shared" si="56"/>
        <v>0.41598917280833403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31681777</v>
      </c>
      <c r="O277" s="36">
        <f t="shared" si="60"/>
        <v>0.41598917280833403</v>
      </c>
      <c r="P277" s="31">
        <v>32624914</v>
      </c>
      <c r="Q277" s="31">
        <v>73872900</v>
      </c>
      <c r="R277" s="31">
        <v>73872900</v>
      </c>
      <c r="S277" s="31">
        <v>32624914</v>
      </c>
      <c r="T277" s="36">
        <f t="shared" si="61"/>
        <v>0.44163575546648365</v>
      </c>
      <c r="U277" s="36">
        <f t="shared" si="62"/>
        <v>-2.8908489996326114E-2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608736</v>
      </c>
      <c r="E278" s="31">
        <v>608736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0</v>
      </c>
      <c r="R278" s="31">
        <v>579749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20194180</v>
      </c>
      <c r="E279" s="31">
        <v>20194180</v>
      </c>
      <c r="F279" s="31">
        <v>-12686534</v>
      </c>
      <c r="G279" s="36">
        <f t="shared" si="56"/>
        <v>-0.62822724171023536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-12686534</v>
      </c>
      <c r="O279" s="36">
        <f t="shared" si="60"/>
        <v>-0.62822724171023536</v>
      </c>
      <c r="P279" s="31">
        <v>0</v>
      </c>
      <c r="Q279" s="31">
        <v>2701100</v>
      </c>
      <c r="R279" s="31">
        <v>20082943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37639845</v>
      </c>
      <c r="E281" s="31">
        <v>37639845</v>
      </c>
      <c r="F281" s="31">
        <v>13612601</v>
      </c>
      <c r="G281" s="36">
        <f t="shared" si="56"/>
        <v>0.36165401318735507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13612601</v>
      </c>
      <c r="O281" s="36">
        <f t="shared" si="60"/>
        <v>0.36165401318735507</v>
      </c>
      <c r="P281" s="31">
        <v>15651706</v>
      </c>
      <c r="Q281" s="31">
        <v>37698744</v>
      </c>
      <c r="R281" s="31">
        <v>33551568</v>
      </c>
      <c r="S281" s="31">
        <v>15651706</v>
      </c>
      <c r="T281" s="36">
        <f t="shared" si="61"/>
        <v>0.4151784473243989</v>
      </c>
      <c r="U281" s="36">
        <f t="shared" si="62"/>
        <v>-0.13028004742741783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2961367</v>
      </c>
      <c r="E282" s="31">
        <v>2961367</v>
      </c>
      <c r="F282" s="31">
        <v>2673527</v>
      </c>
      <c r="G282" s="36">
        <f t="shared" si="56"/>
        <v>0.90280164532123175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2673527</v>
      </c>
      <c r="O282" s="36">
        <f t="shared" si="60"/>
        <v>0.90280164532123175</v>
      </c>
      <c r="P282" s="31">
        <v>40878</v>
      </c>
      <c r="Q282" s="31">
        <v>3505263</v>
      </c>
      <c r="R282" s="31">
        <v>2950282</v>
      </c>
      <c r="S282" s="31">
        <v>40878</v>
      </c>
      <c r="T282" s="36">
        <f t="shared" si="61"/>
        <v>1.1661892417202361E-2</v>
      </c>
      <c r="U282" s="36">
        <f t="shared" si="62"/>
        <v>64.402588189246046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3315000</v>
      </c>
      <c r="E283" s="31">
        <v>3315000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3185000</v>
      </c>
      <c r="R283" s="31">
        <v>3185000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142135228</v>
      </c>
      <c r="E285" s="32">
        <f>SUM(E276:E284)</f>
        <v>142135228</v>
      </c>
      <c r="F285" s="32">
        <f>SUM(F276:F284)</f>
        <v>35281371</v>
      </c>
      <c r="G285" s="37">
        <f t="shared" si="56"/>
        <v>0.24822397301814578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35281371</v>
      </c>
      <c r="O285" s="37">
        <f t="shared" si="60"/>
        <v>0.24822397301814578</v>
      </c>
      <c r="P285" s="32">
        <f>SUM(P276:P284)</f>
        <v>48317498</v>
      </c>
      <c r="Q285" s="32">
        <f>SUM(Q276:Q284)</f>
        <v>122163007</v>
      </c>
      <c r="R285" s="32">
        <f>SUM(R276:R284)</f>
        <v>135422442</v>
      </c>
      <c r="S285" s="32">
        <f>SUM(S276:S284)</f>
        <v>48317498</v>
      </c>
      <c r="T285" s="37">
        <f t="shared" si="61"/>
        <v>0.39551660675805073</v>
      </c>
      <c r="U285" s="37">
        <f t="shared" si="62"/>
        <v>-0.26980136678434796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4832000</v>
      </c>
      <c r="E286" s="31">
        <v>4832000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52987000</v>
      </c>
      <c r="Q286" s="31">
        <v>4777000</v>
      </c>
      <c r="R286" s="31">
        <v>4777000</v>
      </c>
      <c r="S286" s="31">
        <v>52987000</v>
      </c>
      <c r="T286" s="36">
        <f t="shared" si="61"/>
        <v>11.092108017584257</v>
      </c>
      <c r="U286" s="36">
        <f t="shared" si="62"/>
        <v>-1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3185000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197984</v>
      </c>
      <c r="E289" s="31">
        <v>197984</v>
      </c>
      <c r="F289" s="31">
        <v>15399047</v>
      </c>
      <c r="G289" s="36">
        <f t="shared" si="56"/>
        <v>77.779249838370774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15399047</v>
      </c>
      <c r="O289" s="36">
        <f t="shared" si="60"/>
        <v>77.779249838370774</v>
      </c>
      <c r="P289" s="31">
        <v>31353</v>
      </c>
      <c r="Q289" s="31">
        <v>31800</v>
      </c>
      <c r="R289" s="31">
        <v>31800</v>
      </c>
      <c r="S289" s="31">
        <v>31353</v>
      </c>
      <c r="T289" s="36">
        <f t="shared" si="61"/>
        <v>0.98594339622641514</v>
      </c>
      <c r="U289" s="36">
        <f t="shared" si="62"/>
        <v>490.1506713871081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24500000</v>
      </c>
      <c r="E290" s="31">
        <v>24500000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24500000</v>
      </c>
      <c r="R290" s="31">
        <v>24500000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500000</v>
      </c>
      <c r="R291" s="31">
        <v>500000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29529984</v>
      </c>
      <c r="E292" s="32">
        <f>SUM(E286:E291)</f>
        <v>29529984</v>
      </c>
      <c r="F292" s="32">
        <f>SUM(F286:F291)</f>
        <v>15399047</v>
      </c>
      <c r="G292" s="37">
        <f t="shared" si="56"/>
        <v>0.52147156598527111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15399047</v>
      </c>
      <c r="O292" s="37">
        <f t="shared" si="60"/>
        <v>0.52147156598527111</v>
      </c>
      <c r="P292" s="32">
        <f>SUM(P286:P291)</f>
        <v>53018353</v>
      </c>
      <c r="Q292" s="32">
        <f>SUM(Q286:Q291)</f>
        <v>32993800</v>
      </c>
      <c r="R292" s="32">
        <f>SUM(R286:R291)</f>
        <v>29808800</v>
      </c>
      <c r="S292" s="32">
        <f>SUM(S286:S291)</f>
        <v>53018353</v>
      </c>
      <c r="T292" s="37">
        <f t="shared" si="61"/>
        <v>1.6069186635064769</v>
      </c>
      <c r="U292" s="37">
        <f t="shared" si="62"/>
        <v>-0.70955252042627581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382964100</v>
      </c>
      <c r="E293" s="31">
        <v>382964100</v>
      </c>
      <c r="F293" s="31">
        <v>159926209</v>
      </c>
      <c r="G293" s="36">
        <f t="shared" si="56"/>
        <v>0.41760104667774345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159926209</v>
      </c>
      <c r="O293" s="36">
        <f t="shared" si="60"/>
        <v>0.41760104667774345</v>
      </c>
      <c r="P293" s="31">
        <v>149051898</v>
      </c>
      <c r="Q293" s="31">
        <v>400172000</v>
      </c>
      <c r="R293" s="31">
        <v>405672000</v>
      </c>
      <c r="S293" s="31">
        <v>149051898</v>
      </c>
      <c r="T293" s="36">
        <f t="shared" si="61"/>
        <v>0.37246958307927591</v>
      </c>
      <c r="U293" s="36">
        <f t="shared" si="62"/>
        <v>7.2956541620154303E-2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67612000</v>
      </c>
      <c r="E295" s="31">
        <v>67612000</v>
      </c>
      <c r="F295" s="31">
        <v>27618000</v>
      </c>
      <c r="G295" s="36">
        <f t="shared" si="56"/>
        <v>0.40847778500857834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27618000</v>
      </c>
      <c r="O295" s="36">
        <f t="shared" si="60"/>
        <v>0.40847778500857834</v>
      </c>
      <c r="P295" s="31">
        <v>27084000</v>
      </c>
      <c r="Q295" s="31">
        <v>66243000</v>
      </c>
      <c r="R295" s="31">
        <v>66690680</v>
      </c>
      <c r="S295" s="31">
        <v>27084000</v>
      </c>
      <c r="T295" s="36">
        <f t="shared" si="61"/>
        <v>0.40885829446130156</v>
      </c>
      <c r="U295" s="36">
        <f t="shared" si="62"/>
        <v>1.9716437749224713E-2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151309000</v>
      </c>
      <c r="E296" s="31">
        <v>151309000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142291000</v>
      </c>
      <c r="R296" s="31">
        <v>142291000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100744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601885100</v>
      </c>
      <c r="E298" s="32">
        <f>SUM(E293:E297)</f>
        <v>601885100</v>
      </c>
      <c r="F298" s="32">
        <f>SUM(F293:F297)</f>
        <v>187544209</v>
      </c>
      <c r="G298" s="37">
        <f t="shared" si="56"/>
        <v>0.31159470304215869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187544209</v>
      </c>
      <c r="O298" s="37">
        <f t="shared" si="60"/>
        <v>0.31159470304215869</v>
      </c>
      <c r="P298" s="32">
        <f>SUM(P293:P297)</f>
        <v>176135898</v>
      </c>
      <c r="Q298" s="32">
        <f>SUM(Q293:Q297)</f>
        <v>608706000</v>
      </c>
      <c r="R298" s="32">
        <f>SUM(R293:R297)</f>
        <v>614754424</v>
      </c>
      <c r="S298" s="32">
        <f>SUM(S293:S297)</f>
        <v>176135898</v>
      </c>
      <c r="T298" s="37">
        <f t="shared" si="61"/>
        <v>0.28936119900247409</v>
      </c>
      <c r="U298" s="37">
        <f t="shared" si="62"/>
        <v>6.4769936904060188E-2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863410038</v>
      </c>
      <c r="E299" s="32">
        <f>SUM(E263:E266,E268:E274,E276:E284,E286:E291,E293:E297)</f>
        <v>863410038</v>
      </c>
      <c r="F299" s="32">
        <f>SUM(F263:F266,F268:F274,F276:F284,F286:F291,F293:F297)</f>
        <v>257535061</v>
      </c>
      <c r="G299" s="37">
        <f t="shared" si="56"/>
        <v>0.29827665844209239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257535061</v>
      </c>
      <c r="O299" s="37">
        <f t="shared" si="60"/>
        <v>0.29827665844209239</v>
      </c>
      <c r="P299" s="32">
        <f>SUM(P263:P266,P268:P274,P276:P284,P286:P291,P293:P297)</f>
        <v>338689677</v>
      </c>
      <c r="Q299" s="32">
        <f>SUM(Q263:Q266,Q268:Q274,Q276:Q284,Q286:Q291,Q293:Q297)</f>
        <v>890064312</v>
      </c>
      <c r="R299" s="32">
        <f>SUM(R263:R266,R268:R274,R276:R284,R286:R291,R293:R297)</f>
        <v>906521347</v>
      </c>
      <c r="S299" s="32">
        <f>SUM(S263:S266,S268:S274,S276:S284,S286:S291,S293:S297)</f>
        <v>338689677</v>
      </c>
      <c r="T299" s="37">
        <f t="shared" si="61"/>
        <v>0.38052270204942223</v>
      </c>
      <c r="U299" s="37">
        <f t="shared" si="62"/>
        <v>-0.23961349137901244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392862</v>
      </c>
      <c r="E302" s="31">
        <v>392862</v>
      </c>
      <c r="F302" s="31">
        <v>158231</v>
      </c>
      <c r="G302" s="36">
        <f t="shared" ref="G302:G339" si="63">IF(($D302     =0),0,($F302     /$D302     ))</f>
        <v>0.40276483854381434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158231</v>
      </c>
      <c r="O302" s="36">
        <f t="shared" ref="O302:O339" si="67">IF(($D302     =0),0,($N302     /$D302     ))</f>
        <v>0.40276483854381434</v>
      </c>
      <c r="P302" s="31">
        <v>337349</v>
      </c>
      <c r="Q302" s="31">
        <v>375944</v>
      </c>
      <c r="R302" s="31">
        <v>375944</v>
      </c>
      <c r="S302" s="31">
        <v>337349</v>
      </c>
      <c r="T302" s="36">
        <f t="shared" ref="T302:T339" si="68">IF(($Q302     =0),0,($S302     /$Q302     ))</f>
        <v>0.89733843338369546</v>
      </c>
      <c r="U302" s="36">
        <f t="shared" ref="U302:U339" si="69">IF(($P302     =0),0,(($F302     /$P302     )-1))</f>
        <v>-0.53095755434283198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392862</v>
      </c>
      <c r="E303" s="32">
        <f>E302</f>
        <v>392862</v>
      </c>
      <c r="F303" s="32">
        <f>F302</f>
        <v>158231</v>
      </c>
      <c r="G303" s="37">
        <f t="shared" si="63"/>
        <v>0.40276483854381434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158231</v>
      </c>
      <c r="O303" s="37">
        <f t="shared" si="67"/>
        <v>0.40276483854381434</v>
      </c>
      <c r="P303" s="32">
        <f>P302</f>
        <v>337349</v>
      </c>
      <c r="Q303" s="32">
        <f>Q302</f>
        <v>375944</v>
      </c>
      <c r="R303" s="32">
        <f>R302</f>
        <v>375944</v>
      </c>
      <c r="S303" s="32">
        <f>S302</f>
        <v>337349</v>
      </c>
      <c r="T303" s="37">
        <f t="shared" si="68"/>
        <v>0.89733843338369546</v>
      </c>
      <c r="U303" s="37">
        <f t="shared" si="69"/>
        <v>-0.53095755434283198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2855000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57301000</v>
      </c>
      <c r="E305" s="31">
        <v>57301000</v>
      </c>
      <c r="F305" s="31">
        <v>13105000</v>
      </c>
      <c r="G305" s="36">
        <f t="shared" si="63"/>
        <v>0.22870456012984067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13105000</v>
      </c>
      <c r="O305" s="36">
        <f t="shared" si="67"/>
        <v>0.22870456012984067</v>
      </c>
      <c r="P305" s="31">
        <v>14847000</v>
      </c>
      <c r="Q305" s="31">
        <v>56582000</v>
      </c>
      <c r="R305" s="31">
        <v>54092000</v>
      </c>
      <c r="S305" s="31">
        <v>14847000</v>
      </c>
      <c r="T305" s="36">
        <f t="shared" si="68"/>
        <v>0.26239793573928105</v>
      </c>
      <c r="U305" s="36">
        <f t="shared" si="69"/>
        <v>-0.11733010035697444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50903360</v>
      </c>
      <c r="E306" s="31">
        <v>50903360</v>
      </c>
      <c r="F306" s="31">
        <v>30456174</v>
      </c>
      <c r="G306" s="36">
        <f t="shared" si="63"/>
        <v>0.59831362801983989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30456174</v>
      </c>
      <c r="O306" s="36">
        <f t="shared" si="67"/>
        <v>0.59831362801983989</v>
      </c>
      <c r="P306" s="31">
        <v>28369348</v>
      </c>
      <c r="Q306" s="31">
        <v>68150000</v>
      </c>
      <c r="R306" s="31">
        <v>48747000</v>
      </c>
      <c r="S306" s="31">
        <v>28369348</v>
      </c>
      <c r="T306" s="36">
        <f t="shared" si="68"/>
        <v>0.4162780337490829</v>
      </c>
      <c r="U306" s="36">
        <f t="shared" si="69"/>
        <v>7.355918084546742E-2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6655812</v>
      </c>
      <c r="E307" s="31">
        <v>6655812</v>
      </c>
      <c r="F307" s="31">
        <v>2773281</v>
      </c>
      <c r="G307" s="36">
        <f t="shared" si="63"/>
        <v>0.41667057302700256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2773281</v>
      </c>
      <c r="O307" s="36">
        <f t="shared" si="67"/>
        <v>0.41667057302700256</v>
      </c>
      <c r="P307" s="31">
        <v>2586261</v>
      </c>
      <c r="Q307" s="31">
        <v>6207000</v>
      </c>
      <c r="R307" s="31">
        <v>6207000</v>
      </c>
      <c r="S307" s="31">
        <v>2586261</v>
      </c>
      <c r="T307" s="36">
        <f t="shared" si="68"/>
        <v>0.41666843885935234</v>
      </c>
      <c r="U307" s="36">
        <f t="shared" si="69"/>
        <v>7.2312887214399435E-2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265379</v>
      </c>
      <c r="E308" s="31">
        <v>265379</v>
      </c>
      <c r="F308" s="31">
        <v>51418</v>
      </c>
      <c r="G308" s="36">
        <f t="shared" si="63"/>
        <v>0.19375308521020879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51418</v>
      </c>
      <c r="O308" s="36">
        <f t="shared" si="67"/>
        <v>0.19375308521020879</v>
      </c>
      <c r="P308" s="31">
        <v>21706</v>
      </c>
      <c r="Q308" s="31">
        <v>351690</v>
      </c>
      <c r="R308" s="31">
        <v>402690</v>
      </c>
      <c r="S308" s="31">
        <v>21706</v>
      </c>
      <c r="T308" s="36">
        <f t="shared" si="68"/>
        <v>6.1719127640820041E-2</v>
      </c>
      <c r="U308" s="36">
        <f t="shared" si="69"/>
        <v>1.3688381092785407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1000000</v>
      </c>
      <c r="E309" s="31">
        <v>1000000</v>
      </c>
      <c r="F309" s="31">
        <v>296180</v>
      </c>
      <c r="G309" s="36">
        <f t="shared" si="63"/>
        <v>0.29618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296180</v>
      </c>
      <c r="O309" s="36">
        <f t="shared" si="67"/>
        <v>0.29618</v>
      </c>
      <c r="P309" s="31">
        <v>161305</v>
      </c>
      <c r="Q309" s="31">
        <v>1622000</v>
      </c>
      <c r="R309" s="31">
        <v>1000000</v>
      </c>
      <c r="S309" s="31">
        <v>161305</v>
      </c>
      <c r="T309" s="36">
        <f t="shared" si="68"/>
        <v>9.9448212083847104E-2</v>
      </c>
      <c r="U309" s="36">
        <f t="shared" si="69"/>
        <v>0.83614891044914907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116125551</v>
      </c>
      <c r="E310" s="32">
        <f>SUM(E304:E309)</f>
        <v>116125551</v>
      </c>
      <c r="F310" s="32">
        <f>SUM(F304:F309)</f>
        <v>46682053</v>
      </c>
      <c r="G310" s="37">
        <f t="shared" si="63"/>
        <v>0.40199639612474258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46682053</v>
      </c>
      <c r="O310" s="37">
        <f t="shared" si="67"/>
        <v>0.40199639612474258</v>
      </c>
      <c r="P310" s="32">
        <f>SUM(P304:P309)</f>
        <v>45985620</v>
      </c>
      <c r="Q310" s="32">
        <f>SUM(Q304:Q309)</f>
        <v>132912690</v>
      </c>
      <c r="R310" s="32">
        <f>SUM(R304:R309)</f>
        <v>113303690</v>
      </c>
      <c r="S310" s="32">
        <f>SUM(S304:S309)</f>
        <v>45985620</v>
      </c>
      <c r="T310" s="37">
        <f t="shared" si="68"/>
        <v>0.345983667925162</v>
      </c>
      <c r="U310" s="37">
        <f t="shared" si="69"/>
        <v>1.5144582154160258E-2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307643</v>
      </c>
      <c r="E311" s="31">
        <v>307643</v>
      </c>
      <c r="F311" s="31">
        <v>8300</v>
      </c>
      <c r="G311" s="36">
        <f t="shared" si="63"/>
        <v>2.6979323436580712E-2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8300</v>
      </c>
      <c r="O311" s="36">
        <f t="shared" si="67"/>
        <v>2.6979323436580712E-2</v>
      </c>
      <c r="P311" s="31">
        <v>8100</v>
      </c>
      <c r="Q311" s="31">
        <v>31000</v>
      </c>
      <c r="R311" s="31">
        <v>31000</v>
      </c>
      <c r="S311" s="31">
        <v>8100</v>
      </c>
      <c r="T311" s="36">
        <f t="shared" si="68"/>
        <v>0.26129032258064516</v>
      </c>
      <c r="U311" s="36">
        <f t="shared" si="69"/>
        <v>2.4691358024691468E-2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19012702</v>
      </c>
      <c r="E312" s="31">
        <v>19012702</v>
      </c>
      <c r="F312" s="31">
        <v>705398</v>
      </c>
      <c r="G312" s="36">
        <f t="shared" si="63"/>
        <v>3.7101407259210184E-2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705398</v>
      </c>
      <c r="O312" s="36">
        <f t="shared" si="67"/>
        <v>3.7101407259210184E-2</v>
      </c>
      <c r="P312" s="31">
        <v>449480</v>
      </c>
      <c r="Q312" s="31">
        <v>15954994</v>
      </c>
      <c r="R312" s="31">
        <v>18919994</v>
      </c>
      <c r="S312" s="31">
        <v>449480</v>
      </c>
      <c r="T312" s="36">
        <f t="shared" si="68"/>
        <v>2.8171743593259892E-2</v>
      </c>
      <c r="U312" s="36">
        <f t="shared" si="69"/>
        <v>0.56936459909228443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3584835</v>
      </c>
      <c r="E313" s="31">
        <v>3584835</v>
      </c>
      <c r="F313" s="31">
        <v>98383</v>
      </c>
      <c r="G313" s="36">
        <f t="shared" si="63"/>
        <v>2.7444219887386729E-2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98383</v>
      </c>
      <c r="O313" s="36">
        <f t="shared" si="67"/>
        <v>2.7444219887386729E-2</v>
      </c>
      <c r="P313" s="31">
        <v>86585</v>
      </c>
      <c r="Q313" s="31">
        <v>986616</v>
      </c>
      <c r="R313" s="31">
        <v>986616</v>
      </c>
      <c r="S313" s="31">
        <v>86585</v>
      </c>
      <c r="T313" s="36">
        <f t="shared" si="68"/>
        <v>8.7759574140293686E-2</v>
      </c>
      <c r="U313" s="36">
        <f t="shared" si="69"/>
        <v>0.13625916729225618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1265300</v>
      </c>
      <c r="E314" s="31">
        <v>1265300</v>
      </c>
      <c r="F314" s="31">
        <v>83523</v>
      </c>
      <c r="G314" s="36">
        <f t="shared" si="63"/>
        <v>6.6010432308543435E-2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83523</v>
      </c>
      <c r="O314" s="36">
        <f t="shared" si="67"/>
        <v>6.6010432308543435E-2</v>
      </c>
      <c r="P314" s="31">
        <v>311620</v>
      </c>
      <c r="Q314" s="31">
        <v>1209600</v>
      </c>
      <c r="R314" s="31">
        <v>1209600</v>
      </c>
      <c r="S314" s="31">
        <v>311620</v>
      </c>
      <c r="T314" s="36">
        <f t="shared" si="68"/>
        <v>0.25762235449735449</v>
      </c>
      <c r="U314" s="36">
        <f t="shared" si="69"/>
        <v>-0.73197163211603877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5676361</v>
      </c>
      <c r="E315" s="31">
        <v>5676361</v>
      </c>
      <c r="F315" s="31">
        <v>2357982</v>
      </c>
      <c r="G315" s="36">
        <f t="shared" si="63"/>
        <v>0.41540381240727997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2357982</v>
      </c>
      <c r="O315" s="36">
        <f t="shared" si="67"/>
        <v>0.41540381240727997</v>
      </c>
      <c r="P315" s="31">
        <v>2442304</v>
      </c>
      <c r="Q315" s="31">
        <v>7483107</v>
      </c>
      <c r="R315" s="31">
        <v>5308223</v>
      </c>
      <c r="S315" s="31">
        <v>2442304</v>
      </c>
      <c r="T315" s="36">
        <f t="shared" si="68"/>
        <v>0.32637566187413863</v>
      </c>
      <c r="U315" s="36">
        <f t="shared" si="69"/>
        <v>-3.4525595503262507E-2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97058245</v>
      </c>
      <c r="E316" s="31">
        <v>97058245</v>
      </c>
      <c r="F316" s="31">
        <v>24973366</v>
      </c>
      <c r="G316" s="36">
        <f t="shared" si="63"/>
        <v>0.25730288034777465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24973366</v>
      </c>
      <c r="O316" s="36">
        <f t="shared" si="67"/>
        <v>0.25730288034777465</v>
      </c>
      <c r="P316" s="31">
        <v>14200052</v>
      </c>
      <c r="Q316" s="31">
        <v>109085348</v>
      </c>
      <c r="R316" s="31">
        <v>101885348</v>
      </c>
      <c r="S316" s="31">
        <v>14200052</v>
      </c>
      <c r="T316" s="36">
        <f t="shared" si="68"/>
        <v>0.13017377915868225</v>
      </c>
      <c r="U316" s="36">
        <f t="shared" si="69"/>
        <v>0.75868130623747021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126905086</v>
      </c>
      <c r="E317" s="32">
        <f>SUM(E311:E316)</f>
        <v>126905086</v>
      </c>
      <c r="F317" s="32">
        <f>SUM(F311:F316)</f>
        <v>28226952</v>
      </c>
      <c r="G317" s="37">
        <f t="shared" si="63"/>
        <v>0.2224256953736275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28226952</v>
      </c>
      <c r="O317" s="37">
        <f t="shared" si="67"/>
        <v>0.2224256953736275</v>
      </c>
      <c r="P317" s="32">
        <f>SUM(P311:P316)</f>
        <v>17498141</v>
      </c>
      <c r="Q317" s="32">
        <f>SUM(Q311:Q316)</f>
        <v>134750665</v>
      </c>
      <c r="R317" s="32">
        <f>SUM(R311:R316)</f>
        <v>128340781</v>
      </c>
      <c r="S317" s="32">
        <f>SUM(S311:S316)</f>
        <v>17498141</v>
      </c>
      <c r="T317" s="37">
        <f t="shared" si="68"/>
        <v>0.12985569310548487</v>
      </c>
      <c r="U317" s="37">
        <f t="shared" si="69"/>
        <v>0.61314004727702209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113000</v>
      </c>
      <c r="E318" s="31">
        <v>113000</v>
      </c>
      <c r="F318" s="31">
        <v>25863</v>
      </c>
      <c r="G318" s="36">
        <f t="shared" si="63"/>
        <v>0.22887610619469026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25863</v>
      </c>
      <c r="O318" s="36">
        <f t="shared" si="67"/>
        <v>0.22887610619469026</v>
      </c>
      <c r="P318" s="31">
        <v>0</v>
      </c>
      <c r="Q318" s="31">
        <v>559845</v>
      </c>
      <c r="R318" s="31">
        <v>603928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78908414</v>
      </c>
      <c r="E319" s="31">
        <v>78908414</v>
      </c>
      <c r="F319" s="31">
        <v>32879398</v>
      </c>
      <c r="G319" s="36">
        <f t="shared" si="63"/>
        <v>0.41667797302325704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32879398</v>
      </c>
      <c r="O319" s="36">
        <f t="shared" si="67"/>
        <v>0.41667797302325704</v>
      </c>
      <c r="P319" s="31">
        <v>38254938</v>
      </c>
      <c r="Q319" s="31">
        <v>91904901</v>
      </c>
      <c r="R319" s="31">
        <v>77624671</v>
      </c>
      <c r="S319" s="31">
        <v>38254938</v>
      </c>
      <c r="T319" s="36">
        <f t="shared" si="68"/>
        <v>0.41624480940358122</v>
      </c>
      <c r="U319" s="36">
        <f t="shared" si="69"/>
        <v>-0.14051885275568865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45807000</v>
      </c>
      <c r="E320" s="31">
        <v>45807000</v>
      </c>
      <c r="F320" s="31">
        <v>19086000</v>
      </c>
      <c r="G320" s="36">
        <f t="shared" si="63"/>
        <v>0.41666120898552622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19086000</v>
      </c>
      <c r="O320" s="36">
        <f t="shared" si="67"/>
        <v>0.41666120898552622</v>
      </c>
      <c r="P320" s="31">
        <v>17947000</v>
      </c>
      <c r="Q320" s="31">
        <v>43073000</v>
      </c>
      <c r="R320" s="31">
        <v>43073000</v>
      </c>
      <c r="S320" s="31">
        <v>17947000</v>
      </c>
      <c r="T320" s="36">
        <f t="shared" si="68"/>
        <v>0.41666473196666126</v>
      </c>
      <c r="U320" s="36">
        <f t="shared" si="69"/>
        <v>6.3464645901821992E-2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18779214</v>
      </c>
      <c r="E321" s="31">
        <v>18779214</v>
      </c>
      <c r="F321" s="31">
        <v>13216882</v>
      </c>
      <c r="G321" s="36">
        <f t="shared" si="63"/>
        <v>0.70380379072308352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13216882</v>
      </c>
      <c r="O321" s="36">
        <f t="shared" si="67"/>
        <v>0.70380379072308352</v>
      </c>
      <c r="P321" s="31">
        <v>14504444</v>
      </c>
      <c r="Q321" s="31">
        <v>23354216</v>
      </c>
      <c r="R321" s="31">
        <v>23701312</v>
      </c>
      <c r="S321" s="31">
        <v>14504444</v>
      </c>
      <c r="T321" s="36">
        <f t="shared" si="68"/>
        <v>0.62106319475678395</v>
      </c>
      <c r="U321" s="36">
        <f t="shared" si="69"/>
        <v>-8.8770172782907109E-2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34520500</v>
      </c>
      <c r="E322" s="31">
        <v>34520500</v>
      </c>
      <c r="F322" s="31">
        <v>3448137</v>
      </c>
      <c r="G322" s="36">
        <f t="shared" si="63"/>
        <v>9.9886647064787587E-2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3448137</v>
      </c>
      <c r="O322" s="36">
        <f t="shared" si="67"/>
        <v>9.9886647064787587E-2</v>
      </c>
      <c r="P322" s="31">
        <v>11464457</v>
      </c>
      <c r="Q322" s="31">
        <v>41548117</v>
      </c>
      <c r="R322" s="31">
        <v>42938407</v>
      </c>
      <c r="S322" s="31">
        <v>11464457</v>
      </c>
      <c r="T322" s="36">
        <f t="shared" si="68"/>
        <v>0.27593204765453028</v>
      </c>
      <c r="U322" s="36">
        <f t="shared" si="69"/>
        <v>-0.69923241894491817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178128128</v>
      </c>
      <c r="E323" s="32">
        <f>SUM(E318:E322)</f>
        <v>178128128</v>
      </c>
      <c r="F323" s="32">
        <f>SUM(F318:F322)</f>
        <v>68656280</v>
      </c>
      <c r="G323" s="37">
        <f t="shared" si="63"/>
        <v>0.38543199645594434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68656280</v>
      </c>
      <c r="O323" s="37">
        <f t="shared" si="67"/>
        <v>0.38543199645594434</v>
      </c>
      <c r="P323" s="32">
        <f>SUM(P318:P322)</f>
        <v>82170839</v>
      </c>
      <c r="Q323" s="32">
        <f>SUM(Q318:Q322)</f>
        <v>200440079</v>
      </c>
      <c r="R323" s="32">
        <f>SUM(R318:R322)</f>
        <v>187941318</v>
      </c>
      <c r="S323" s="32">
        <f>SUM(S318:S322)</f>
        <v>82170839</v>
      </c>
      <c r="T323" s="37">
        <f t="shared" si="68"/>
        <v>0.40995213836450345</v>
      </c>
      <c r="U323" s="37">
        <f t="shared" si="69"/>
        <v>-0.16446903992303152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8105850</v>
      </c>
      <c r="E324" s="31">
        <v>8105850</v>
      </c>
      <c r="F324" s="31">
        <v>16234000</v>
      </c>
      <c r="G324" s="36">
        <f t="shared" si="63"/>
        <v>2.0027510995145481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16234000</v>
      </c>
      <c r="O324" s="36">
        <f t="shared" si="67"/>
        <v>2.0027510995145481</v>
      </c>
      <c r="P324" s="31">
        <v>0</v>
      </c>
      <c r="Q324" s="31">
        <v>13602730</v>
      </c>
      <c r="R324" s="31">
        <v>13602730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18698786</v>
      </c>
      <c r="E325" s="31">
        <v>18698786</v>
      </c>
      <c r="F325" s="31">
        <v>17399816</v>
      </c>
      <c r="G325" s="36">
        <f t="shared" si="63"/>
        <v>0.93053185377917047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17399816</v>
      </c>
      <c r="O325" s="36">
        <f t="shared" si="67"/>
        <v>0.93053185377917047</v>
      </c>
      <c r="P325" s="31">
        <v>19780682</v>
      </c>
      <c r="Q325" s="31">
        <v>21008588</v>
      </c>
      <c r="R325" s="31">
        <v>21008588</v>
      </c>
      <c r="S325" s="31">
        <v>19780682</v>
      </c>
      <c r="T325" s="36">
        <f t="shared" si="68"/>
        <v>0.94155218808612939</v>
      </c>
      <c r="U325" s="36">
        <f t="shared" si="69"/>
        <v>-0.12036319071304014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23829871</v>
      </c>
      <c r="E326" s="31">
        <v>23829871</v>
      </c>
      <c r="F326" s="31">
        <v>69926769</v>
      </c>
      <c r="G326" s="36">
        <f t="shared" si="63"/>
        <v>2.934416598394511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69926769</v>
      </c>
      <c r="O326" s="36">
        <f t="shared" si="67"/>
        <v>2.934416598394511</v>
      </c>
      <c r="P326" s="31">
        <v>-62450517</v>
      </c>
      <c r="Q326" s="31">
        <v>41916645</v>
      </c>
      <c r="R326" s="31">
        <v>30251088</v>
      </c>
      <c r="S326" s="31">
        <v>-62450517</v>
      </c>
      <c r="T326" s="36">
        <f t="shared" si="68"/>
        <v>-1.4898739390998492</v>
      </c>
      <c r="U326" s="36">
        <f t="shared" si="69"/>
        <v>-2.1197148135699182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4650</v>
      </c>
      <c r="E327" s="31">
        <v>4650</v>
      </c>
      <c r="F327" s="31">
        <v>0</v>
      </c>
      <c r="G327" s="36">
        <f t="shared" si="63"/>
        <v>0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0</v>
      </c>
      <c r="O327" s="36">
        <f t="shared" si="67"/>
        <v>0</v>
      </c>
      <c r="P327" s="31">
        <v>0</v>
      </c>
      <c r="Q327" s="31">
        <v>4450</v>
      </c>
      <c r="R327" s="31">
        <v>4450</v>
      </c>
      <c r="S327" s="31">
        <v>0</v>
      </c>
      <c r="T327" s="36">
        <f t="shared" si="68"/>
        <v>0</v>
      </c>
      <c r="U327" s="36">
        <f t="shared" si="69"/>
        <v>0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129679900</v>
      </c>
      <c r="E328" s="31">
        <v>129679900</v>
      </c>
      <c r="F328" s="31">
        <v>57790663</v>
      </c>
      <c r="G328" s="36">
        <f t="shared" si="63"/>
        <v>0.44564086647198214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57790663</v>
      </c>
      <c r="O328" s="36">
        <f t="shared" si="67"/>
        <v>0.44564086647198214</v>
      </c>
      <c r="P328" s="31">
        <v>54012048</v>
      </c>
      <c r="Q328" s="31">
        <v>115935400</v>
      </c>
      <c r="R328" s="31">
        <v>119884600</v>
      </c>
      <c r="S328" s="31">
        <v>54012048</v>
      </c>
      <c r="T328" s="36">
        <f t="shared" si="68"/>
        <v>0.46588055072048745</v>
      </c>
      <c r="U328" s="36">
        <f t="shared" si="69"/>
        <v>6.9958743278907054E-2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72422470</v>
      </c>
      <c r="E329" s="31">
        <v>72422470</v>
      </c>
      <c r="F329" s="31">
        <v>36738472</v>
      </c>
      <c r="G329" s="36">
        <f t="shared" si="63"/>
        <v>0.50728001958508184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36738472</v>
      </c>
      <c r="O329" s="36">
        <f t="shared" si="67"/>
        <v>0.50728001958508184</v>
      </c>
      <c r="P329" s="31">
        <v>13321814</v>
      </c>
      <c r="Q329" s="31">
        <v>69659839</v>
      </c>
      <c r="R329" s="31">
        <v>69566925</v>
      </c>
      <c r="S329" s="31">
        <v>13321814</v>
      </c>
      <c r="T329" s="36">
        <f t="shared" si="68"/>
        <v>0.19124095305474365</v>
      </c>
      <c r="U329" s="36">
        <f t="shared" si="69"/>
        <v>1.7577679736408269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6031000</v>
      </c>
      <c r="E330" s="31">
        <v>6031000</v>
      </c>
      <c r="F330" s="31">
        <v>2096262</v>
      </c>
      <c r="G330" s="36">
        <f t="shared" si="63"/>
        <v>0.34758116398607197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2096262</v>
      </c>
      <c r="O330" s="36">
        <f t="shared" si="67"/>
        <v>0.34758116398607197</v>
      </c>
      <c r="P330" s="31">
        <v>2014574</v>
      </c>
      <c r="Q330" s="31">
        <v>5835000</v>
      </c>
      <c r="R330" s="31">
        <v>17435000</v>
      </c>
      <c r="S330" s="31">
        <v>2014574</v>
      </c>
      <c r="T330" s="36">
        <f t="shared" si="68"/>
        <v>0.34525689802913451</v>
      </c>
      <c r="U330" s="36">
        <f t="shared" si="69"/>
        <v>4.0548522913529172E-2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74389599</v>
      </c>
      <c r="E331" s="31">
        <v>74389599</v>
      </c>
      <c r="F331" s="31">
        <v>44979820</v>
      </c>
      <c r="G331" s="36">
        <f t="shared" si="63"/>
        <v>0.6046520024929829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44979820</v>
      </c>
      <c r="O331" s="36">
        <f t="shared" si="67"/>
        <v>0.6046520024929829</v>
      </c>
      <c r="P331" s="31">
        <v>83522150</v>
      </c>
      <c r="Q331" s="31">
        <v>249117202</v>
      </c>
      <c r="R331" s="31">
        <v>224251809</v>
      </c>
      <c r="S331" s="31">
        <v>83522150</v>
      </c>
      <c r="T331" s="36">
        <f t="shared" si="68"/>
        <v>0.33527251161082006</v>
      </c>
      <c r="U331" s="36">
        <f t="shared" si="69"/>
        <v>-0.461462378542698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333162126</v>
      </c>
      <c r="E332" s="32">
        <f>SUM(E324:E331)</f>
        <v>333162126</v>
      </c>
      <c r="F332" s="32">
        <f>SUM(F324:F331)</f>
        <v>245165802</v>
      </c>
      <c r="G332" s="37">
        <f t="shared" si="63"/>
        <v>0.73587536777814899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245165802</v>
      </c>
      <c r="O332" s="37">
        <f t="shared" si="67"/>
        <v>0.73587536777814899</v>
      </c>
      <c r="P332" s="32">
        <f>SUM(P324:P331)</f>
        <v>110200751</v>
      </c>
      <c r="Q332" s="32">
        <f>SUM(Q324:Q331)</f>
        <v>517079854</v>
      </c>
      <c r="R332" s="32">
        <f>SUM(R324:R331)</f>
        <v>496005190</v>
      </c>
      <c r="S332" s="32">
        <f>SUM(S324:S331)</f>
        <v>110200751</v>
      </c>
      <c r="T332" s="37">
        <f t="shared" si="68"/>
        <v>0.21312133928157256</v>
      </c>
      <c r="U332" s="37">
        <f t="shared" si="69"/>
        <v>1.2247198841684845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31341100</v>
      </c>
      <c r="E334" s="31">
        <v>31341100</v>
      </c>
      <c r="F334" s="31">
        <v>13046665</v>
      </c>
      <c r="G334" s="36">
        <f t="shared" si="63"/>
        <v>0.41627974129816758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13046665</v>
      </c>
      <c r="O334" s="36">
        <f t="shared" si="67"/>
        <v>0.41627974129816758</v>
      </c>
      <c r="P334" s="31">
        <v>12628161</v>
      </c>
      <c r="Q334" s="31">
        <v>31268500</v>
      </c>
      <c r="R334" s="31">
        <v>30336500</v>
      </c>
      <c r="S334" s="31">
        <v>12628161</v>
      </c>
      <c r="T334" s="36">
        <f t="shared" si="68"/>
        <v>0.40386206565713095</v>
      </c>
      <c r="U334" s="36">
        <f t="shared" si="69"/>
        <v>3.3140534080932316E-2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12222335</v>
      </c>
      <c r="E335" s="31">
        <v>12222335</v>
      </c>
      <c r="F335" s="31">
        <v>5035901</v>
      </c>
      <c r="G335" s="36">
        <f t="shared" si="63"/>
        <v>0.41202446177428453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5035901</v>
      </c>
      <c r="O335" s="36">
        <f t="shared" si="67"/>
        <v>0.41202446177428453</v>
      </c>
      <c r="P335" s="31">
        <v>5085087</v>
      </c>
      <c r="Q335" s="31">
        <v>18169559</v>
      </c>
      <c r="R335" s="31">
        <v>18209843</v>
      </c>
      <c r="S335" s="31">
        <v>5085087</v>
      </c>
      <c r="T335" s="36">
        <f t="shared" si="68"/>
        <v>0.27986848772719247</v>
      </c>
      <c r="U335" s="36">
        <f t="shared" si="69"/>
        <v>-9.6725975386457996E-3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51111466</v>
      </c>
      <c r="E336" s="31">
        <v>51111466</v>
      </c>
      <c r="F336" s="31">
        <v>18796500</v>
      </c>
      <c r="G336" s="36">
        <f t="shared" si="63"/>
        <v>0.3677550551964211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18796500</v>
      </c>
      <c r="O336" s="36">
        <f t="shared" si="67"/>
        <v>0.3677550551964211</v>
      </c>
      <c r="P336" s="31">
        <v>17866757</v>
      </c>
      <c r="Q336" s="31">
        <v>49808380</v>
      </c>
      <c r="R336" s="31">
        <v>51801568</v>
      </c>
      <c r="S336" s="31">
        <v>17866757</v>
      </c>
      <c r="T336" s="36">
        <f t="shared" si="68"/>
        <v>0.35870985966618468</v>
      </c>
      <c r="U336" s="36">
        <f t="shared" si="69"/>
        <v>5.2037591377103398E-2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94674901</v>
      </c>
      <c r="E337" s="32">
        <f>SUM(E333:E336)</f>
        <v>94674901</v>
      </c>
      <c r="F337" s="32">
        <f>SUM(F333:F336)</f>
        <v>36879066</v>
      </c>
      <c r="G337" s="37">
        <f t="shared" si="63"/>
        <v>0.38953371601624381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36879066</v>
      </c>
      <c r="O337" s="37">
        <f t="shared" si="67"/>
        <v>0.38953371601624381</v>
      </c>
      <c r="P337" s="32">
        <f>SUM(P333:P336)</f>
        <v>35580005</v>
      </c>
      <c r="Q337" s="32">
        <f>SUM(Q333:Q336)</f>
        <v>99246439</v>
      </c>
      <c r="R337" s="32">
        <f>SUM(R333:R336)</f>
        <v>100347911</v>
      </c>
      <c r="S337" s="32">
        <f>SUM(S333:S336)</f>
        <v>35580005</v>
      </c>
      <c r="T337" s="37">
        <f t="shared" si="68"/>
        <v>0.35850157807677108</v>
      </c>
      <c r="U337" s="37">
        <f t="shared" si="69"/>
        <v>3.6510984189012996E-2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849388654</v>
      </c>
      <c r="E338" s="32">
        <f>SUM(E302,E304:E309,E311:E316,E318:E322,E324:E331,E333:E336)</f>
        <v>849388654</v>
      </c>
      <c r="F338" s="32">
        <f>SUM(F302,F304:F309,F311:F316,F318:F322,F324:F331,F333:F336)</f>
        <v>425768384</v>
      </c>
      <c r="G338" s="37">
        <f t="shared" si="63"/>
        <v>0.50126450594194072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425768384</v>
      </c>
      <c r="O338" s="37">
        <f t="shared" si="67"/>
        <v>0.50126450594194072</v>
      </c>
      <c r="P338" s="32">
        <f>SUM(P302,P304:P309,P311:P316,P318:P322,P324:P331,P333:P336)</f>
        <v>291772705</v>
      </c>
      <c r="Q338" s="32">
        <f>SUM(Q302,Q304:Q309,Q311:Q316,Q318:Q322,Q324:Q331,Q333:Q336)</f>
        <v>1084805671</v>
      </c>
      <c r="R338" s="32">
        <f>SUM(R302,R304:R309,R311:R316,R318:R322,R324:R331,R333:R336)</f>
        <v>1026314834</v>
      </c>
      <c r="S338" s="32">
        <f>SUM(S302,S304:S309,S311:S316,S318:S322,S324:S331,S333:S336)</f>
        <v>291772705</v>
      </c>
      <c r="T338" s="37">
        <f t="shared" si="68"/>
        <v>0.26896310813994628</v>
      </c>
      <c r="U338" s="37">
        <f t="shared" si="69"/>
        <v>0.45924679280743552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11737249429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11741198429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4243940974</v>
      </c>
      <c r="G339" s="39">
        <f t="shared" si="63"/>
        <v>0.36157883494528231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4243940974</v>
      </c>
      <c r="O339" s="39">
        <f t="shared" si="67"/>
        <v>0.36157883494528231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4427551575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11661209251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11570770645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4427551575</v>
      </c>
      <c r="T339" s="39">
        <f t="shared" si="68"/>
        <v>0.37968202779830212</v>
      </c>
      <c r="U339" s="39">
        <f t="shared" si="69"/>
        <v>-4.1470008398490577E-2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2171918</v>
      </c>
      <c r="E8" s="31">
        <v>74060022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0</v>
      </c>
      <c r="O8" s="36">
        <f>IF(($D8       =0),0,($N8       /$D8       ))</f>
        <v>0</v>
      </c>
      <c r="P8" s="31">
        <v>2137902</v>
      </c>
      <c r="Q8" s="31">
        <v>4182375</v>
      </c>
      <c r="R8" s="31">
        <v>79182375</v>
      </c>
      <c r="S8" s="31">
        <v>2137902</v>
      </c>
      <c r="T8" s="36">
        <f>IF(($Q8       =0),0,($S8       /$Q8       ))</f>
        <v>0.51116937146955976</v>
      </c>
      <c r="U8" s="36">
        <f>IF(($P8       =0),0,(($F8       /$P8       )-1))</f>
        <v>-1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168611650</v>
      </c>
      <c r="E9" s="31">
        <v>168611650</v>
      </c>
      <c r="F9" s="31">
        <v>11199178</v>
      </c>
      <c r="G9" s="36">
        <f>IF(($D9       =0),0,($F9       /$D9       ))</f>
        <v>6.6419953781366822E-2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11199178</v>
      </c>
      <c r="O9" s="36">
        <f>IF(($D9       =0),0,($N9       /$D9       ))</f>
        <v>6.6419953781366822E-2</v>
      </c>
      <c r="P9" s="31">
        <v>9487918</v>
      </c>
      <c r="Q9" s="31">
        <v>314212570</v>
      </c>
      <c r="R9" s="31">
        <v>226546080</v>
      </c>
      <c r="S9" s="31">
        <v>9487918</v>
      </c>
      <c r="T9" s="36">
        <f>IF(($Q9       =0),0,($S9       /$Q9       ))</f>
        <v>3.0195857536826104E-2</v>
      </c>
      <c r="U9" s="36">
        <f>IF(($P9       =0),0,(($F9       /$P9       )-1))</f>
        <v>0.18036201408991936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170783568</v>
      </c>
      <c r="E10" s="32">
        <f>SUM(E8:E9)</f>
        <v>242671672</v>
      </c>
      <c r="F10" s="32">
        <f>SUM(F8:F9)</f>
        <v>11199178</v>
      </c>
      <c r="G10" s="37">
        <f t="shared" ref="G10:G54" si="0">IF(($D10      =0),0,($F10      /$D10      ))</f>
        <v>6.557526658536611E-2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11199178</v>
      </c>
      <c r="O10" s="37">
        <f t="shared" ref="O10:O54" si="4">IF(($D10      =0),0,($N10      /$D10      ))</f>
        <v>6.557526658536611E-2</v>
      </c>
      <c r="P10" s="32">
        <f>SUM(P8:P9)</f>
        <v>11625820</v>
      </c>
      <c r="Q10" s="32">
        <f>SUM(Q8:Q9)</f>
        <v>318394945</v>
      </c>
      <c r="R10" s="32">
        <f>SUM(R8:R9)</f>
        <v>305728455</v>
      </c>
      <c r="S10" s="32">
        <f>SUM(S8:S9)</f>
        <v>11625820</v>
      </c>
      <c r="T10" s="37">
        <f t="shared" ref="T10:T54" si="5">IF(($Q10      =0),0,($S10      /$Q10      ))</f>
        <v>3.6513833471822237E-2</v>
      </c>
      <c r="U10" s="37">
        <f t="shared" ref="U10:U54" si="6">IF(($P10      =0),0,(($F10      /$P10      )-1))</f>
        <v>-3.6697798520878511E-2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11251278</v>
      </c>
      <c r="E11" s="31">
        <v>11251278</v>
      </c>
      <c r="F11" s="31">
        <v>1614324</v>
      </c>
      <c r="G11" s="36">
        <f t="shared" si="0"/>
        <v>0.14347916743324626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1614324</v>
      </c>
      <c r="O11" s="36">
        <f t="shared" si="4"/>
        <v>0.14347916743324626</v>
      </c>
      <c r="P11" s="31">
        <v>2139699</v>
      </c>
      <c r="Q11" s="31">
        <v>6902796</v>
      </c>
      <c r="R11" s="31">
        <v>10024336</v>
      </c>
      <c r="S11" s="31">
        <v>2139699</v>
      </c>
      <c r="T11" s="36">
        <f t="shared" si="5"/>
        <v>0.30997569680459919</v>
      </c>
      <c r="U11" s="36">
        <f t="shared" si="6"/>
        <v>-0.24553687224231069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3104480</v>
      </c>
      <c r="E12" s="31">
        <v>3104480</v>
      </c>
      <c r="F12" s="31">
        <v>324415</v>
      </c>
      <c r="G12" s="36">
        <f t="shared" si="0"/>
        <v>0.10449898211616761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324415</v>
      </c>
      <c r="O12" s="36">
        <f t="shared" si="4"/>
        <v>0.10449898211616761</v>
      </c>
      <c r="P12" s="31">
        <v>369959</v>
      </c>
      <c r="Q12" s="31">
        <v>5961584</v>
      </c>
      <c r="R12" s="31">
        <v>5961584</v>
      </c>
      <c r="S12" s="31">
        <v>369959</v>
      </c>
      <c r="T12" s="36">
        <f t="shared" si="5"/>
        <v>6.2057164673013081E-2</v>
      </c>
      <c r="U12" s="36">
        <f t="shared" si="6"/>
        <v>-0.12310553331585394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3898487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3898487</v>
      </c>
      <c r="O13" s="36">
        <f t="shared" si="4"/>
        <v>0</v>
      </c>
      <c r="P13" s="31">
        <v>0</v>
      </c>
      <c r="Q13" s="31">
        <v>20000000</v>
      </c>
      <c r="R13" s="31">
        <v>4493255</v>
      </c>
      <c r="S13" s="31">
        <v>0</v>
      </c>
      <c r="T13" s="36">
        <f t="shared" si="5"/>
        <v>0</v>
      </c>
      <c r="U13" s="36">
        <f t="shared" si="6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42376</v>
      </c>
      <c r="E14" s="31">
        <v>42376</v>
      </c>
      <c r="F14" s="31">
        <v>95141</v>
      </c>
      <c r="G14" s="36">
        <f t="shared" si="0"/>
        <v>2.2451623560505949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95141</v>
      </c>
      <c r="O14" s="36">
        <f t="shared" si="4"/>
        <v>2.2451623560505949</v>
      </c>
      <c r="P14" s="31">
        <v>-85951</v>
      </c>
      <c r="Q14" s="31">
        <v>211956</v>
      </c>
      <c r="R14" s="31">
        <v>211956</v>
      </c>
      <c r="S14" s="31">
        <v>-85951</v>
      </c>
      <c r="T14" s="36">
        <f t="shared" si="5"/>
        <v>-0.40551340844326184</v>
      </c>
      <c r="U14" s="36">
        <f t="shared" si="6"/>
        <v>-2.1069213854405415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10184972</v>
      </c>
      <c r="E16" s="31">
        <v>10184972</v>
      </c>
      <c r="F16" s="31">
        <v>3190554</v>
      </c>
      <c r="G16" s="36">
        <f t="shared" si="0"/>
        <v>0.3132609495637298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3190554</v>
      </c>
      <c r="O16" s="36">
        <f t="shared" si="4"/>
        <v>0.3132609495637298</v>
      </c>
      <c r="P16" s="31">
        <v>846128</v>
      </c>
      <c r="Q16" s="31">
        <v>9598972</v>
      </c>
      <c r="R16" s="31">
        <v>9598972</v>
      </c>
      <c r="S16" s="31">
        <v>846128</v>
      </c>
      <c r="T16" s="36">
        <f t="shared" si="5"/>
        <v>8.8147772490637544E-2</v>
      </c>
      <c r="U16" s="36">
        <f t="shared" si="6"/>
        <v>2.7707699071535274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4644081</v>
      </c>
      <c r="E17" s="31">
        <v>4644081</v>
      </c>
      <c r="F17" s="31">
        <v>1483221</v>
      </c>
      <c r="G17" s="36">
        <f t="shared" si="0"/>
        <v>0.31937879636466288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1483221</v>
      </c>
      <c r="O17" s="36">
        <f t="shared" si="4"/>
        <v>0.31937879636466288</v>
      </c>
      <c r="P17" s="31">
        <v>1321108</v>
      </c>
      <c r="Q17" s="31">
        <v>3258779</v>
      </c>
      <c r="R17" s="31">
        <v>4129775</v>
      </c>
      <c r="S17" s="31">
        <v>1321108</v>
      </c>
      <c r="T17" s="36">
        <f t="shared" si="5"/>
        <v>0.40539969111130275</v>
      </c>
      <c r="U17" s="36">
        <f t="shared" si="6"/>
        <v>0.12270987686093804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2626000</v>
      </c>
      <c r="E18" s="31">
        <v>2626000</v>
      </c>
      <c r="F18" s="31">
        <v>785036</v>
      </c>
      <c r="G18" s="36">
        <f t="shared" si="0"/>
        <v>0.29894744859101297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785036</v>
      </c>
      <c r="O18" s="36">
        <f t="shared" si="4"/>
        <v>0.29894744859101297</v>
      </c>
      <c r="P18" s="31">
        <v>396907</v>
      </c>
      <c r="Q18" s="31">
        <v>2514000</v>
      </c>
      <c r="R18" s="31">
        <v>2514000</v>
      </c>
      <c r="S18" s="31">
        <v>396907</v>
      </c>
      <c r="T18" s="36">
        <f t="shared" si="5"/>
        <v>0.15787867939538583</v>
      </c>
      <c r="U18" s="36">
        <f t="shared" si="6"/>
        <v>0.97788398793672071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31853187</v>
      </c>
      <c r="E19" s="32">
        <f>SUM(E11:E18)</f>
        <v>31853187</v>
      </c>
      <c r="F19" s="32">
        <f>SUM(F11:F18)</f>
        <v>11391178</v>
      </c>
      <c r="G19" s="37">
        <f t="shared" si="0"/>
        <v>0.3576150166700745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11391178</v>
      </c>
      <c r="O19" s="37">
        <f t="shared" si="4"/>
        <v>0.3576150166700745</v>
      </c>
      <c r="P19" s="32">
        <f>SUM(P11:P18)</f>
        <v>4987850</v>
      </c>
      <c r="Q19" s="32">
        <f>SUM(Q11:Q18)</f>
        <v>48448087</v>
      </c>
      <c r="R19" s="32">
        <f>SUM(R11:R18)</f>
        <v>36933878</v>
      </c>
      <c r="S19" s="32">
        <f>SUM(S11:S18)</f>
        <v>4987850</v>
      </c>
      <c r="T19" s="37">
        <f t="shared" si="5"/>
        <v>0.10295246538836508</v>
      </c>
      <c r="U19" s="37">
        <f t="shared" si="6"/>
        <v>1.2837851980312158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30075750</v>
      </c>
      <c r="E20" s="31">
        <v>30075750</v>
      </c>
      <c r="F20" s="31">
        <v>3658192</v>
      </c>
      <c r="G20" s="36">
        <f t="shared" si="0"/>
        <v>0.12163261099058212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3658192</v>
      </c>
      <c r="O20" s="36">
        <f t="shared" si="4"/>
        <v>0.12163261099058212</v>
      </c>
      <c r="P20" s="31">
        <v>8630507</v>
      </c>
      <c r="Q20" s="31">
        <v>49782450</v>
      </c>
      <c r="R20" s="31">
        <v>50082450</v>
      </c>
      <c r="S20" s="31">
        <v>8630507</v>
      </c>
      <c r="T20" s="36">
        <f t="shared" si="5"/>
        <v>0.17336444871636492</v>
      </c>
      <c r="U20" s="36">
        <f t="shared" si="6"/>
        <v>-0.57613243347117382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21341153</v>
      </c>
      <c r="E21" s="31">
        <v>21385676</v>
      </c>
      <c r="F21" s="31">
        <v>8440205</v>
      </c>
      <c r="G21" s="36">
        <f t="shared" si="0"/>
        <v>0.39548964388194019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8440205</v>
      </c>
      <c r="O21" s="36">
        <f t="shared" si="4"/>
        <v>0.39548964388194019</v>
      </c>
      <c r="P21" s="31">
        <v>1375171</v>
      </c>
      <c r="Q21" s="31">
        <v>15081063</v>
      </c>
      <c r="R21" s="31">
        <v>15081063</v>
      </c>
      <c r="S21" s="31">
        <v>1375171</v>
      </c>
      <c r="T21" s="36">
        <f t="shared" si="5"/>
        <v>9.1185283159416541E-2</v>
      </c>
      <c r="U21" s="36">
        <f t="shared" si="6"/>
        <v>5.1375676188633994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1327000</v>
      </c>
      <c r="E22" s="31">
        <v>1327000</v>
      </c>
      <c r="F22" s="31">
        <v>92149</v>
      </c>
      <c r="G22" s="36">
        <f t="shared" si="0"/>
        <v>6.9441597588545595E-2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92149</v>
      </c>
      <c r="O22" s="36">
        <f t="shared" si="4"/>
        <v>6.9441597588545595E-2</v>
      </c>
      <c r="P22" s="31">
        <v>415153</v>
      </c>
      <c r="Q22" s="31">
        <v>1207003</v>
      </c>
      <c r="R22" s="31">
        <v>1207003</v>
      </c>
      <c r="S22" s="31">
        <v>415153</v>
      </c>
      <c r="T22" s="36">
        <f t="shared" si="5"/>
        <v>0.3439535775801717</v>
      </c>
      <c r="U22" s="36">
        <f t="shared" si="6"/>
        <v>-0.77803604936011539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7665587</v>
      </c>
      <c r="E23" s="31">
        <v>7665587</v>
      </c>
      <c r="F23" s="31">
        <v>2375142</v>
      </c>
      <c r="G23" s="36">
        <f t="shared" si="0"/>
        <v>0.30984476466055372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2375142</v>
      </c>
      <c r="O23" s="36">
        <f t="shared" si="4"/>
        <v>0.30984476466055372</v>
      </c>
      <c r="P23" s="31">
        <v>1285500</v>
      </c>
      <c r="Q23" s="31">
        <v>6323016</v>
      </c>
      <c r="R23" s="31">
        <v>4320329</v>
      </c>
      <c r="S23" s="31">
        <v>1285500</v>
      </c>
      <c r="T23" s="36">
        <f t="shared" si="5"/>
        <v>0.20330487855795398</v>
      </c>
      <c r="U23" s="36">
        <f t="shared" si="6"/>
        <v>0.84764060676779462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3953670</v>
      </c>
      <c r="E24" s="31">
        <v>3953670</v>
      </c>
      <c r="F24" s="31">
        <v>724254</v>
      </c>
      <c r="G24" s="36">
        <f t="shared" si="0"/>
        <v>0.18318524307795037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724254</v>
      </c>
      <c r="O24" s="36">
        <f t="shared" si="4"/>
        <v>0.18318524307795037</v>
      </c>
      <c r="P24" s="31">
        <v>658327</v>
      </c>
      <c r="Q24" s="31">
        <v>3790671</v>
      </c>
      <c r="R24" s="31">
        <v>3790671</v>
      </c>
      <c r="S24" s="31">
        <v>658327</v>
      </c>
      <c r="T24" s="36">
        <f t="shared" si="5"/>
        <v>0.17367030797449845</v>
      </c>
      <c r="U24" s="36">
        <f t="shared" si="6"/>
        <v>0.1001432418843522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59116743</v>
      </c>
      <c r="E25" s="31">
        <v>59116743</v>
      </c>
      <c r="F25" s="31">
        <v>4892982</v>
      </c>
      <c r="G25" s="36">
        <f t="shared" si="0"/>
        <v>8.2768125436139137E-2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4892982</v>
      </c>
      <c r="O25" s="36">
        <f t="shared" si="4"/>
        <v>8.2768125436139137E-2</v>
      </c>
      <c r="P25" s="31">
        <v>4454561</v>
      </c>
      <c r="Q25" s="31">
        <v>84877112</v>
      </c>
      <c r="R25" s="31">
        <v>86095988</v>
      </c>
      <c r="S25" s="31">
        <v>4454561</v>
      </c>
      <c r="T25" s="36">
        <f t="shared" si="5"/>
        <v>5.2482476076707231E-2</v>
      </c>
      <c r="U25" s="36">
        <f t="shared" si="6"/>
        <v>9.842069734817871E-2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3297996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123479903</v>
      </c>
      <c r="E27" s="32">
        <f>SUM(E20:E26)</f>
        <v>123524426</v>
      </c>
      <c r="F27" s="32">
        <f>SUM(F20:F26)</f>
        <v>20182924</v>
      </c>
      <c r="G27" s="37">
        <f t="shared" si="0"/>
        <v>0.163451084019721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20182924</v>
      </c>
      <c r="O27" s="37">
        <f t="shared" si="4"/>
        <v>0.163451084019721</v>
      </c>
      <c r="P27" s="32">
        <f>SUM(P20:P26)</f>
        <v>16819219</v>
      </c>
      <c r="Q27" s="32">
        <f>SUM(Q20:Q26)</f>
        <v>164359311</v>
      </c>
      <c r="R27" s="32">
        <f>SUM(R20:R26)</f>
        <v>160577504</v>
      </c>
      <c r="S27" s="32">
        <f>SUM(S20:S26)</f>
        <v>16819219</v>
      </c>
      <c r="T27" s="37">
        <f t="shared" si="5"/>
        <v>0.10233201208783359</v>
      </c>
      <c r="U27" s="37">
        <f t="shared" si="6"/>
        <v>0.19999174753595872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1385191</v>
      </c>
      <c r="E28" s="31">
        <v>1385191</v>
      </c>
      <c r="F28" s="31">
        <v>-232869</v>
      </c>
      <c r="G28" s="36">
        <f t="shared" si="0"/>
        <v>-0.16811327824105124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-232869</v>
      </c>
      <c r="O28" s="36">
        <f t="shared" si="4"/>
        <v>-0.16811327824105124</v>
      </c>
      <c r="P28" s="31">
        <v>164271</v>
      </c>
      <c r="Q28" s="31">
        <v>1073598</v>
      </c>
      <c r="R28" s="31">
        <v>1082492</v>
      </c>
      <c r="S28" s="31">
        <v>164271</v>
      </c>
      <c r="T28" s="36">
        <f t="shared" si="5"/>
        <v>0.15300978578574104</v>
      </c>
      <c r="U28" s="36">
        <f t="shared" si="6"/>
        <v>-2.417590445057253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150000</v>
      </c>
      <c r="E29" s="31">
        <v>150000</v>
      </c>
      <c r="F29" s="31">
        <v>158568</v>
      </c>
      <c r="G29" s="36">
        <f t="shared" si="0"/>
        <v>1.0571200000000001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158568</v>
      </c>
      <c r="O29" s="36">
        <f t="shared" si="4"/>
        <v>1.0571200000000001</v>
      </c>
      <c r="P29" s="31">
        <v>435554</v>
      </c>
      <c r="Q29" s="31">
        <v>3158300</v>
      </c>
      <c r="R29" s="31">
        <v>3158300</v>
      </c>
      <c r="S29" s="31">
        <v>435554</v>
      </c>
      <c r="T29" s="36">
        <f t="shared" si="5"/>
        <v>0.137907735173986</v>
      </c>
      <c r="U29" s="36">
        <f t="shared" si="6"/>
        <v>-0.6359395161105168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1450001</v>
      </c>
      <c r="E30" s="31">
        <v>1450001</v>
      </c>
      <c r="F30" s="31">
        <v>229486</v>
      </c>
      <c r="G30" s="36">
        <f t="shared" si="0"/>
        <v>0.15826609774751879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229486</v>
      </c>
      <c r="O30" s="36">
        <f t="shared" si="4"/>
        <v>0.15826609774751879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49465294</v>
      </c>
      <c r="E31" s="31">
        <v>49465294</v>
      </c>
      <c r="F31" s="31">
        <v>606111</v>
      </c>
      <c r="G31" s="36">
        <f t="shared" si="0"/>
        <v>1.2253257809404712E-2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606111</v>
      </c>
      <c r="O31" s="36">
        <f t="shared" si="4"/>
        <v>1.2253257809404712E-2</v>
      </c>
      <c r="P31" s="31">
        <v>2663258</v>
      </c>
      <c r="Q31" s="31">
        <v>32558622</v>
      </c>
      <c r="R31" s="31">
        <v>32580602</v>
      </c>
      <c r="S31" s="31">
        <v>2663258</v>
      </c>
      <c r="T31" s="36">
        <f t="shared" si="5"/>
        <v>8.1798855000681542E-2</v>
      </c>
      <c r="U31" s="36">
        <f t="shared" si="6"/>
        <v>-0.77241746762799546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300000</v>
      </c>
      <c r="E33" s="31">
        <v>300000</v>
      </c>
      <c r="F33" s="31">
        <v>61556</v>
      </c>
      <c r="G33" s="36">
        <f t="shared" si="0"/>
        <v>0.20518666666666666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61556</v>
      </c>
      <c r="O33" s="36">
        <f t="shared" si="4"/>
        <v>0.20518666666666666</v>
      </c>
      <c r="P33" s="31">
        <v>62337</v>
      </c>
      <c r="Q33" s="31">
        <v>300000</v>
      </c>
      <c r="R33" s="31">
        <v>300000</v>
      </c>
      <c r="S33" s="31">
        <v>62337</v>
      </c>
      <c r="T33" s="36">
        <f t="shared" si="5"/>
        <v>0.20779</v>
      </c>
      <c r="U33" s="36">
        <f t="shared" si="6"/>
        <v>-1.2528674783836236E-2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52750486</v>
      </c>
      <c r="E35" s="32">
        <f>SUM(E28:E34)</f>
        <v>52750486</v>
      </c>
      <c r="F35" s="32">
        <f>SUM(F28:F34)</f>
        <v>822852</v>
      </c>
      <c r="G35" s="37">
        <f t="shared" si="0"/>
        <v>1.5598946330086893E-2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822852</v>
      </c>
      <c r="O35" s="37">
        <f t="shared" si="4"/>
        <v>1.5598946330086893E-2</v>
      </c>
      <c r="P35" s="32">
        <f>SUM(P28:P34)</f>
        <v>3325420</v>
      </c>
      <c r="Q35" s="32">
        <f>SUM(Q28:Q34)</f>
        <v>37090520</v>
      </c>
      <c r="R35" s="32">
        <f>SUM(R28:R34)</f>
        <v>37121394</v>
      </c>
      <c r="S35" s="32">
        <f>SUM(S28:S34)</f>
        <v>3325420</v>
      </c>
      <c r="T35" s="37">
        <f t="shared" si="5"/>
        <v>8.9656871890714931E-2</v>
      </c>
      <c r="U35" s="37">
        <f t="shared" si="6"/>
        <v>-0.75255697024736723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139818278</v>
      </c>
      <c r="E36" s="31">
        <v>139818278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148040959</v>
      </c>
      <c r="R36" s="31">
        <v>132234826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4106682</v>
      </c>
      <c r="E37" s="31">
        <v>4106682</v>
      </c>
      <c r="F37" s="31">
        <v>1331474</v>
      </c>
      <c r="G37" s="36">
        <f t="shared" si="0"/>
        <v>0.32422135436831973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1331474</v>
      </c>
      <c r="O37" s="36">
        <f t="shared" si="4"/>
        <v>0.32422135436831973</v>
      </c>
      <c r="P37" s="31">
        <v>405000</v>
      </c>
      <c r="Q37" s="31">
        <v>2934746</v>
      </c>
      <c r="R37" s="31">
        <v>3090529</v>
      </c>
      <c r="S37" s="31">
        <v>405000</v>
      </c>
      <c r="T37" s="36">
        <f t="shared" si="5"/>
        <v>0.13800172144369563</v>
      </c>
      <c r="U37" s="36">
        <f t="shared" si="6"/>
        <v>2.2875901234567899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3162750</v>
      </c>
      <c r="E38" s="31">
        <v>3162750</v>
      </c>
      <c r="F38" s="31">
        <v>1023264</v>
      </c>
      <c r="G38" s="36">
        <f t="shared" si="0"/>
        <v>0.32353616314915817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1023264</v>
      </c>
      <c r="O38" s="36">
        <f t="shared" si="4"/>
        <v>0.32353616314915817</v>
      </c>
      <c r="P38" s="31">
        <v>738745</v>
      </c>
      <c r="Q38" s="31">
        <v>2385000</v>
      </c>
      <c r="R38" s="31">
        <v>2385000</v>
      </c>
      <c r="S38" s="31">
        <v>738745</v>
      </c>
      <c r="T38" s="36">
        <f t="shared" si="5"/>
        <v>0.30974633123689727</v>
      </c>
      <c r="U38" s="36">
        <f t="shared" si="6"/>
        <v>0.38513830888872347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28025754</v>
      </c>
      <c r="E39" s="31">
        <v>28025754</v>
      </c>
      <c r="F39" s="31">
        <v>4919521</v>
      </c>
      <c r="G39" s="36">
        <f t="shared" si="0"/>
        <v>0.1755357233207713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4919521</v>
      </c>
      <c r="O39" s="36">
        <f t="shared" si="4"/>
        <v>0.1755357233207713</v>
      </c>
      <c r="P39" s="31">
        <v>4744364</v>
      </c>
      <c r="Q39" s="31">
        <v>29097000</v>
      </c>
      <c r="R39" s="31">
        <v>29097000</v>
      </c>
      <c r="S39" s="31">
        <v>4744364</v>
      </c>
      <c r="T39" s="36">
        <f t="shared" si="5"/>
        <v>0.16305337319998625</v>
      </c>
      <c r="U39" s="36">
        <f t="shared" si="6"/>
        <v>3.6918963216144407E-2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175113464</v>
      </c>
      <c r="E40" s="32">
        <f>SUM(E36:E39)</f>
        <v>175113464</v>
      </c>
      <c r="F40" s="32">
        <f>SUM(F36:F39)</f>
        <v>7274259</v>
      </c>
      <c r="G40" s="37">
        <f t="shared" si="0"/>
        <v>4.1540261004716347E-2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7274259</v>
      </c>
      <c r="O40" s="37">
        <f t="shared" si="4"/>
        <v>4.1540261004716347E-2</v>
      </c>
      <c r="P40" s="32">
        <f>SUM(P36:P39)</f>
        <v>5888109</v>
      </c>
      <c r="Q40" s="32">
        <f>SUM(Q36:Q39)</f>
        <v>182457705</v>
      </c>
      <c r="R40" s="32">
        <f>SUM(R36:R39)</f>
        <v>166807355</v>
      </c>
      <c r="S40" s="32">
        <f>SUM(S36:S39)</f>
        <v>5888109</v>
      </c>
      <c r="T40" s="37">
        <f t="shared" si="5"/>
        <v>3.2271089894504591E-2</v>
      </c>
      <c r="U40" s="37">
        <f t="shared" si="6"/>
        <v>0.2354151392238153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8114004</v>
      </c>
      <c r="E41" s="31">
        <v>8114004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3465096</v>
      </c>
      <c r="Q41" s="31">
        <v>8113000</v>
      </c>
      <c r="R41" s="31">
        <v>12913000</v>
      </c>
      <c r="S41" s="31">
        <v>3465096</v>
      </c>
      <c r="T41" s="36">
        <f t="shared" si="5"/>
        <v>0.42710415382719091</v>
      </c>
      <c r="U41" s="36">
        <f t="shared" si="6"/>
        <v>-1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33153350</v>
      </c>
      <c r="E42" s="31">
        <v>33153350</v>
      </c>
      <c r="F42" s="31">
        <v>1603131</v>
      </c>
      <c r="G42" s="36">
        <f t="shared" si="0"/>
        <v>4.8355022946399082E-2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1603131</v>
      </c>
      <c r="O42" s="36">
        <f t="shared" si="4"/>
        <v>4.8355022946399082E-2</v>
      </c>
      <c r="P42" s="31">
        <v>26691945</v>
      </c>
      <c r="Q42" s="31">
        <v>33335120</v>
      </c>
      <c r="R42" s="31">
        <v>65764036</v>
      </c>
      <c r="S42" s="31">
        <v>26691945</v>
      </c>
      <c r="T42" s="36">
        <f t="shared" si="5"/>
        <v>0.80071543165286341</v>
      </c>
      <c r="U42" s="36">
        <f t="shared" si="6"/>
        <v>-0.93993952108023604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6007250</v>
      </c>
      <c r="E43" s="31">
        <v>6007250</v>
      </c>
      <c r="F43" s="31">
        <v>15624090</v>
      </c>
      <c r="G43" s="36">
        <f t="shared" si="0"/>
        <v>2.6008722793291441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15624090</v>
      </c>
      <c r="O43" s="36">
        <f t="shared" si="4"/>
        <v>2.6008722793291441</v>
      </c>
      <c r="P43" s="31">
        <v>33386096</v>
      </c>
      <c r="Q43" s="31">
        <v>5227950</v>
      </c>
      <c r="R43" s="31">
        <v>5227950</v>
      </c>
      <c r="S43" s="31">
        <v>33386096</v>
      </c>
      <c r="T43" s="36">
        <f t="shared" si="5"/>
        <v>6.3860779081666807</v>
      </c>
      <c r="U43" s="36">
        <f t="shared" si="6"/>
        <v>-0.53201805925436751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26156400</v>
      </c>
      <c r="E44" s="31">
        <v>26156400</v>
      </c>
      <c r="F44" s="31">
        <v>781727</v>
      </c>
      <c r="G44" s="36">
        <f t="shared" si="0"/>
        <v>2.9886643421877628E-2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781727</v>
      </c>
      <c r="O44" s="36">
        <f t="shared" si="4"/>
        <v>2.9886643421877628E-2</v>
      </c>
      <c r="P44" s="31">
        <v>380440</v>
      </c>
      <c r="Q44" s="31">
        <v>26140400</v>
      </c>
      <c r="R44" s="31">
        <v>26140400</v>
      </c>
      <c r="S44" s="31">
        <v>380440</v>
      </c>
      <c r="T44" s="36">
        <f t="shared" si="5"/>
        <v>1.4553717617174947E-2</v>
      </c>
      <c r="U44" s="36">
        <f t="shared" si="6"/>
        <v>1.0547970770686574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13997065</v>
      </c>
      <c r="E45" s="31">
        <v>13997065</v>
      </c>
      <c r="F45" s="31">
        <v>4476775</v>
      </c>
      <c r="G45" s="36">
        <f t="shared" si="0"/>
        <v>0.3198366943355625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4476775</v>
      </c>
      <c r="O45" s="36">
        <f t="shared" si="4"/>
        <v>0.3198366943355625</v>
      </c>
      <c r="P45" s="31">
        <v>4034586</v>
      </c>
      <c r="Q45" s="31">
        <v>22382265</v>
      </c>
      <c r="R45" s="31">
        <v>19323340</v>
      </c>
      <c r="S45" s="31">
        <v>4034586</v>
      </c>
      <c r="T45" s="36">
        <f t="shared" si="5"/>
        <v>0.18025816422064522</v>
      </c>
      <c r="U45" s="36">
        <f t="shared" si="6"/>
        <v>0.10959959708381484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36736613</v>
      </c>
      <c r="E46" s="31">
        <v>36736613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22944044</v>
      </c>
      <c r="R46" s="31">
        <v>36944044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124164682</v>
      </c>
      <c r="E47" s="32">
        <f>SUM(E41:E46)</f>
        <v>124164682</v>
      </c>
      <c r="F47" s="32">
        <f>SUM(F41:F46)</f>
        <v>22485723</v>
      </c>
      <c r="G47" s="37">
        <f t="shared" si="0"/>
        <v>0.18109596575940975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22485723</v>
      </c>
      <c r="O47" s="37">
        <f t="shared" si="4"/>
        <v>0.18109596575940975</v>
      </c>
      <c r="P47" s="32">
        <f>SUM(P41:P46)</f>
        <v>67958163</v>
      </c>
      <c r="Q47" s="32">
        <f>SUM(Q41:Q46)</f>
        <v>118142779</v>
      </c>
      <c r="R47" s="32">
        <f>SUM(R41:R46)</f>
        <v>166312770</v>
      </c>
      <c r="S47" s="32">
        <f>SUM(S41:S46)</f>
        <v>67958163</v>
      </c>
      <c r="T47" s="37">
        <f t="shared" si="5"/>
        <v>0.57522062351351999</v>
      </c>
      <c r="U47" s="37">
        <f t="shared" si="6"/>
        <v>-0.66912403150155786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3044050</v>
      </c>
      <c r="E48" s="31">
        <v>3044050</v>
      </c>
      <c r="F48" s="31">
        <v>710919</v>
      </c>
      <c r="G48" s="36">
        <f t="shared" si="0"/>
        <v>0.23354379855784235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710919</v>
      </c>
      <c r="O48" s="36">
        <f t="shared" si="4"/>
        <v>0.23354379855784235</v>
      </c>
      <c r="P48" s="31">
        <v>15000</v>
      </c>
      <c r="Q48" s="31">
        <v>2889192</v>
      </c>
      <c r="R48" s="31">
        <v>2889192</v>
      </c>
      <c r="S48" s="31">
        <v>15000</v>
      </c>
      <c r="T48" s="36">
        <f t="shared" si="5"/>
        <v>5.1917629565636347E-3</v>
      </c>
      <c r="U48" s="36">
        <f t="shared" si="6"/>
        <v>46.394599999999997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1236000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276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276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3044050</v>
      </c>
      <c r="E53" s="32">
        <f>SUM(E48:E52)</f>
        <v>3044050</v>
      </c>
      <c r="F53" s="32">
        <f>SUM(F48:F52)</f>
        <v>711195</v>
      </c>
      <c r="G53" s="37">
        <f t="shared" si="0"/>
        <v>0.23363446723936859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711195</v>
      </c>
      <c r="O53" s="37">
        <f t="shared" si="4"/>
        <v>0.23363446723936859</v>
      </c>
      <c r="P53" s="32">
        <f>SUM(P48:P52)</f>
        <v>15000</v>
      </c>
      <c r="Q53" s="32">
        <f>SUM(Q48:Q52)</f>
        <v>4125192</v>
      </c>
      <c r="R53" s="32">
        <f>SUM(R48:R52)</f>
        <v>2889192</v>
      </c>
      <c r="S53" s="32">
        <f>SUM(S48:S52)</f>
        <v>15000</v>
      </c>
      <c r="T53" s="37">
        <f t="shared" si="5"/>
        <v>3.6361943880430293E-3</v>
      </c>
      <c r="U53" s="37">
        <f t="shared" si="6"/>
        <v>46.412999999999997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681189340</v>
      </c>
      <c r="E54" s="32">
        <f>SUM(E8:E9,E11:E18,E20:E26,E28:E34,E36:E39,E41:E46,E48:E52)</f>
        <v>753121967</v>
      </c>
      <c r="F54" s="32">
        <f>SUM(F8:F9,F11:F18,F20:F26,F28:F34,F36:F39,F41:F46,F48:F52)</f>
        <v>74067309</v>
      </c>
      <c r="G54" s="37">
        <f t="shared" si="0"/>
        <v>0.10873233717955716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74067309</v>
      </c>
      <c r="O54" s="37">
        <f t="shared" si="4"/>
        <v>0.10873233717955716</v>
      </c>
      <c r="P54" s="32">
        <f>SUM(P8:P9,P11:P18,P20:P26,P28:P34,P36:P39,P41:P46,P48:P52)</f>
        <v>110619581</v>
      </c>
      <c r="Q54" s="32">
        <f>SUM(Q8:Q9,Q11:Q18,Q20:Q26,Q28:Q34,Q36:Q39,Q41:Q46,Q48:Q52)</f>
        <v>873018539</v>
      </c>
      <c r="R54" s="32">
        <f>SUM(R8:R9,R11:R18,R20:R26,R28:R34,R36:R39,R41:R46,R48:R52)</f>
        <v>876370548</v>
      </c>
      <c r="S54" s="32">
        <f>SUM(S8:S9,S11:S18,S20:S26,S28:S34,S36:S39,S41:S46,S48:S52)</f>
        <v>110619581</v>
      </c>
      <c r="T54" s="37">
        <f t="shared" si="5"/>
        <v>0.12670931493242896</v>
      </c>
      <c r="U54" s="37">
        <f t="shared" si="6"/>
        <v>-0.33043220440330545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18061620</v>
      </c>
      <c r="E57" s="31">
        <v>18061620</v>
      </c>
      <c r="F57" s="31">
        <v>4170959</v>
      </c>
      <c r="G57" s="36">
        <f t="shared" ref="G57:G85" si="7">IF(($D57      =0),0,($F57      /$D57      ))</f>
        <v>0.23092939614497482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4170959</v>
      </c>
      <c r="O57" s="36">
        <f t="shared" ref="O57:O85" si="11">IF(($D57      =0),0,($N57      /$D57      ))</f>
        <v>0.23092939614497482</v>
      </c>
      <c r="P57" s="31">
        <v>3137743</v>
      </c>
      <c r="Q57" s="31">
        <v>19256880</v>
      </c>
      <c r="R57" s="31">
        <v>22193760</v>
      </c>
      <c r="S57" s="31">
        <v>3137743</v>
      </c>
      <c r="T57" s="36">
        <f t="shared" ref="T57:T85" si="12">IF(($Q57      =0),0,($S57      /$Q57      ))</f>
        <v>0.16294140068380755</v>
      </c>
      <c r="U57" s="36">
        <f t="shared" ref="U57:U85" si="13">IF(($P57      =0),0,(($F57      /$P57      )-1))</f>
        <v>0.3292863692150696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18061620</v>
      </c>
      <c r="E58" s="32">
        <f>E57</f>
        <v>18061620</v>
      </c>
      <c r="F58" s="32">
        <f>F57</f>
        <v>4170959</v>
      </c>
      <c r="G58" s="37">
        <f t="shared" si="7"/>
        <v>0.23092939614497482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4170959</v>
      </c>
      <c r="O58" s="37">
        <f t="shared" si="11"/>
        <v>0.23092939614497482</v>
      </c>
      <c r="P58" s="32">
        <f>P57</f>
        <v>3137743</v>
      </c>
      <c r="Q58" s="32">
        <f>Q57</f>
        <v>19256880</v>
      </c>
      <c r="R58" s="32">
        <f>R57</f>
        <v>22193760</v>
      </c>
      <c r="S58" s="32">
        <f>S57</f>
        <v>3137743</v>
      </c>
      <c r="T58" s="37">
        <f t="shared" si="12"/>
        <v>0.16294140068380755</v>
      </c>
      <c r="U58" s="37">
        <f t="shared" si="13"/>
        <v>0.3292863692150696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6027158</v>
      </c>
      <c r="E65" s="31">
        <v>6027158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3759545</v>
      </c>
      <c r="R65" s="31">
        <v>3759545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90000</v>
      </c>
      <c r="E66" s="31">
        <v>90000</v>
      </c>
      <c r="F66" s="31">
        <v>15834</v>
      </c>
      <c r="G66" s="36">
        <f t="shared" si="7"/>
        <v>0.17593333333333333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15834</v>
      </c>
      <c r="O66" s="36">
        <f t="shared" si="11"/>
        <v>0.17593333333333333</v>
      </c>
      <c r="P66" s="31">
        <v>20481</v>
      </c>
      <c r="Q66" s="31">
        <v>66466</v>
      </c>
      <c r="R66" s="31">
        <v>90000</v>
      </c>
      <c r="S66" s="31">
        <v>20481</v>
      </c>
      <c r="T66" s="36">
        <f t="shared" si="12"/>
        <v>0.30814250895194534</v>
      </c>
      <c r="U66" s="36">
        <f t="shared" si="13"/>
        <v>-0.22689321810458474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7"/>
        <v>0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0</v>
      </c>
      <c r="O67" s="36">
        <f t="shared" si="11"/>
        <v>0</v>
      </c>
      <c r="P67" s="31">
        <v>0</v>
      </c>
      <c r="Q67" s="31">
        <v>50000000</v>
      </c>
      <c r="R67" s="31">
        <v>50000000</v>
      </c>
      <c r="S67" s="31">
        <v>0</v>
      </c>
      <c r="T67" s="36">
        <f t="shared" si="12"/>
        <v>0</v>
      </c>
      <c r="U67" s="36">
        <f t="shared" si="13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3021856</v>
      </c>
      <c r="E68" s="31">
        <v>3021856</v>
      </c>
      <c r="F68" s="31">
        <v>-4605805</v>
      </c>
      <c r="G68" s="36">
        <f t="shared" si="7"/>
        <v>-1.5241642884373048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-4605805</v>
      </c>
      <c r="O68" s="36">
        <f t="shared" si="11"/>
        <v>-1.5241642884373048</v>
      </c>
      <c r="P68" s="31">
        <v>11181</v>
      </c>
      <c r="Q68" s="31">
        <v>4952530</v>
      </c>
      <c r="R68" s="31">
        <v>4916868</v>
      </c>
      <c r="S68" s="31">
        <v>11181</v>
      </c>
      <c r="T68" s="36">
        <f t="shared" si="12"/>
        <v>2.2576339769774236E-3</v>
      </c>
      <c r="U68" s="36">
        <f t="shared" si="13"/>
        <v>-412.93140148466148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9139014</v>
      </c>
      <c r="E70" s="32">
        <f>SUM(E64:E69)</f>
        <v>9139014</v>
      </c>
      <c r="F70" s="32">
        <f>SUM(F64:F69)</f>
        <v>-4589971</v>
      </c>
      <c r="G70" s="37">
        <f t="shared" si="7"/>
        <v>-0.50223919123003857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-4589971</v>
      </c>
      <c r="O70" s="37">
        <f t="shared" si="11"/>
        <v>-0.50223919123003857</v>
      </c>
      <c r="P70" s="32">
        <f>SUM(P64:P69)</f>
        <v>31662</v>
      </c>
      <c r="Q70" s="32">
        <f>SUM(Q64:Q69)</f>
        <v>58778541</v>
      </c>
      <c r="R70" s="32">
        <f>SUM(R64:R69)</f>
        <v>58766413</v>
      </c>
      <c r="S70" s="32">
        <f>SUM(S64:S69)</f>
        <v>31662</v>
      </c>
      <c r="T70" s="37">
        <f t="shared" si="12"/>
        <v>5.3866597335241789E-4</v>
      </c>
      <c r="U70" s="37">
        <f t="shared" si="13"/>
        <v>-145.96781630977196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65161000</v>
      </c>
      <c r="E71" s="31">
        <v>65161000</v>
      </c>
      <c r="F71" s="31">
        <v>26838877</v>
      </c>
      <c r="G71" s="36">
        <f t="shared" si="7"/>
        <v>0.41188559107441569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26838877</v>
      </c>
      <c r="O71" s="36">
        <f t="shared" si="11"/>
        <v>0.41188559107441569</v>
      </c>
      <c r="P71" s="31">
        <v>25429725</v>
      </c>
      <c r="Q71" s="31">
        <v>62428662</v>
      </c>
      <c r="R71" s="31">
        <v>62428662</v>
      </c>
      <c r="S71" s="31">
        <v>25429725</v>
      </c>
      <c r="T71" s="36">
        <f t="shared" si="12"/>
        <v>0.40734054175308132</v>
      </c>
      <c r="U71" s="36">
        <f t="shared" si="13"/>
        <v>5.5413576041424051E-2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439000</v>
      </c>
      <c r="G72" s="36">
        <f t="shared" si="7"/>
        <v>0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439000</v>
      </c>
      <c r="O72" s="36">
        <f t="shared" si="11"/>
        <v>0</v>
      </c>
      <c r="P72" s="31">
        <v>388000</v>
      </c>
      <c r="Q72" s="31">
        <v>1552000</v>
      </c>
      <c r="R72" s="31">
        <v>1552000</v>
      </c>
      <c r="S72" s="31">
        <v>388000</v>
      </c>
      <c r="T72" s="36">
        <f t="shared" si="12"/>
        <v>0.25</v>
      </c>
      <c r="U72" s="36">
        <f t="shared" si="13"/>
        <v>0.13144329896907214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9510021</v>
      </c>
      <c r="E73" s="31">
        <v>9510021</v>
      </c>
      <c r="F73" s="31">
        <v>3954795</v>
      </c>
      <c r="G73" s="36">
        <f t="shared" si="7"/>
        <v>0.41585554858396212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3954795</v>
      </c>
      <c r="O73" s="36">
        <f t="shared" si="11"/>
        <v>0.41585554858396212</v>
      </c>
      <c r="P73" s="31">
        <v>3820435</v>
      </c>
      <c r="Q73" s="31">
        <v>9193587</v>
      </c>
      <c r="R73" s="31">
        <v>9164399</v>
      </c>
      <c r="S73" s="31">
        <v>3820435</v>
      </c>
      <c r="T73" s="36">
        <f t="shared" si="12"/>
        <v>0.41555434239106021</v>
      </c>
      <c r="U73" s="36">
        <f t="shared" si="13"/>
        <v>3.5168770048436881E-2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100000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59587</v>
      </c>
      <c r="E75" s="31">
        <v>59587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304</v>
      </c>
      <c r="Q75" s="31">
        <v>57075</v>
      </c>
      <c r="R75" s="31">
        <v>57075</v>
      </c>
      <c r="S75" s="31">
        <v>304</v>
      </c>
      <c r="T75" s="36">
        <f t="shared" si="12"/>
        <v>5.3263250109505033E-3</v>
      </c>
      <c r="U75" s="36">
        <f t="shared" si="13"/>
        <v>-1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2518751</v>
      </c>
      <c r="E76" s="31">
        <v>2518751</v>
      </c>
      <c r="F76" s="31">
        <v>502121</v>
      </c>
      <c r="G76" s="36">
        <f t="shared" si="7"/>
        <v>0.19935317147268627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502121</v>
      </c>
      <c r="O76" s="36">
        <f t="shared" si="11"/>
        <v>0.19935317147268627</v>
      </c>
      <c r="P76" s="31">
        <v>694397</v>
      </c>
      <c r="Q76" s="31">
        <v>2304900</v>
      </c>
      <c r="R76" s="31">
        <v>2429904</v>
      </c>
      <c r="S76" s="31">
        <v>694397</v>
      </c>
      <c r="T76" s="36">
        <f t="shared" si="12"/>
        <v>0.30126990324959868</v>
      </c>
      <c r="U76" s="36">
        <f t="shared" si="13"/>
        <v>-0.27689635755914843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5005512</v>
      </c>
      <c r="E77" s="31">
        <v>5005512</v>
      </c>
      <c r="F77" s="31">
        <v>2815250</v>
      </c>
      <c r="G77" s="36">
        <f t="shared" si="7"/>
        <v>0.56242997719314225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2815250</v>
      </c>
      <c r="O77" s="36">
        <f t="shared" si="11"/>
        <v>0.56242997719314225</v>
      </c>
      <c r="P77" s="31">
        <v>453342</v>
      </c>
      <c r="Q77" s="31">
        <v>1913004</v>
      </c>
      <c r="R77" s="31">
        <v>0</v>
      </c>
      <c r="S77" s="31">
        <v>453342</v>
      </c>
      <c r="T77" s="36">
        <f t="shared" si="12"/>
        <v>0.23697911765997354</v>
      </c>
      <c r="U77" s="36">
        <f t="shared" si="13"/>
        <v>5.2099915736905027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82254871</v>
      </c>
      <c r="E78" s="32">
        <f>SUM(E71:E77)</f>
        <v>82254871</v>
      </c>
      <c r="F78" s="32">
        <f>SUM(F71:F77)</f>
        <v>34550043</v>
      </c>
      <c r="G78" s="37">
        <f t="shared" si="7"/>
        <v>0.42003643772050897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34550043</v>
      </c>
      <c r="O78" s="37">
        <f t="shared" si="11"/>
        <v>0.42003643772050897</v>
      </c>
      <c r="P78" s="32">
        <f>SUM(P71:P77)</f>
        <v>30786203</v>
      </c>
      <c r="Q78" s="32">
        <f>SUM(Q71:Q77)</f>
        <v>77549228</v>
      </c>
      <c r="R78" s="32">
        <f>SUM(R71:R77)</f>
        <v>75632040</v>
      </c>
      <c r="S78" s="32">
        <f>SUM(S71:S77)</f>
        <v>30786203</v>
      </c>
      <c r="T78" s="37">
        <f t="shared" si="12"/>
        <v>0.39698916151686253</v>
      </c>
      <c r="U78" s="37">
        <f t="shared" si="13"/>
        <v>0.12225736314413305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226555</v>
      </c>
      <c r="E79" s="31">
        <v>226555</v>
      </c>
      <c r="F79" s="31">
        <v>107904</v>
      </c>
      <c r="G79" s="36">
        <f t="shared" si="7"/>
        <v>0.47628169760102401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107904</v>
      </c>
      <c r="O79" s="36">
        <f t="shared" si="11"/>
        <v>0.47628169760102401</v>
      </c>
      <c r="P79" s="31">
        <v>107904</v>
      </c>
      <c r="Q79" s="31">
        <v>106998</v>
      </c>
      <c r="R79" s="31">
        <v>217007</v>
      </c>
      <c r="S79" s="31">
        <v>107904</v>
      </c>
      <c r="T79" s="36">
        <f t="shared" si="12"/>
        <v>1.008467447989682</v>
      </c>
      <c r="U79" s="36">
        <f t="shared" si="13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1912600</v>
      </c>
      <c r="E80" s="31">
        <v>1912600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2593350</v>
      </c>
      <c r="R80" s="31">
        <v>2432800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-10430</v>
      </c>
      <c r="E81" s="31">
        <v>-10430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11813</v>
      </c>
      <c r="Q81" s="31">
        <v>3000</v>
      </c>
      <c r="R81" s="31">
        <v>-10000</v>
      </c>
      <c r="S81" s="31">
        <v>11813</v>
      </c>
      <c r="T81" s="36">
        <f t="shared" si="12"/>
        <v>3.9376666666666669</v>
      </c>
      <c r="U81" s="36">
        <f t="shared" si="13"/>
        <v>-1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2128725</v>
      </c>
      <c r="E84" s="32">
        <f>SUM(E79:E83)</f>
        <v>2128725</v>
      </c>
      <c r="F84" s="32">
        <f>SUM(F79:F83)</f>
        <v>107904</v>
      </c>
      <c r="G84" s="37">
        <f t="shared" si="7"/>
        <v>5.0689497234259945E-2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107904</v>
      </c>
      <c r="O84" s="37">
        <f t="shared" si="11"/>
        <v>5.0689497234259945E-2</v>
      </c>
      <c r="P84" s="32">
        <f>SUM(P79:P83)</f>
        <v>119717</v>
      </c>
      <c r="Q84" s="32">
        <f>SUM(Q79:Q83)</f>
        <v>2703348</v>
      </c>
      <c r="R84" s="32">
        <f>SUM(R79:R83)</f>
        <v>2639807</v>
      </c>
      <c r="S84" s="32">
        <f>SUM(S79:S83)</f>
        <v>119717</v>
      </c>
      <c r="T84" s="37">
        <f t="shared" si="12"/>
        <v>4.4284716581069104E-2</v>
      </c>
      <c r="U84" s="37">
        <f t="shared" si="13"/>
        <v>-9.8674373731383214E-2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111584230</v>
      </c>
      <c r="E85" s="32">
        <f>SUM(E57,E59:E62,E64:E69,E71:E77,E79:E83)</f>
        <v>111584230</v>
      </c>
      <c r="F85" s="32">
        <f>SUM(F57,F59:F62,F64:F69,F71:F77,F79:F83)</f>
        <v>34238935</v>
      </c>
      <c r="G85" s="37">
        <f t="shared" si="7"/>
        <v>0.30684385239742212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34238935</v>
      </c>
      <c r="O85" s="37">
        <f t="shared" si="11"/>
        <v>0.30684385239742212</v>
      </c>
      <c r="P85" s="32">
        <f>SUM(P57,P59:P62,P64:P69,P71:P77,P79:P83)</f>
        <v>34075325</v>
      </c>
      <c r="Q85" s="32">
        <f>SUM(Q57,Q59:Q62,Q64:Q69,Q71:Q77,Q79:Q83)</f>
        <v>158287997</v>
      </c>
      <c r="R85" s="32">
        <f>SUM(R57,R59:R62,R64:R69,R71:R77,R79:R83)</f>
        <v>159232020</v>
      </c>
      <c r="S85" s="32">
        <f>SUM(S57,S59:S62,S64:S69,S71:S77,S79:S83)</f>
        <v>34075325</v>
      </c>
      <c r="T85" s="37">
        <f t="shared" si="12"/>
        <v>0.21527421943433905</v>
      </c>
      <c r="U85" s="37">
        <f t="shared" si="13"/>
        <v>4.8014215565075347E-3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492035407</v>
      </c>
      <c r="E88" s="31">
        <v>492035407</v>
      </c>
      <c r="F88" s="31">
        <v>8091400</v>
      </c>
      <c r="G88" s="36">
        <f t="shared" ref="G88:G99" si="14">IF(($D88      =0),0,($F88      /$D88      ))</f>
        <v>1.6444751505454158E-2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8091400</v>
      </c>
      <c r="O88" s="36">
        <f t="shared" ref="O88:O99" si="18">IF(($D88      =0),0,($N88      /$D88      ))</f>
        <v>1.6444751505454158E-2</v>
      </c>
      <c r="P88" s="31">
        <v>54761450</v>
      </c>
      <c r="Q88" s="31">
        <v>447260410</v>
      </c>
      <c r="R88" s="31">
        <v>529785421</v>
      </c>
      <c r="S88" s="31">
        <v>54761450</v>
      </c>
      <c r="T88" s="36">
        <f t="shared" ref="T88:T99" si="19">IF(($Q88      =0),0,($S88      /$Q88      ))</f>
        <v>0.12243750793860785</v>
      </c>
      <c r="U88" s="36">
        <f t="shared" ref="U88:U99" si="20">IF(($P88      =0),0,(($F88      /$P88      )-1))</f>
        <v>-0.85224277297259299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573929576</v>
      </c>
      <c r="E89" s="31">
        <v>573929576</v>
      </c>
      <c r="F89" s="31">
        <v>65206457</v>
      </c>
      <c r="G89" s="36">
        <f t="shared" si="14"/>
        <v>0.1136140385976554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65206457</v>
      </c>
      <c r="O89" s="36">
        <f t="shared" si="18"/>
        <v>0.1136140385976554</v>
      </c>
      <c r="P89" s="31">
        <v>51167621</v>
      </c>
      <c r="Q89" s="31">
        <v>823243076</v>
      </c>
      <c r="R89" s="31">
        <v>538695076</v>
      </c>
      <c r="S89" s="31">
        <v>51167621</v>
      </c>
      <c r="T89" s="36">
        <f t="shared" si="19"/>
        <v>6.2153721654866372E-2</v>
      </c>
      <c r="U89" s="36">
        <f t="shared" si="20"/>
        <v>0.27436952755728083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870727481</v>
      </c>
      <c r="E90" s="31">
        <v>870727481</v>
      </c>
      <c r="F90" s="31">
        <v>67926614</v>
      </c>
      <c r="G90" s="36">
        <f t="shared" si="14"/>
        <v>7.8011335902696752E-2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67926614</v>
      </c>
      <c r="O90" s="36">
        <f t="shared" si="18"/>
        <v>7.8011335902696752E-2</v>
      </c>
      <c r="P90" s="31">
        <v>106516148</v>
      </c>
      <c r="Q90" s="31">
        <v>890530128</v>
      </c>
      <c r="R90" s="31">
        <v>911504465</v>
      </c>
      <c r="S90" s="31">
        <v>106516148</v>
      </c>
      <c r="T90" s="36">
        <f t="shared" si="19"/>
        <v>0.11960981964666331</v>
      </c>
      <c r="U90" s="36">
        <f t="shared" si="20"/>
        <v>-0.36228811053137222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1936692464</v>
      </c>
      <c r="E91" s="32">
        <f>SUM(E88:E90)</f>
        <v>1936692464</v>
      </c>
      <c r="F91" s="32">
        <f>SUM(F88:F90)</f>
        <v>141224471</v>
      </c>
      <c r="G91" s="37">
        <f t="shared" si="14"/>
        <v>7.2920442261812823E-2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141224471</v>
      </c>
      <c r="O91" s="37">
        <f t="shared" si="18"/>
        <v>7.2920442261812823E-2</v>
      </c>
      <c r="P91" s="32">
        <f>SUM(P88:P90)</f>
        <v>212445219</v>
      </c>
      <c r="Q91" s="32">
        <f>SUM(Q88:Q90)</f>
        <v>2161033614</v>
      </c>
      <c r="R91" s="32">
        <f>SUM(R88:R90)</f>
        <v>1979984962</v>
      </c>
      <c r="S91" s="32">
        <f>SUM(S88:S90)</f>
        <v>212445219</v>
      </c>
      <c r="T91" s="37">
        <f t="shared" si="19"/>
        <v>9.8307225590429897E-2</v>
      </c>
      <c r="U91" s="37">
        <f t="shared" si="20"/>
        <v>-0.3352428844256552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-306821</v>
      </c>
      <c r="E92" s="31">
        <v>-306821</v>
      </c>
      <c r="F92" s="31">
        <v>2123663</v>
      </c>
      <c r="G92" s="36">
        <f t="shared" si="14"/>
        <v>-6.9215047209936742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2123663</v>
      </c>
      <c r="O92" s="36">
        <f t="shared" si="18"/>
        <v>-6.9215047209936742</v>
      </c>
      <c r="P92" s="31">
        <v>150097</v>
      </c>
      <c r="Q92" s="31">
        <v>1209938</v>
      </c>
      <c r="R92" s="31">
        <v>1209938</v>
      </c>
      <c r="S92" s="31">
        <v>150097</v>
      </c>
      <c r="T92" s="36">
        <f t="shared" si="19"/>
        <v>0.12405346389649717</v>
      </c>
      <c r="U92" s="36">
        <f t="shared" si="20"/>
        <v>13.148603902809516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519250</v>
      </c>
      <c r="E93" s="31">
        <v>519250</v>
      </c>
      <c r="F93" s="31">
        <v>354516</v>
      </c>
      <c r="G93" s="36">
        <f t="shared" si="14"/>
        <v>0.68274626865671639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354516</v>
      </c>
      <c r="O93" s="36">
        <f t="shared" si="18"/>
        <v>0.68274626865671639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512497</v>
      </c>
      <c r="G94" s="36">
        <f t="shared" si="14"/>
        <v>0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512497</v>
      </c>
      <c r="O94" s="36">
        <f t="shared" si="18"/>
        <v>0</v>
      </c>
      <c r="P94" s="31">
        <v>118950</v>
      </c>
      <c r="Q94" s="31">
        <v>0</v>
      </c>
      <c r="R94" s="31">
        <v>260483</v>
      </c>
      <c r="S94" s="31">
        <v>118950</v>
      </c>
      <c r="T94" s="36">
        <f t="shared" si="19"/>
        <v>0</v>
      </c>
      <c r="U94" s="36">
        <f t="shared" si="20"/>
        <v>3.3085077763766284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91160909</v>
      </c>
      <c r="E95" s="31">
        <v>91160909</v>
      </c>
      <c r="F95" s="31">
        <v>15002199</v>
      </c>
      <c r="G95" s="36">
        <f t="shared" si="14"/>
        <v>0.16456833487695915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15002199</v>
      </c>
      <c r="O95" s="36">
        <f t="shared" si="18"/>
        <v>0.16456833487695915</v>
      </c>
      <c r="P95" s="31">
        <v>15067987</v>
      </c>
      <c r="Q95" s="31">
        <v>74446316</v>
      </c>
      <c r="R95" s="31">
        <v>86819914</v>
      </c>
      <c r="S95" s="31">
        <v>15067987</v>
      </c>
      <c r="T95" s="36">
        <f t="shared" si="19"/>
        <v>0.20240070710819325</v>
      </c>
      <c r="U95" s="36">
        <f t="shared" si="20"/>
        <v>-4.3660775656363393E-3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91373338</v>
      </c>
      <c r="E96" s="32">
        <f>SUM(E92:E95)</f>
        <v>91373338</v>
      </c>
      <c r="F96" s="32">
        <f>SUM(F92:F95)</f>
        <v>17992875</v>
      </c>
      <c r="G96" s="37">
        <f t="shared" si="14"/>
        <v>0.19691603036325542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17992875</v>
      </c>
      <c r="O96" s="37">
        <f t="shared" si="18"/>
        <v>0.19691603036325542</v>
      </c>
      <c r="P96" s="32">
        <f>SUM(P92:P95)</f>
        <v>15337034</v>
      </c>
      <c r="Q96" s="32">
        <f>SUM(Q92:Q95)</f>
        <v>75656254</v>
      </c>
      <c r="R96" s="32">
        <f>SUM(R92:R95)</f>
        <v>88290335</v>
      </c>
      <c r="S96" s="32">
        <f>SUM(S92:S95)</f>
        <v>15337034</v>
      </c>
      <c r="T96" s="37">
        <f t="shared" si="19"/>
        <v>0.20271997606437137</v>
      </c>
      <c r="U96" s="37">
        <f t="shared" si="20"/>
        <v>0.17316522868763284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65751484</v>
      </c>
      <c r="E97" s="31">
        <v>65751484</v>
      </c>
      <c r="F97" s="31">
        <v>69974610</v>
      </c>
      <c r="G97" s="36">
        <f t="shared" si="14"/>
        <v>1.0642286035703772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69974610</v>
      </c>
      <c r="O97" s="36">
        <f t="shared" si="18"/>
        <v>1.0642286035703772</v>
      </c>
      <c r="P97" s="31">
        <v>22860292</v>
      </c>
      <c r="Q97" s="31">
        <v>73103848</v>
      </c>
      <c r="R97" s="31">
        <v>95007226</v>
      </c>
      <c r="S97" s="31">
        <v>22860292</v>
      </c>
      <c r="T97" s="36">
        <f t="shared" si="19"/>
        <v>0.31270983163567534</v>
      </c>
      <c r="U97" s="36">
        <f t="shared" si="20"/>
        <v>2.0609674627078256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31059160</v>
      </c>
      <c r="E98" s="31">
        <v>31059160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2841133</v>
      </c>
      <c r="R98" s="31">
        <v>34086092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2422631</v>
      </c>
      <c r="E99" s="31">
        <v>2422631</v>
      </c>
      <c r="F99" s="31">
        <v>1095821</v>
      </c>
      <c r="G99" s="36">
        <f t="shared" si="14"/>
        <v>0.45232682979785199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1095821</v>
      </c>
      <c r="O99" s="36">
        <f t="shared" si="18"/>
        <v>0.45232682979785199</v>
      </c>
      <c r="P99" s="31">
        <v>35558742</v>
      </c>
      <c r="Q99" s="31">
        <v>85341018</v>
      </c>
      <c r="R99" s="31">
        <v>85341018</v>
      </c>
      <c r="S99" s="31">
        <v>35558742</v>
      </c>
      <c r="T99" s="36">
        <f t="shared" si="19"/>
        <v>0.41666648504239778</v>
      </c>
      <c r="U99" s="36">
        <f t="shared" si="20"/>
        <v>-0.96918279617428538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99233275</v>
      </c>
      <c r="E101" s="32">
        <f>SUM(E97:E100)</f>
        <v>99233275</v>
      </c>
      <c r="F101" s="32">
        <f>SUM(F97:F100)</f>
        <v>71070431</v>
      </c>
      <c r="G101" s="37">
        <f>IF(($D101     =0),0,($F101     /$D101     ))</f>
        <v>0.71619556041055787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71070431</v>
      </c>
      <c r="O101" s="37">
        <f>IF(($D101     =0),0,($N101     /$D101     ))</f>
        <v>0.71619556041055787</v>
      </c>
      <c r="P101" s="32">
        <f>SUM(P97:P100)</f>
        <v>58419034</v>
      </c>
      <c r="Q101" s="32">
        <f>SUM(Q97:Q100)</f>
        <v>161285999</v>
      </c>
      <c r="R101" s="32">
        <f>SUM(R97:R100)</f>
        <v>214434336</v>
      </c>
      <c r="S101" s="32">
        <f>SUM(S97:S100)</f>
        <v>58419034</v>
      </c>
      <c r="T101" s="37">
        <f>IF(($Q101     =0),0,($S101     /$Q101     ))</f>
        <v>0.36220772021258957</v>
      </c>
      <c r="U101" s="37">
        <f>IF(($P101     =0),0,(($F101     /$P101     )-1))</f>
        <v>0.21656292707613067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2127299077</v>
      </c>
      <c r="E102" s="32">
        <f>SUM(E88:E90,E92:E95,E97:E100)</f>
        <v>2127299077</v>
      </c>
      <c r="F102" s="32">
        <f>SUM(F88:F90,F92:F95,F97:F100)</f>
        <v>230287777</v>
      </c>
      <c r="G102" s="37">
        <f>IF(($D102     =0),0,($F102     /$D102     ))</f>
        <v>0.10825359700938751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230287777</v>
      </c>
      <c r="O102" s="37">
        <f>IF(($D102     =0),0,($N102     /$D102     ))</f>
        <v>0.10825359700938751</v>
      </c>
      <c r="P102" s="32">
        <f>SUM(P88:P90,P92:P95,P97:P100)</f>
        <v>286201287</v>
      </c>
      <c r="Q102" s="32">
        <f>SUM(Q88:Q90,Q92:Q95,Q97:Q100)</f>
        <v>2397975867</v>
      </c>
      <c r="R102" s="32">
        <f>SUM(R88:R90,R92:R95,R97:R100)</f>
        <v>2282709633</v>
      </c>
      <c r="S102" s="32">
        <f>SUM(S88:S90,S92:S95,S97:S100)</f>
        <v>286201287</v>
      </c>
      <c r="T102" s="37">
        <f>IF(($Q102     =0),0,($S102     /$Q102     ))</f>
        <v>0.11935119570575728</v>
      </c>
      <c r="U102" s="37">
        <f>IF(($P102     =0),0,(($F102     /$P102     )-1))</f>
        <v>-0.19536428569589204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584544070</v>
      </c>
      <c r="E105" s="31">
        <v>584544070</v>
      </c>
      <c r="F105" s="31">
        <v>61440460</v>
      </c>
      <c r="G105" s="36">
        <f t="shared" ref="G105:G136" si="21">IF(($D105     =0),0,($F105     /$D105     ))</f>
        <v>0.10510834538104201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61440460</v>
      </c>
      <c r="O105" s="36">
        <f t="shared" ref="O105:O136" si="25">IF(($D105     =0),0,($N105     /$D105     ))</f>
        <v>0.10510834538104201</v>
      </c>
      <c r="P105" s="31">
        <v>68841700</v>
      </c>
      <c r="Q105" s="31">
        <v>619247110</v>
      </c>
      <c r="R105" s="31">
        <v>414739610</v>
      </c>
      <c r="S105" s="31">
        <v>68841700</v>
      </c>
      <c r="T105" s="36">
        <f t="shared" ref="T105:T136" si="26">IF(($Q105     =0),0,($S105     /$Q105     ))</f>
        <v>0.11116999803196498</v>
      </c>
      <c r="U105" s="36">
        <f t="shared" ref="U105:U136" si="27">IF(($P105     =0),0,(($F105     /$P105     )-1))</f>
        <v>-0.10751099987362311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584544070</v>
      </c>
      <c r="E106" s="32">
        <f>E105</f>
        <v>584544070</v>
      </c>
      <c r="F106" s="32">
        <f>F105</f>
        <v>61440460</v>
      </c>
      <c r="G106" s="37">
        <f t="shared" si="21"/>
        <v>0.10510834538104201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61440460</v>
      </c>
      <c r="O106" s="37">
        <f t="shared" si="25"/>
        <v>0.10510834538104201</v>
      </c>
      <c r="P106" s="32">
        <f>P105</f>
        <v>68841700</v>
      </c>
      <c r="Q106" s="32">
        <f>Q105</f>
        <v>619247110</v>
      </c>
      <c r="R106" s="32">
        <f>R105</f>
        <v>414739610</v>
      </c>
      <c r="S106" s="32">
        <f>S105</f>
        <v>68841700</v>
      </c>
      <c r="T106" s="37">
        <f t="shared" si="26"/>
        <v>0.11116999803196498</v>
      </c>
      <c r="U106" s="37">
        <f t="shared" si="27"/>
        <v>-0.10751099987362311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14721992</v>
      </c>
      <c r="E107" s="31">
        <v>14721992</v>
      </c>
      <c r="F107" s="31">
        <v>2547128</v>
      </c>
      <c r="G107" s="36">
        <f t="shared" si="21"/>
        <v>0.17301517349010923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2547128</v>
      </c>
      <c r="O107" s="36">
        <f t="shared" si="25"/>
        <v>0.17301517349010923</v>
      </c>
      <c r="P107" s="31">
        <v>4797390</v>
      </c>
      <c r="Q107" s="31">
        <v>28879785</v>
      </c>
      <c r="R107" s="31">
        <v>23688137</v>
      </c>
      <c r="S107" s="31">
        <v>4797390</v>
      </c>
      <c r="T107" s="36">
        <f t="shared" si="26"/>
        <v>0.16611584885413794</v>
      </c>
      <c r="U107" s="36">
        <f t="shared" si="27"/>
        <v>-0.46905963450959798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23152163</v>
      </c>
      <c r="E108" s="31">
        <v>23152163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23365455</v>
      </c>
      <c r="R108" s="31">
        <v>23365455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16343436</v>
      </c>
      <c r="E109" s="31">
        <v>16343436</v>
      </c>
      <c r="F109" s="31">
        <v>7610676</v>
      </c>
      <c r="G109" s="36">
        <f t="shared" si="21"/>
        <v>0.46567172288617892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7610676</v>
      </c>
      <c r="O109" s="36">
        <f t="shared" si="25"/>
        <v>0.46567172288617892</v>
      </c>
      <c r="P109" s="31">
        <v>6637131</v>
      </c>
      <c r="Q109" s="31">
        <v>16719480</v>
      </c>
      <c r="R109" s="31">
        <v>16269480</v>
      </c>
      <c r="S109" s="31">
        <v>6637131</v>
      </c>
      <c r="T109" s="36">
        <f t="shared" si="26"/>
        <v>0.39696994164890298</v>
      </c>
      <c r="U109" s="36">
        <f t="shared" si="27"/>
        <v>0.14668160083023829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48537166</v>
      </c>
      <c r="E110" s="31">
        <v>48537166</v>
      </c>
      <c r="F110" s="31">
        <v>4451189</v>
      </c>
      <c r="G110" s="36">
        <f t="shared" si="21"/>
        <v>9.1706816998751023E-2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4451189</v>
      </c>
      <c r="O110" s="36">
        <f t="shared" si="25"/>
        <v>9.1706816998751023E-2</v>
      </c>
      <c r="P110" s="31">
        <v>4443005</v>
      </c>
      <c r="Q110" s="31">
        <v>51433108</v>
      </c>
      <c r="R110" s="31">
        <v>68660420</v>
      </c>
      <c r="S110" s="31">
        <v>4443005</v>
      </c>
      <c r="T110" s="36">
        <f t="shared" si="26"/>
        <v>8.6384143847577713E-2</v>
      </c>
      <c r="U110" s="36">
        <f t="shared" si="27"/>
        <v>1.8419965766411917E-3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102754757</v>
      </c>
      <c r="E112" s="32">
        <f>SUM(E107:E111)</f>
        <v>102754757</v>
      </c>
      <c r="F112" s="32">
        <f>SUM(F107:F111)</f>
        <v>14608993</v>
      </c>
      <c r="G112" s="37">
        <f t="shared" si="21"/>
        <v>0.14217339835663279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14608993</v>
      </c>
      <c r="O112" s="37">
        <f t="shared" si="25"/>
        <v>0.14217339835663279</v>
      </c>
      <c r="P112" s="32">
        <f>SUM(P107:P111)</f>
        <v>15877526</v>
      </c>
      <c r="Q112" s="32">
        <f>SUM(Q107:Q111)</f>
        <v>120397828</v>
      </c>
      <c r="R112" s="32">
        <f>SUM(R107:R111)</f>
        <v>131983492</v>
      </c>
      <c r="S112" s="32">
        <f>SUM(S107:S111)</f>
        <v>15877526</v>
      </c>
      <c r="T112" s="37">
        <f t="shared" si="26"/>
        <v>0.13187551855171339</v>
      </c>
      <c r="U112" s="37">
        <f t="shared" si="27"/>
        <v>-7.9894877829203348E-2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5282813</v>
      </c>
      <c r="E114" s="31">
        <v>5282813</v>
      </c>
      <c r="F114" s="31">
        <v>1124938</v>
      </c>
      <c r="G114" s="36">
        <f t="shared" si="21"/>
        <v>0.21294299078918749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1124938</v>
      </c>
      <c r="O114" s="36">
        <f t="shared" si="25"/>
        <v>0.21294299078918749</v>
      </c>
      <c r="P114" s="31">
        <v>1140218</v>
      </c>
      <c r="Q114" s="31">
        <v>4615305</v>
      </c>
      <c r="R114" s="31">
        <v>4606703</v>
      </c>
      <c r="S114" s="31">
        <v>1140218</v>
      </c>
      <c r="T114" s="36">
        <f t="shared" si="26"/>
        <v>0.2470514949716216</v>
      </c>
      <c r="U114" s="36">
        <f t="shared" si="27"/>
        <v>-1.340094613486198E-2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22623943</v>
      </c>
      <c r="E115" s="31">
        <v>22623943</v>
      </c>
      <c r="F115" s="31">
        <v>1962703</v>
      </c>
      <c r="G115" s="36">
        <f t="shared" si="21"/>
        <v>8.6753356830858358E-2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1962703</v>
      </c>
      <c r="O115" s="36">
        <f t="shared" si="25"/>
        <v>8.6753356830858358E-2</v>
      </c>
      <c r="P115" s="31">
        <v>3071180</v>
      </c>
      <c r="Q115" s="31">
        <v>21607623</v>
      </c>
      <c r="R115" s="31">
        <v>23056804</v>
      </c>
      <c r="S115" s="31">
        <v>3071180</v>
      </c>
      <c r="T115" s="36">
        <f t="shared" si="26"/>
        <v>0.14213409776725555</v>
      </c>
      <c r="U115" s="36">
        <f t="shared" si="27"/>
        <v>-0.36092869841559272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60181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60181</v>
      </c>
      <c r="O116" s="36">
        <f t="shared" si="25"/>
        <v>0</v>
      </c>
      <c r="P116" s="31">
        <v>40704</v>
      </c>
      <c r="Q116" s="31">
        <v>0</v>
      </c>
      <c r="R116" s="31">
        <v>0</v>
      </c>
      <c r="S116" s="31">
        <v>40704</v>
      </c>
      <c r="T116" s="36">
        <f t="shared" si="26"/>
        <v>0</v>
      </c>
      <c r="U116" s="36">
        <f t="shared" si="27"/>
        <v>0.47850334119496862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50000000</v>
      </c>
      <c r="E117" s="31">
        <v>50000000</v>
      </c>
      <c r="F117" s="31">
        <v>2543625</v>
      </c>
      <c r="G117" s="36">
        <f t="shared" si="21"/>
        <v>5.0872500000000001E-2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2543625</v>
      </c>
      <c r="O117" s="36">
        <f t="shared" si="25"/>
        <v>5.0872500000000001E-2</v>
      </c>
      <c r="P117" s="31">
        <v>7605170</v>
      </c>
      <c r="Q117" s="31">
        <v>30000000</v>
      </c>
      <c r="R117" s="31">
        <v>30000000</v>
      </c>
      <c r="S117" s="31">
        <v>7605170</v>
      </c>
      <c r="T117" s="36">
        <f t="shared" si="26"/>
        <v>0.25350566666666668</v>
      </c>
      <c r="U117" s="36">
        <f t="shared" si="27"/>
        <v>-0.66554002080163888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3256884</v>
      </c>
      <c r="E119" s="31">
        <v>3256884</v>
      </c>
      <c r="F119" s="31">
        <v>918805</v>
      </c>
      <c r="G119" s="36">
        <f t="shared" si="21"/>
        <v>0.28211167484012328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918805</v>
      </c>
      <c r="O119" s="36">
        <f t="shared" si="25"/>
        <v>0.28211167484012328</v>
      </c>
      <c r="P119" s="31">
        <v>717964</v>
      </c>
      <c r="Q119" s="31">
        <v>6054468</v>
      </c>
      <c r="R119" s="31">
        <v>3119623</v>
      </c>
      <c r="S119" s="31">
        <v>717964</v>
      </c>
      <c r="T119" s="36">
        <f t="shared" si="26"/>
        <v>0.11858415966522574</v>
      </c>
      <c r="U119" s="36">
        <f t="shared" si="27"/>
        <v>0.27973686702954459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2967000</v>
      </c>
      <c r="E120" s="31">
        <v>2967000</v>
      </c>
      <c r="F120" s="31">
        <v>341414</v>
      </c>
      <c r="G120" s="36">
        <f t="shared" si="21"/>
        <v>0.11507044152342434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341414</v>
      </c>
      <c r="O120" s="36">
        <f t="shared" si="25"/>
        <v>0.11507044152342434</v>
      </c>
      <c r="P120" s="31">
        <v>703314</v>
      </c>
      <c r="Q120" s="31">
        <v>2840000</v>
      </c>
      <c r="R120" s="31">
        <v>2840000</v>
      </c>
      <c r="S120" s="31">
        <v>703314</v>
      </c>
      <c r="T120" s="36">
        <f t="shared" si="26"/>
        <v>0.24764577464788731</v>
      </c>
      <c r="U120" s="36">
        <f t="shared" si="27"/>
        <v>-0.51456390744390124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84130640</v>
      </c>
      <c r="E121" s="32">
        <f>SUM(E113:E120)</f>
        <v>84130640</v>
      </c>
      <c r="F121" s="32">
        <f>SUM(F113:F120)</f>
        <v>6951666</v>
      </c>
      <c r="G121" s="37">
        <f t="shared" si="21"/>
        <v>8.2629420149424745E-2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6951666</v>
      </c>
      <c r="O121" s="37">
        <f t="shared" si="25"/>
        <v>8.2629420149424745E-2</v>
      </c>
      <c r="P121" s="32">
        <f>SUM(P113:P120)</f>
        <v>13278550</v>
      </c>
      <c r="Q121" s="32">
        <f>SUM(Q113:Q120)</f>
        <v>65117396</v>
      </c>
      <c r="R121" s="32">
        <f>SUM(R113:R120)</f>
        <v>63623130</v>
      </c>
      <c r="S121" s="32">
        <f>SUM(S113:S120)</f>
        <v>13278550</v>
      </c>
      <c r="T121" s="37">
        <f t="shared" si="26"/>
        <v>0.20391709152497436</v>
      </c>
      <c r="U121" s="37">
        <f t="shared" si="27"/>
        <v>-0.47647401259926725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6375546</v>
      </c>
      <c r="E123" s="31">
        <v>6375546</v>
      </c>
      <c r="F123" s="31">
        <v>2384605</v>
      </c>
      <c r="G123" s="36">
        <f t="shared" si="21"/>
        <v>0.37402365224876427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2384605</v>
      </c>
      <c r="O123" s="36">
        <f t="shared" si="25"/>
        <v>0.37402365224876427</v>
      </c>
      <c r="P123" s="31">
        <v>5689243</v>
      </c>
      <c r="Q123" s="31">
        <v>6724956</v>
      </c>
      <c r="R123" s="31">
        <v>6576025</v>
      </c>
      <c r="S123" s="31">
        <v>5689243</v>
      </c>
      <c r="T123" s="36">
        <f t="shared" si="26"/>
        <v>0.84598962431873159</v>
      </c>
      <c r="U123" s="36">
        <f t="shared" si="27"/>
        <v>-0.58085724234313774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13449156</v>
      </c>
      <c r="E124" s="31">
        <v>13449156</v>
      </c>
      <c r="F124" s="31">
        <v>2575597</v>
      </c>
      <c r="G124" s="36">
        <f t="shared" si="21"/>
        <v>0.19150621793664971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2575597</v>
      </c>
      <c r="O124" s="36">
        <f t="shared" si="25"/>
        <v>0.19150621793664971</v>
      </c>
      <c r="P124" s="31">
        <v>3271358</v>
      </c>
      <c r="Q124" s="31">
        <v>17247812</v>
      </c>
      <c r="R124" s="31">
        <v>14582609</v>
      </c>
      <c r="S124" s="31">
        <v>3271358</v>
      </c>
      <c r="T124" s="36">
        <f t="shared" si="26"/>
        <v>0.18966799962801079</v>
      </c>
      <c r="U124" s="36">
        <f t="shared" si="27"/>
        <v>-0.2126826229351847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19824702</v>
      </c>
      <c r="E126" s="32">
        <f>SUM(E122:E125)</f>
        <v>19824702</v>
      </c>
      <c r="F126" s="32">
        <f>SUM(F122:F125)</f>
        <v>4960202</v>
      </c>
      <c r="G126" s="37">
        <f t="shared" si="21"/>
        <v>0.25020310519673888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4960202</v>
      </c>
      <c r="O126" s="37">
        <f t="shared" si="25"/>
        <v>0.25020310519673888</v>
      </c>
      <c r="P126" s="32">
        <f>SUM(P122:P125)</f>
        <v>8960601</v>
      </c>
      <c r="Q126" s="32">
        <f>SUM(Q122:Q125)</f>
        <v>23972768</v>
      </c>
      <c r="R126" s="32">
        <f>SUM(R122:R125)</f>
        <v>21158634</v>
      </c>
      <c r="S126" s="32">
        <f>SUM(S122:S125)</f>
        <v>8960601</v>
      </c>
      <c r="T126" s="37">
        <f t="shared" si="26"/>
        <v>0.37378249353599885</v>
      </c>
      <c r="U126" s="37">
        <f t="shared" si="27"/>
        <v>-0.44644315710519866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6537473</v>
      </c>
      <c r="E127" s="31">
        <v>6537473</v>
      </c>
      <c r="F127" s="31">
        <v>1408593</v>
      </c>
      <c r="G127" s="36">
        <f t="shared" si="21"/>
        <v>0.21546444627763664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1408593</v>
      </c>
      <c r="O127" s="36">
        <f t="shared" si="25"/>
        <v>0.21546444627763664</v>
      </c>
      <c r="P127" s="31">
        <v>827366</v>
      </c>
      <c r="Q127" s="31">
        <v>10662516</v>
      </c>
      <c r="R127" s="31">
        <v>6374016</v>
      </c>
      <c r="S127" s="31">
        <v>827366</v>
      </c>
      <c r="T127" s="36">
        <f t="shared" si="26"/>
        <v>7.7595756948922748E-2</v>
      </c>
      <c r="U127" s="36">
        <f t="shared" si="27"/>
        <v>0.70250288264202299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289332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289332</v>
      </c>
      <c r="O129" s="36">
        <f t="shared" si="25"/>
        <v>0</v>
      </c>
      <c r="P129" s="31">
        <v>165600</v>
      </c>
      <c r="Q129" s="31">
        <v>0</v>
      </c>
      <c r="R129" s="31">
        <v>0</v>
      </c>
      <c r="S129" s="31">
        <v>165600</v>
      </c>
      <c r="T129" s="36">
        <f t="shared" si="26"/>
        <v>0</v>
      </c>
      <c r="U129" s="36">
        <f t="shared" si="27"/>
        <v>0.74717391304347824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2142000</v>
      </c>
      <c r="E130" s="31">
        <v>2142000</v>
      </c>
      <c r="F130" s="31">
        <v>137569</v>
      </c>
      <c r="G130" s="36">
        <f t="shared" si="21"/>
        <v>6.4224556489262369E-2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137569</v>
      </c>
      <c r="O130" s="36">
        <f t="shared" si="25"/>
        <v>6.4224556489262369E-2</v>
      </c>
      <c r="P130" s="31">
        <v>416517</v>
      </c>
      <c r="Q130" s="31">
        <v>2115000</v>
      </c>
      <c r="R130" s="31">
        <v>2115000</v>
      </c>
      <c r="S130" s="31">
        <v>416517</v>
      </c>
      <c r="T130" s="36">
        <f t="shared" si="26"/>
        <v>0.19693475177304964</v>
      </c>
      <c r="U130" s="36">
        <f t="shared" si="27"/>
        <v>-0.66971576190167514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8679473</v>
      </c>
      <c r="E132" s="32">
        <f>SUM(E127:E131)</f>
        <v>8679473</v>
      </c>
      <c r="F132" s="32">
        <f>SUM(F127:F131)</f>
        <v>1835494</v>
      </c>
      <c r="G132" s="37">
        <f t="shared" si="21"/>
        <v>0.21147528196700421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1835494</v>
      </c>
      <c r="O132" s="37">
        <f t="shared" si="25"/>
        <v>0.21147528196700421</v>
      </c>
      <c r="P132" s="32">
        <f>SUM(P127:P131)</f>
        <v>1409483</v>
      </c>
      <c r="Q132" s="32">
        <f>SUM(Q127:Q131)</f>
        <v>12777516</v>
      </c>
      <c r="R132" s="32">
        <f>SUM(R127:R131)</f>
        <v>8489016</v>
      </c>
      <c r="S132" s="32">
        <f>SUM(S127:S131)</f>
        <v>1409483</v>
      </c>
      <c r="T132" s="37">
        <f t="shared" si="26"/>
        <v>0.11030962512588519</v>
      </c>
      <c r="U132" s="37">
        <f t="shared" si="27"/>
        <v>0.30224628463060577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16903957</v>
      </c>
      <c r="E133" s="31">
        <v>16903957</v>
      </c>
      <c r="F133" s="31">
        <v>3403580</v>
      </c>
      <c r="G133" s="36">
        <f t="shared" si="21"/>
        <v>0.20134812221777421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3403580</v>
      </c>
      <c r="O133" s="36">
        <f t="shared" si="25"/>
        <v>0.20134812221777421</v>
      </c>
      <c r="P133" s="31">
        <v>20963287</v>
      </c>
      <c r="Q133" s="31">
        <v>29446627</v>
      </c>
      <c r="R133" s="31">
        <v>46444957</v>
      </c>
      <c r="S133" s="31">
        <v>20963287</v>
      </c>
      <c r="T133" s="36">
        <f t="shared" si="26"/>
        <v>0.71190792072721942</v>
      </c>
      <c r="U133" s="36">
        <f t="shared" si="27"/>
        <v>-0.83764091957525555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236941</v>
      </c>
      <c r="E134" s="31">
        <v>236941</v>
      </c>
      <c r="F134" s="31">
        <v>16311</v>
      </c>
      <c r="G134" s="36">
        <f t="shared" si="21"/>
        <v>6.8839922174718599E-2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16311</v>
      </c>
      <c r="O134" s="36">
        <f t="shared" si="25"/>
        <v>6.8839922174718599E-2</v>
      </c>
      <c r="P134" s="31">
        <v>27984</v>
      </c>
      <c r="Q134" s="31">
        <v>78337</v>
      </c>
      <c r="R134" s="31">
        <v>123010</v>
      </c>
      <c r="S134" s="31">
        <v>27984</v>
      </c>
      <c r="T134" s="36">
        <f t="shared" si="26"/>
        <v>0.35722583198233276</v>
      </c>
      <c r="U134" s="36">
        <f t="shared" si="27"/>
        <v>-0.41713121783876506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17140898</v>
      </c>
      <c r="E137" s="32">
        <f>SUM(E133:E136)</f>
        <v>17140898</v>
      </c>
      <c r="F137" s="32">
        <f>SUM(F133:F136)</f>
        <v>3419891</v>
      </c>
      <c r="G137" s="37">
        <f t="shared" ref="G137:G170" si="28">IF(($D137     =0),0,($F137     /$D137     ))</f>
        <v>0.1995164430708356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3419891</v>
      </c>
      <c r="O137" s="37">
        <f t="shared" ref="O137:O170" si="32">IF(($D137     =0),0,($N137     /$D137     ))</f>
        <v>0.1995164430708356</v>
      </c>
      <c r="P137" s="32">
        <f>SUM(P133:P136)</f>
        <v>20991271</v>
      </c>
      <c r="Q137" s="32">
        <f>SUM(Q133:Q136)</f>
        <v>29524964</v>
      </c>
      <c r="R137" s="32">
        <f>SUM(R133:R136)</f>
        <v>46567967</v>
      </c>
      <c r="S137" s="32">
        <f>SUM(S133:S136)</f>
        <v>20991271</v>
      </c>
      <c r="T137" s="37">
        <f t="shared" ref="T137:T170" si="33">IF(($Q137     =0),0,($S137     /$Q137     ))</f>
        <v>0.71096686180548774</v>
      </c>
      <c r="U137" s="37">
        <f t="shared" ref="U137:U170" si="34">IF(($P137     =0),0,(($F137     /$P137     )-1))</f>
        <v>-0.83708032734177928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2024430</v>
      </c>
      <c r="E138" s="31">
        <v>2024430</v>
      </c>
      <c r="F138" s="31">
        <v>264934</v>
      </c>
      <c r="G138" s="36">
        <f t="shared" si="28"/>
        <v>0.13086844198119965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264934</v>
      </c>
      <c r="O138" s="36">
        <f t="shared" si="32"/>
        <v>0.13086844198119965</v>
      </c>
      <c r="P138" s="31">
        <v>283881</v>
      </c>
      <c r="Q138" s="31">
        <v>1939110</v>
      </c>
      <c r="R138" s="31">
        <v>1939110</v>
      </c>
      <c r="S138" s="31">
        <v>283881</v>
      </c>
      <c r="T138" s="36">
        <f t="shared" si="33"/>
        <v>0.14639757414483964</v>
      </c>
      <c r="U138" s="36">
        <f t="shared" si="34"/>
        <v>-6.674275488673076E-2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14014045</v>
      </c>
      <c r="E139" s="31">
        <v>14014045</v>
      </c>
      <c r="F139" s="31">
        <v>5474359</v>
      </c>
      <c r="G139" s="36">
        <f t="shared" si="28"/>
        <v>0.39063375349515433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5474359</v>
      </c>
      <c r="O139" s="36">
        <f t="shared" si="32"/>
        <v>0.39063375349515433</v>
      </c>
      <c r="P139" s="31">
        <v>5509643</v>
      </c>
      <c r="Q139" s="31">
        <v>13942880</v>
      </c>
      <c r="R139" s="31">
        <v>13942880</v>
      </c>
      <c r="S139" s="31">
        <v>5509643</v>
      </c>
      <c r="T139" s="36">
        <f t="shared" si="33"/>
        <v>0.39515817392102637</v>
      </c>
      <c r="U139" s="36">
        <f t="shared" si="34"/>
        <v>-6.4040446903728121E-3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7000000</v>
      </c>
      <c r="E140" s="31">
        <v>7000000</v>
      </c>
      <c r="F140" s="31">
        <v>1530499</v>
      </c>
      <c r="G140" s="36">
        <f t="shared" si="28"/>
        <v>0.21864271428571427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1530499</v>
      </c>
      <c r="O140" s="36">
        <f t="shared" si="32"/>
        <v>0.21864271428571427</v>
      </c>
      <c r="P140" s="31">
        <v>823325</v>
      </c>
      <c r="Q140" s="31">
        <v>3500000</v>
      </c>
      <c r="R140" s="31">
        <v>7003600</v>
      </c>
      <c r="S140" s="31">
        <v>823325</v>
      </c>
      <c r="T140" s="36">
        <f t="shared" si="33"/>
        <v>0.2352357142857143</v>
      </c>
      <c r="U140" s="36">
        <f t="shared" si="34"/>
        <v>0.85892448304132629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2105719</v>
      </c>
      <c r="E141" s="31">
        <v>2105719</v>
      </c>
      <c r="F141" s="31">
        <v>678397</v>
      </c>
      <c r="G141" s="36">
        <f t="shared" si="28"/>
        <v>0.32216881739681313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678397</v>
      </c>
      <c r="O141" s="36">
        <f t="shared" si="32"/>
        <v>0.32216881739681313</v>
      </c>
      <c r="P141" s="31">
        <v>798722</v>
      </c>
      <c r="Q141" s="31">
        <v>2307000</v>
      </c>
      <c r="R141" s="31">
        <v>2619950</v>
      </c>
      <c r="S141" s="31">
        <v>798722</v>
      </c>
      <c r="T141" s="36">
        <f t="shared" si="33"/>
        <v>0.34621673168617251</v>
      </c>
      <c r="U141" s="36">
        <f t="shared" si="34"/>
        <v>-0.15064690843622686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5505500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25144194</v>
      </c>
      <c r="E144" s="32">
        <f>SUM(E138:E143)</f>
        <v>25144194</v>
      </c>
      <c r="F144" s="32">
        <f>SUM(F138:F143)</f>
        <v>7948189</v>
      </c>
      <c r="G144" s="37">
        <f t="shared" si="28"/>
        <v>0.31610434599733045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7948189</v>
      </c>
      <c r="O144" s="37">
        <f t="shared" si="32"/>
        <v>0.31610434599733045</v>
      </c>
      <c r="P144" s="32">
        <f>SUM(P138:P143)</f>
        <v>7415571</v>
      </c>
      <c r="Q144" s="32">
        <f>SUM(Q138:Q143)</f>
        <v>21688990</v>
      </c>
      <c r="R144" s="32">
        <f>SUM(R138:R143)</f>
        <v>31011040</v>
      </c>
      <c r="S144" s="32">
        <f>SUM(S138:S143)</f>
        <v>7415571</v>
      </c>
      <c r="T144" s="37">
        <f t="shared" si="33"/>
        <v>0.34190485587387887</v>
      </c>
      <c r="U144" s="37">
        <f t="shared" si="34"/>
        <v>7.1824273545489703E-2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3948607</v>
      </c>
      <c r="E145" s="31">
        <v>3948607</v>
      </c>
      <c r="F145" s="31">
        <v>855701</v>
      </c>
      <c r="G145" s="36">
        <f t="shared" si="28"/>
        <v>0.2167095889765682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855701</v>
      </c>
      <c r="O145" s="36">
        <f t="shared" si="32"/>
        <v>0.2167095889765682</v>
      </c>
      <c r="P145" s="31">
        <v>1171252</v>
      </c>
      <c r="Q145" s="31">
        <v>4424977</v>
      </c>
      <c r="R145" s="31">
        <v>4072201</v>
      </c>
      <c r="S145" s="31">
        <v>1171252</v>
      </c>
      <c r="T145" s="36">
        <f t="shared" si="33"/>
        <v>0.26469109330963753</v>
      </c>
      <c r="U145" s="36">
        <f t="shared" si="34"/>
        <v>-0.26941341402191843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439434</v>
      </c>
      <c r="E146" s="31">
        <v>439434</v>
      </c>
      <c r="F146" s="31">
        <v>71498</v>
      </c>
      <c r="G146" s="36">
        <f t="shared" si="28"/>
        <v>0.16270475202191911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71498</v>
      </c>
      <c r="O146" s="36">
        <f t="shared" si="32"/>
        <v>0.16270475202191911</v>
      </c>
      <c r="P146" s="31">
        <v>137422</v>
      </c>
      <c r="Q146" s="31">
        <v>200000</v>
      </c>
      <c r="R146" s="31">
        <v>439434</v>
      </c>
      <c r="S146" s="31">
        <v>137422</v>
      </c>
      <c r="T146" s="36">
        <f t="shared" si="33"/>
        <v>0.68711</v>
      </c>
      <c r="U146" s="36">
        <f t="shared" si="34"/>
        <v>-0.47971940446216765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30178753</v>
      </c>
      <c r="E147" s="31">
        <v>30178753</v>
      </c>
      <c r="F147" s="31">
        <v>2694725</v>
      </c>
      <c r="G147" s="36">
        <f t="shared" si="28"/>
        <v>8.9292125489744384E-2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2694725</v>
      </c>
      <c r="O147" s="36">
        <f t="shared" si="32"/>
        <v>8.9292125489744384E-2</v>
      </c>
      <c r="P147" s="31">
        <v>8568250</v>
      </c>
      <c r="Q147" s="31">
        <v>29534777</v>
      </c>
      <c r="R147" s="31">
        <v>51771777</v>
      </c>
      <c r="S147" s="31">
        <v>8568250</v>
      </c>
      <c r="T147" s="36">
        <f t="shared" si="33"/>
        <v>0.29010715063127107</v>
      </c>
      <c r="U147" s="36">
        <f t="shared" si="34"/>
        <v>-0.68549878913430395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2500000</v>
      </c>
      <c r="E148" s="31">
        <v>2500000</v>
      </c>
      <c r="F148" s="31">
        <v>1906543</v>
      </c>
      <c r="G148" s="36">
        <f t="shared" si="28"/>
        <v>0.7626172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1906543</v>
      </c>
      <c r="O148" s="36">
        <f t="shared" si="32"/>
        <v>0.7626172</v>
      </c>
      <c r="P148" s="31">
        <v>332082</v>
      </c>
      <c r="Q148" s="31">
        <v>1560000</v>
      </c>
      <c r="R148" s="31">
        <v>1560000</v>
      </c>
      <c r="S148" s="31">
        <v>332082</v>
      </c>
      <c r="T148" s="36">
        <f t="shared" si="33"/>
        <v>0.21287307692307691</v>
      </c>
      <c r="U148" s="36">
        <f t="shared" si="34"/>
        <v>4.7411813949566675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3077000</v>
      </c>
      <c r="E149" s="31">
        <v>3077000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462097</v>
      </c>
      <c r="Q149" s="31">
        <v>2945000</v>
      </c>
      <c r="R149" s="31">
        <v>2945000</v>
      </c>
      <c r="S149" s="31">
        <v>462097</v>
      </c>
      <c r="T149" s="36">
        <f t="shared" si="33"/>
        <v>0.15690899830220714</v>
      </c>
      <c r="U149" s="36">
        <f t="shared" si="34"/>
        <v>-1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40143794</v>
      </c>
      <c r="E150" s="32">
        <f>SUM(E145:E149)</f>
        <v>40143794</v>
      </c>
      <c r="F150" s="32">
        <f>SUM(F145:F149)</f>
        <v>5528467</v>
      </c>
      <c r="G150" s="37">
        <f t="shared" si="28"/>
        <v>0.13771660446444101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5528467</v>
      </c>
      <c r="O150" s="37">
        <f t="shared" si="32"/>
        <v>0.13771660446444101</v>
      </c>
      <c r="P150" s="32">
        <f>SUM(P145:P149)</f>
        <v>10671103</v>
      </c>
      <c r="Q150" s="32">
        <f>SUM(Q145:Q149)</f>
        <v>38664754</v>
      </c>
      <c r="R150" s="32">
        <f>SUM(R145:R149)</f>
        <v>60788412</v>
      </c>
      <c r="S150" s="32">
        <f>SUM(S145:S149)</f>
        <v>10671103</v>
      </c>
      <c r="T150" s="37">
        <f t="shared" si="33"/>
        <v>0.27599045373468561</v>
      </c>
      <c r="U150" s="37">
        <f t="shared" si="34"/>
        <v>-0.48192169075680369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358110</v>
      </c>
      <c r="E151" s="31">
        <v>358110</v>
      </c>
      <c r="F151" s="31">
        <v>147459</v>
      </c>
      <c r="G151" s="36">
        <f t="shared" si="28"/>
        <v>0.41177012649744493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147459</v>
      </c>
      <c r="O151" s="36">
        <f t="shared" si="32"/>
        <v>0.41177012649744493</v>
      </c>
      <c r="P151" s="31">
        <v>110540</v>
      </c>
      <c r="Q151" s="31">
        <v>414335</v>
      </c>
      <c r="R151" s="31">
        <v>344355</v>
      </c>
      <c r="S151" s="31">
        <v>110540</v>
      </c>
      <c r="T151" s="36">
        <f t="shared" si="33"/>
        <v>0.26678895096962602</v>
      </c>
      <c r="U151" s="36">
        <f t="shared" si="34"/>
        <v>0.33398769676135331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17162600</v>
      </c>
      <c r="E152" s="31">
        <v>17162600</v>
      </c>
      <c r="F152" s="31">
        <v>4341275</v>
      </c>
      <c r="G152" s="36">
        <f t="shared" si="28"/>
        <v>0.25294972789670561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4341275</v>
      </c>
      <c r="O152" s="36">
        <f t="shared" si="32"/>
        <v>0.25294972789670561</v>
      </c>
      <c r="P152" s="31">
        <v>3188714</v>
      </c>
      <c r="Q152" s="31">
        <v>15899700</v>
      </c>
      <c r="R152" s="31">
        <v>15899897</v>
      </c>
      <c r="S152" s="31">
        <v>3188714</v>
      </c>
      <c r="T152" s="36">
        <f t="shared" si="33"/>
        <v>0.20055183431133922</v>
      </c>
      <c r="U152" s="36">
        <f t="shared" si="34"/>
        <v>0.36145010182788417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5671018</v>
      </c>
      <c r="E153" s="31">
        <v>5671018</v>
      </c>
      <c r="F153" s="31">
        <v>1332865</v>
      </c>
      <c r="G153" s="36">
        <f t="shared" si="28"/>
        <v>0.23503099443521427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1332865</v>
      </c>
      <c r="O153" s="36">
        <f t="shared" si="32"/>
        <v>0.23503099443521427</v>
      </c>
      <c r="P153" s="31">
        <v>1314205</v>
      </c>
      <c r="Q153" s="31">
        <v>5701950</v>
      </c>
      <c r="R153" s="31">
        <v>25430370</v>
      </c>
      <c r="S153" s="31">
        <v>1314205</v>
      </c>
      <c r="T153" s="36">
        <f t="shared" si="33"/>
        <v>0.23048343110690203</v>
      </c>
      <c r="U153" s="36">
        <f t="shared" si="34"/>
        <v>1.419869807221863E-2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5741673</v>
      </c>
      <c r="E154" s="31">
        <v>5741673</v>
      </c>
      <c r="F154" s="31">
        <v>611271</v>
      </c>
      <c r="G154" s="36">
        <f t="shared" si="28"/>
        <v>0.10646217574564068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611271</v>
      </c>
      <c r="O154" s="36">
        <f t="shared" si="32"/>
        <v>0.10646217574564068</v>
      </c>
      <c r="P154" s="31">
        <v>1178331</v>
      </c>
      <c r="Q154" s="31">
        <v>4509392</v>
      </c>
      <c r="R154" s="31">
        <v>6509392</v>
      </c>
      <c r="S154" s="31">
        <v>1178331</v>
      </c>
      <c r="T154" s="36">
        <f t="shared" si="33"/>
        <v>0.26130595876339868</v>
      </c>
      <c r="U154" s="36">
        <f t="shared" si="34"/>
        <v>-0.4812399911400107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1000000</v>
      </c>
      <c r="E155" s="31">
        <v>1000000</v>
      </c>
      <c r="F155" s="31">
        <v>245391</v>
      </c>
      <c r="G155" s="36">
        <f t="shared" si="28"/>
        <v>0.245391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245391</v>
      </c>
      <c r="O155" s="36">
        <f t="shared" si="32"/>
        <v>0.245391</v>
      </c>
      <c r="P155" s="31">
        <v>219874</v>
      </c>
      <c r="Q155" s="31">
        <v>1303751</v>
      </c>
      <c r="R155" s="31">
        <v>892155</v>
      </c>
      <c r="S155" s="31">
        <v>219874</v>
      </c>
      <c r="T155" s="36">
        <f t="shared" si="33"/>
        <v>0.16864723401937948</v>
      </c>
      <c r="U155" s="36">
        <f t="shared" si="34"/>
        <v>0.11605283025732915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29933401</v>
      </c>
      <c r="E157" s="32">
        <f>SUM(E151:E156)</f>
        <v>29933401</v>
      </c>
      <c r="F157" s="32">
        <f>SUM(F151:F156)</f>
        <v>6678261</v>
      </c>
      <c r="G157" s="37">
        <f t="shared" si="28"/>
        <v>0.22310398340636267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6678261</v>
      </c>
      <c r="O157" s="37">
        <f t="shared" si="32"/>
        <v>0.22310398340636267</v>
      </c>
      <c r="P157" s="32">
        <f>SUM(P151:P156)</f>
        <v>6011664</v>
      </c>
      <c r="Q157" s="32">
        <f>SUM(Q151:Q156)</f>
        <v>27829128</v>
      </c>
      <c r="R157" s="32">
        <f>SUM(R151:R156)</f>
        <v>49076169</v>
      </c>
      <c r="S157" s="32">
        <f>SUM(S151:S156)</f>
        <v>6011664</v>
      </c>
      <c r="T157" s="37">
        <f t="shared" si="33"/>
        <v>0.21602056665232197</v>
      </c>
      <c r="U157" s="37">
        <f t="shared" si="34"/>
        <v>0.1108839416174956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3976856</v>
      </c>
      <c r="E158" s="31">
        <v>3976856</v>
      </c>
      <c r="F158" s="31">
        <v>897659</v>
      </c>
      <c r="G158" s="36">
        <f t="shared" si="28"/>
        <v>0.22572077037740365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897659</v>
      </c>
      <c r="O158" s="36">
        <f t="shared" si="32"/>
        <v>0.22572077037740365</v>
      </c>
      <c r="P158" s="31">
        <v>749606</v>
      </c>
      <c r="Q158" s="31">
        <v>3984565</v>
      </c>
      <c r="R158" s="31">
        <v>3984565</v>
      </c>
      <c r="S158" s="31">
        <v>749606</v>
      </c>
      <c r="T158" s="36">
        <f t="shared" si="33"/>
        <v>0.18812743674654572</v>
      </c>
      <c r="U158" s="36">
        <f t="shared" si="34"/>
        <v>0.19750775740855864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33927654</v>
      </c>
      <c r="E159" s="31">
        <v>33927654</v>
      </c>
      <c r="F159" s="31">
        <v>9073869</v>
      </c>
      <c r="G159" s="36">
        <f t="shared" si="28"/>
        <v>0.26744758125628137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9073869</v>
      </c>
      <c r="O159" s="36">
        <f t="shared" si="32"/>
        <v>0.26744758125628137</v>
      </c>
      <c r="P159" s="31">
        <v>10169953</v>
      </c>
      <c r="Q159" s="31">
        <v>32833414</v>
      </c>
      <c r="R159" s="31">
        <v>32580308</v>
      </c>
      <c r="S159" s="31">
        <v>10169953</v>
      </c>
      <c r="T159" s="36">
        <f t="shared" si="33"/>
        <v>0.30974400042590761</v>
      </c>
      <c r="U159" s="36">
        <f t="shared" si="34"/>
        <v>-0.10777670260619687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12323361</v>
      </c>
      <c r="E160" s="31">
        <v>12323361</v>
      </c>
      <c r="F160" s="31">
        <v>5142004</v>
      </c>
      <c r="G160" s="36">
        <f t="shared" si="28"/>
        <v>0.41725662341629038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5142004</v>
      </c>
      <c r="O160" s="36">
        <f t="shared" si="32"/>
        <v>0.41725662341629038</v>
      </c>
      <c r="P160" s="31">
        <v>7833861</v>
      </c>
      <c r="Q160" s="31">
        <v>18801174</v>
      </c>
      <c r="R160" s="31">
        <v>18769156</v>
      </c>
      <c r="S160" s="31">
        <v>7833861</v>
      </c>
      <c r="T160" s="36">
        <f t="shared" si="33"/>
        <v>0.41666871441113201</v>
      </c>
      <c r="U160" s="36">
        <f t="shared" si="34"/>
        <v>-0.34361817244395831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1439896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1439896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50227871</v>
      </c>
      <c r="E163" s="32">
        <f>SUM(E158:E162)</f>
        <v>50227871</v>
      </c>
      <c r="F163" s="32">
        <f>SUM(F158:F162)</f>
        <v>16553428</v>
      </c>
      <c r="G163" s="37">
        <f t="shared" si="28"/>
        <v>0.32956658664668464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16553428</v>
      </c>
      <c r="O163" s="37">
        <f t="shared" si="32"/>
        <v>0.32956658664668464</v>
      </c>
      <c r="P163" s="32">
        <f>SUM(P158:P162)</f>
        <v>18753420</v>
      </c>
      <c r="Q163" s="32">
        <f>SUM(Q158:Q162)</f>
        <v>55619153</v>
      </c>
      <c r="R163" s="32">
        <f>SUM(R158:R162)</f>
        <v>55334029</v>
      </c>
      <c r="S163" s="32">
        <f>SUM(S158:S162)</f>
        <v>18753420</v>
      </c>
      <c r="T163" s="37">
        <f t="shared" si="33"/>
        <v>0.3371755769096304</v>
      </c>
      <c r="U163" s="37">
        <f t="shared" si="34"/>
        <v>-0.11731150904741638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8403005</v>
      </c>
      <c r="E164" s="31">
        <v>8403005</v>
      </c>
      <c r="F164" s="31">
        <v>1779866</v>
      </c>
      <c r="G164" s="36">
        <f t="shared" si="28"/>
        <v>0.21181303593178868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1779866</v>
      </c>
      <c r="O164" s="36">
        <f t="shared" si="32"/>
        <v>0.21181303593178868</v>
      </c>
      <c r="P164" s="31">
        <v>1777461</v>
      </c>
      <c r="Q164" s="31">
        <v>1104</v>
      </c>
      <c r="R164" s="31">
        <v>7902819</v>
      </c>
      <c r="S164" s="31">
        <v>1777461</v>
      </c>
      <c r="T164" s="36">
        <f t="shared" si="33"/>
        <v>1610.0190217391305</v>
      </c>
      <c r="U164" s="36">
        <f t="shared" si="34"/>
        <v>1.3530535972379187E-3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100000</v>
      </c>
      <c r="E165" s="31">
        <v>100000</v>
      </c>
      <c r="F165" s="31">
        <v>22261</v>
      </c>
      <c r="G165" s="36">
        <f t="shared" si="28"/>
        <v>0.22261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22261</v>
      </c>
      <c r="O165" s="36">
        <f t="shared" si="32"/>
        <v>0.22261</v>
      </c>
      <c r="P165" s="31">
        <v>3266</v>
      </c>
      <c r="Q165" s="31">
        <v>80000</v>
      </c>
      <c r="R165" s="31">
        <v>70000</v>
      </c>
      <c r="S165" s="31">
        <v>3266</v>
      </c>
      <c r="T165" s="36">
        <f t="shared" si="33"/>
        <v>4.0825E-2</v>
      </c>
      <c r="U165" s="36">
        <f t="shared" si="34"/>
        <v>5.8159828536436011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68814577</v>
      </c>
      <c r="E166" s="31">
        <v>68814577</v>
      </c>
      <c r="F166" s="31">
        <v>28010141</v>
      </c>
      <c r="G166" s="36">
        <f t="shared" si="28"/>
        <v>0.40703790128652539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28010141</v>
      </c>
      <c r="O166" s="36">
        <f t="shared" si="32"/>
        <v>0.40703790128652539</v>
      </c>
      <c r="P166" s="31">
        <v>26808128</v>
      </c>
      <c r="Q166" s="31">
        <v>67029249</v>
      </c>
      <c r="R166" s="31">
        <v>68082721</v>
      </c>
      <c r="S166" s="31">
        <v>26808128</v>
      </c>
      <c r="T166" s="36">
        <f t="shared" si="33"/>
        <v>0.39994671579865082</v>
      </c>
      <c r="U166" s="36">
        <f t="shared" si="34"/>
        <v>4.4837632825387885E-2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2135000</v>
      </c>
      <c r="E167" s="31">
        <v>2135000</v>
      </c>
      <c r="F167" s="31">
        <v>296186</v>
      </c>
      <c r="G167" s="36">
        <f t="shared" si="28"/>
        <v>0.13872880562060891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296186</v>
      </c>
      <c r="O167" s="36">
        <f t="shared" si="32"/>
        <v>0.13872880562060891</v>
      </c>
      <c r="P167" s="31">
        <v>367787</v>
      </c>
      <c r="Q167" s="31">
        <v>1832000</v>
      </c>
      <c r="R167" s="31">
        <v>1832000</v>
      </c>
      <c r="S167" s="31">
        <v>367787</v>
      </c>
      <c r="T167" s="36">
        <f t="shared" si="33"/>
        <v>0.200757096069869</v>
      </c>
      <c r="U167" s="36">
        <f t="shared" si="34"/>
        <v>-0.19468061677003268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79452582</v>
      </c>
      <c r="E169" s="32">
        <f>SUM(E164:E168)</f>
        <v>79452582</v>
      </c>
      <c r="F169" s="32">
        <f>SUM(F164:F168)</f>
        <v>30108454</v>
      </c>
      <c r="G169" s="37">
        <f t="shared" si="28"/>
        <v>0.37894871685856601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30108454</v>
      </c>
      <c r="O169" s="37">
        <f t="shared" si="32"/>
        <v>0.37894871685856601</v>
      </c>
      <c r="P169" s="32">
        <f>SUM(P164:P168)</f>
        <v>28956642</v>
      </c>
      <c r="Q169" s="32">
        <f>SUM(Q164:Q168)</f>
        <v>68942353</v>
      </c>
      <c r="R169" s="32">
        <f>SUM(R164:R168)</f>
        <v>77887540</v>
      </c>
      <c r="S169" s="32">
        <f>SUM(S164:S168)</f>
        <v>28956642</v>
      </c>
      <c r="T169" s="37">
        <f t="shared" si="33"/>
        <v>0.42001238338935137</v>
      </c>
      <c r="U169" s="37">
        <f t="shared" si="34"/>
        <v>3.9777126090794646E-2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1041976382</v>
      </c>
      <c r="E170" s="32">
        <f>SUM(E105,E107:E111,E113:E120,E122:E125,E127:E131,E133:E136,E138:E143,E145:E149,E151:E156,E158:E162,E164:E168)</f>
        <v>1041976382</v>
      </c>
      <c r="F170" s="32">
        <f>SUM(F105,F107:F111,F113:F120,F122:F125,F127:F131,F133:F136,F138:F143,F145:F149,F151:F156,F158:F162,F164:F168)</f>
        <v>160033505</v>
      </c>
      <c r="G170" s="37">
        <f t="shared" si="28"/>
        <v>0.15358649942988822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160033505</v>
      </c>
      <c r="O170" s="37">
        <f t="shared" si="32"/>
        <v>0.15358649942988822</v>
      </c>
      <c r="P170" s="32">
        <f>SUM(P105,P107:P111,P113:P120,P122:P125,P127:P131,P133:P136,P138:P143,P145:P149,P151:P156,P158:P162,P164:P168)</f>
        <v>201167531</v>
      </c>
      <c r="Q170" s="32">
        <f>SUM(Q105,Q107:Q111,Q113:Q120,Q122:Q125,Q127:Q131,Q133:Q136,Q138:Q143,Q145:Q149,Q151:Q156,Q158:Q162,Q164:Q168)</f>
        <v>1083781960</v>
      </c>
      <c r="R170" s="32">
        <f>SUM(R105,R107:R111,R113:R120,R122:R125,R127:R131,R133:R136,R138:R143,R145:R149,R151:R156,R158:R162,R164:R168)</f>
        <v>960659039</v>
      </c>
      <c r="S170" s="32">
        <f>SUM(S105,S107:S111,S113:S120,S122:S125,S127:S131,S133:S136,S138:S143,S145:S149,S151:S156,S158:S162,S164:S168)</f>
        <v>201167531</v>
      </c>
      <c r="T170" s="37">
        <f t="shared" si="33"/>
        <v>0.18561623871281269</v>
      </c>
      <c r="U170" s="37">
        <f t="shared" si="34"/>
        <v>-0.20447646693044119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9912995</v>
      </c>
      <c r="E173" s="31">
        <v>9912995</v>
      </c>
      <c r="F173" s="31">
        <v>2045990</v>
      </c>
      <c r="G173" s="36">
        <f t="shared" ref="G173:G205" si="35">IF(($D173     =0),0,($F173     /$D173     ))</f>
        <v>0.2063947374128606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2045990</v>
      </c>
      <c r="O173" s="36">
        <f t="shared" ref="O173:O205" si="39">IF(($D173     =0),0,($N173     /$D173     ))</f>
        <v>0.2063947374128606</v>
      </c>
      <c r="P173" s="31">
        <v>-2141288</v>
      </c>
      <c r="Q173" s="31">
        <v>8850000</v>
      </c>
      <c r="R173" s="31">
        <v>8845000</v>
      </c>
      <c r="S173" s="31">
        <v>-2141288</v>
      </c>
      <c r="T173" s="36">
        <f t="shared" ref="T173:T205" si="40">IF(($Q173     =0),0,($S173     /$Q173     ))</f>
        <v>-0.24195344632768362</v>
      </c>
      <c r="U173" s="36">
        <f t="shared" ref="U173:U205" si="41">IF(($P173     =0),0,(($F173     /$P173     )-1))</f>
        <v>-1.955495010479674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30944412</v>
      </c>
      <c r="E174" s="31">
        <v>30944412</v>
      </c>
      <c r="F174" s="31">
        <v>6881951</v>
      </c>
      <c r="G174" s="36">
        <f t="shared" si="35"/>
        <v>0.22239721342903526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6881951</v>
      </c>
      <c r="O174" s="36">
        <f t="shared" si="39"/>
        <v>0.22239721342903526</v>
      </c>
      <c r="P174" s="31">
        <v>7435220</v>
      </c>
      <c r="Q174" s="31">
        <v>29622234</v>
      </c>
      <c r="R174" s="31">
        <v>30423399</v>
      </c>
      <c r="S174" s="31">
        <v>7435220</v>
      </c>
      <c r="T174" s="36">
        <f t="shared" si="40"/>
        <v>0.25100132555836269</v>
      </c>
      <c r="U174" s="36">
        <f t="shared" si="41"/>
        <v>-7.4411920561866407E-2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22923536</v>
      </c>
      <c r="E175" s="31">
        <v>22923536</v>
      </c>
      <c r="F175" s="31">
        <v>80754</v>
      </c>
      <c r="G175" s="36">
        <f t="shared" si="35"/>
        <v>3.5227549536860281E-3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80754</v>
      </c>
      <c r="O175" s="36">
        <f t="shared" si="39"/>
        <v>3.5227549536860281E-3</v>
      </c>
      <c r="P175" s="31">
        <v>-289560</v>
      </c>
      <c r="Q175" s="31">
        <v>23190491</v>
      </c>
      <c r="R175" s="31">
        <v>22434391</v>
      </c>
      <c r="S175" s="31">
        <v>-289560</v>
      </c>
      <c r="T175" s="36">
        <f t="shared" si="40"/>
        <v>-1.2486152190568109E-2</v>
      </c>
      <c r="U175" s="36">
        <f t="shared" si="41"/>
        <v>-1.2788852051388313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5192574</v>
      </c>
      <c r="E176" s="31">
        <v>5192574</v>
      </c>
      <c r="F176" s="31">
        <v>1225112</v>
      </c>
      <c r="G176" s="36">
        <f t="shared" si="35"/>
        <v>0.23593539543201503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1225112</v>
      </c>
      <c r="O176" s="36">
        <f t="shared" si="39"/>
        <v>0.23593539543201503</v>
      </c>
      <c r="P176" s="31">
        <v>801799</v>
      </c>
      <c r="Q176" s="31">
        <v>5172556</v>
      </c>
      <c r="R176" s="31">
        <v>5222556</v>
      </c>
      <c r="S176" s="31">
        <v>801799</v>
      </c>
      <c r="T176" s="36">
        <f t="shared" si="40"/>
        <v>0.15501021158591613</v>
      </c>
      <c r="U176" s="36">
        <f t="shared" si="41"/>
        <v>0.52795401341233905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7709940</v>
      </c>
      <c r="E177" s="31">
        <v>7709940</v>
      </c>
      <c r="F177" s="31">
        <v>877024</v>
      </c>
      <c r="G177" s="36">
        <f t="shared" si="35"/>
        <v>0.11375237680189469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877024</v>
      </c>
      <c r="O177" s="36">
        <f t="shared" si="39"/>
        <v>0.11375237680189469</v>
      </c>
      <c r="P177" s="31">
        <v>5612</v>
      </c>
      <c r="Q177" s="31">
        <v>8842000</v>
      </c>
      <c r="R177" s="31">
        <v>7385000</v>
      </c>
      <c r="S177" s="31">
        <v>5612</v>
      </c>
      <c r="T177" s="36">
        <f t="shared" si="40"/>
        <v>6.3469803211943E-4</v>
      </c>
      <c r="U177" s="36">
        <f t="shared" si="41"/>
        <v>155.27655024946543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76683457</v>
      </c>
      <c r="E179" s="32">
        <f>SUM(E173:E178)</f>
        <v>76683457</v>
      </c>
      <c r="F179" s="32">
        <f>SUM(F173:F178)</f>
        <v>11110831</v>
      </c>
      <c r="G179" s="37">
        <f t="shared" si="35"/>
        <v>0.14489215059774888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11110831</v>
      </c>
      <c r="O179" s="37">
        <f t="shared" si="39"/>
        <v>0.14489215059774888</v>
      </c>
      <c r="P179" s="32">
        <f>SUM(P173:P178)</f>
        <v>5811783</v>
      </c>
      <c r="Q179" s="32">
        <f>SUM(Q173:Q178)</f>
        <v>75677281</v>
      </c>
      <c r="R179" s="32">
        <f>SUM(R173:R178)</f>
        <v>74310346</v>
      </c>
      <c r="S179" s="32">
        <f>SUM(S173:S178)</f>
        <v>5811783</v>
      </c>
      <c r="T179" s="37">
        <f t="shared" si="40"/>
        <v>7.679693196165438E-2</v>
      </c>
      <c r="U179" s="37">
        <f t="shared" si="41"/>
        <v>0.91177664410388348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27599480</v>
      </c>
      <c r="E181" s="31">
        <v>27599480</v>
      </c>
      <c r="F181" s="31">
        <v>4197406</v>
      </c>
      <c r="G181" s="36">
        <f t="shared" si="35"/>
        <v>0.15208279286421339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4197406</v>
      </c>
      <c r="O181" s="36">
        <f t="shared" si="39"/>
        <v>0.15208279286421339</v>
      </c>
      <c r="P181" s="31">
        <v>3720258</v>
      </c>
      <c r="Q181" s="31">
        <v>26963000</v>
      </c>
      <c r="R181" s="31">
        <v>25343000</v>
      </c>
      <c r="S181" s="31">
        <v>3720258</v>
      </c>
      <c r="T181" s="36">
        <f t="shared" si="40"/>
        <v>0.13797641212031303</v>
      </c>
      <c r="U181" s="36">
        <f t="shared" si="41"/>
        <v>0.12825669617537283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28932696</v>
      </c>
      <c r="E182" s="31">
        <v>28932696</v>
      </c>
      <c r="F182" s="31">
        <v>2915509</v>
      </c>
      <c r="G182" s="36">
        <f t="shared" si="35"/>
        <v>0.10076865978891147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2915509</v>
      </c>
      <c r="O182" s="36">
        <f t="shared" si="39"/>
        <v>0.10076865978891147</v>
      </c>
      <c r="P182" s="31">
        <v>2318963</v>
      </c>
      <c r="Q182" s="31">
        <v>38306772</v>
      </c>
      <c r="R182" s="31">
        <v>20833429</v>
      </c>
      <c r="S182" s="31">
        <v>2318963</v>
      </c>
      <c r="T182" s="36">
        <f t="shared" si="40"/>
        <v>6.0536633052766756E-2</v>
      </c>
      <c r="U182" s="36">
        <f t="shared" si="41"/>
        <v>0.25724688147245134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11896548</v>
      </c>
      <c r="E183" s="31">
        <v>11896548</v>
      </c>
      <c r="F183" s="31">
        <v>3068611</v>
      </c>
      <c r="G183" s="36">
        <f t="shared" si="35"/>
        <v>0.25794129523959386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3068611</v>
      </c>
      <c r="O183" s="36">
        <f t="shared" si="39"/>
        <v>0.25794129523959386</v>
      </c>
      <c r="P183" s="31">
        <v>1108120</v>
      </c>
      <c r="Q183" s="31">
        <v>13345551</v>
      </c>
      <c r="R183" s="31">
        <v>11330046</v>
      </c>
      <c r="S183" s="31">
        <v>1108120</v>
      </c>
      <c r="T183" s="36">
        <f t="shared" si="40"/>
        <v>8.3032914864286989E-2</v>
      </c>
      <c r="U183" s="36">
        <f t="shared" si="41"/>
        <v>1.7692045987799156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3987000</v>
      </c>
      <c r="E184" s="31">
        <v>3987000</v>
      </c>
      <c r="F184" s="31">
        <v>583333</v>
      </c>
      <c r="G184" s="36">
        <f t="shared" si="35"/>
        <v>0.14630875344870831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583333</v>
      </c>
      <c r="O184" s="36">
        <f t="shared" si="39"/>
        <v>0.14630875344870831</v>
      </c>
      <c r="P184" s="31">
        <v>1239642</v>
      </c>
      <c r="Q184" s="31">
        <v>3924000</v>
      </c>
      <c r="R184" s="31">
        <v>3924000</v>
      </c>
      <c r="S184" s="31">
        <v>1239642</v>
      </c>
      <c r="T184" s="36">
        <f t="shared" si="40"/>
        <v>0.31591284403669723</v>
      </c>
      <c r="U184" s="36">
        <f t="shared" si="41"/>
        <v>-0.52943430442014705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72415724</v>
      </c>
      <c r="E185" s="32">
        <f>SUM(E180:E184)</f>
        <v>72415724</v>
      </c>
      <c r="F185" s="32">
        <f>SUM(F180:F184)</f>
        <v>10764859</v>
      </c>
      <c r="G185" s="37">
        <f t="shared" si="35"/>
        <v>0.14865361285347364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10764859</v>
      </c>
      <c r="O185" s="37">
        <f t="shared" si="39"/>
        <v>0.14865361285347364</v>
      </c>
      <c r="P185" s="32">
        <f>SUM(P180:P184)</f>
        <v>8386983</v>
      </c>
      <c r="Q185" s="32">
        <f>SUM(Q180:Q184)</f>
        <v>82539323</v>
      </c>
      <c r="R185" s="32">
        <f>SUM(R180:R184)</f>
        <v>61430475</v>
      </c>
      <c r="S185" s="32">
        <f>SUM(S180:S184)</f>
        <v>8386983</v>
      </c>
      <c r="T185" s="37">
        <f t="shared" si="40"/>
        <v>0.10161196742551426</v>
      </c>
      <c r="U185" s="37">
        <f t="shared" si="41"/>
        <v>0.28351983067093367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348427761</v>
      </c>
      <c r="E188" s="31">
        <v>348427761</v>
      </c>
      <c r="F188" s="31">
        <v>97456630</v>
      </c>
      <c r="G188" s="36">
        <f t="shared" si="35"/>
        <v>0.27970397571162536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97456630</v>
      </c>
      <c r="O188" s="36">
        <f t="shared" si="39"/>
        <v>0.27970397571162536</v>
      </c>
      <c r="P188" s="31">
        <v>88402893</v>
      </c>
      <c r="Q188" s="31">
        <v>282074921</v>
      </c>
      <c r="R188" s="31">
        <v>305887863</v>
      </c>
      <c r="S188" s="31">
        <v>88402893</v>
      </c>
      <c r="T188" s="36">
        <f t="shared" si="40"/>
        <v>0.31340217232569922</v>
      </c>
      <c r="U188" s="36">
        <f t="shared" si="41"/>
        <v>0.1024144877249662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9348575</v>
      </c>
      <c r="E189" s="31">
        <v>9348575</v>
      </c>
      <c r="F189" s="31">
        <v>3481183</v>
      </c>
      <c r="G189" s="36">
        <f t="shared" si="35"/>
        <v>0.37237578989311204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3481183</v>
      </c>
      <c r="O189" s="36">
        <f t="shared" si="39"/>
        <v>0.37237578989311204</v>
      </c>
      <c r="P189" s="31">
        <v>11828461</v>
      </c>
      <c r="Q189" s="31">
        <v>11205753</v>
      </c>
      <c r="R189" s="31">
        <v>8964963</v>
      </c>
      <c r="S189" s="31">
        <v>11828461</v>
      </c>
      <c r="T189" s="36">
        <f t="shared" si="40"/>
        <v>1.0555703842481625</v>
      </c>
      <c r="U189" s="36">
        <f t="shared" si="41"/>
        <v>-0.70569434180828772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9621000</v>
      </c>
      <c r="E190" s="31">
        <v>9621000</v>
      </c>
      <c r="F190" s="31">
        <v>3392513</v>
      </c>
      <c r="G190" s="36">
        <f t="shared" si="35"/>
        <v>0.35261542459203826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3392513</v>
      </c>
      <c r="O190" s="36">
        <f t="shared" si="39"/>
        <v>0.35261542459203826</v>
      </c>
      <c r="P190" s="31">
        <v>3181423</v>
      </c>
      <c r="Q190" s="31">
        <v>9101000</v>
      </c>
      <c r="R190" s="31">
        <v>9101000</v>
      </c>
      <c r="S190" s="31">
        <v>3181423</v>
      </c>
      <c r="T190" s="36">
        <f t="shared" si="40"/>
        <v>0.34956850895505986</v>
      </c>
      <c r="U190" s="36">
        <f t="shared" si="41"/>
        <v>6.6350812199446496E-2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367397336</v>
      </c>
      <c r="E191" s="32">
        <f>SUM(E186:E190)</f>
        <v>367397336</v>
      </c>
      <c r="F191" s="32">
        <f>SUM(F186:F190)</f>
        <v>104330326</v>
      </c>
      <c r="G191" s="37">
        <f t="shared" si="35"/>
        <v>0.28397137316205256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104330326</v>
      </c>
      <c r="O191" s="37">
        <f t="shared" si="39"/>
        <v>0.28397137316205256</v>
      </c>
      <c r="P191" s="32">
        <f>SUM(P186:P190)</f>
        <v>103412777</v>
      </c>
      <c r="Q191" s="32">
        <f>SUM(Q186:Q190)</f>
        <v>302381674</v>
      </c>
      <c r="R191" s="32">
        <f>SUM(R186:R190)</f>
        <v>323953826</v>
      </c>
      <c r="S191" s="32">
        <f>SUM(S186:S190)</f>
        <v>103412777</v>
      </c>
      <c r="T191" s="37">
        <f t="shared" si="40"/>
        <v>0.34199419439684697</v>
      </c>
      <c r="U191" s="37">
        <f t="shared" si="41"/>
        <v>8.872685045485218E-3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2745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2745</v>
      </c>
      <c r="O192" s="36">
        <f t="shared" si="39"/>
        <v>0</v>
      </c>
      <c r="P192" s="31">
        <v>0</v>
      </c>
      <c r="Q192" s="31">
        <v>1360000</v>
      </c>
      <c r="R192" s="31">
        <v>1360000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1341799</v>
      </c>
      <c r="E193" s="31">
        <v>1341799</v>
      </c>
      <c r="F193" s="31">
        <v>31425</v>
      </c>
      <c r="G193" s="36">
        <f t="shared" si="35"/>
        <v>2.3420050245975738E-2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31425</v>
      </c>
      <c r="O193" s="36">
        <f t="shared" si="39"/>
        <v>2.3420050245975738E-2</v>
      </c>
      <c r="P193" s="31">
        <v>42057</v>
      </c>
      <c r="Q193" s="31">
        <v>1249954</v>
      </c>
      <c r="R193" s="31">
        <v>1249954</v>
      </c>
      <c r="S193" s="31">
        <v>42057</v>
      </c>
      <c r="T193" s="36">
        <f t="shared" si="40"/>
        <v>3.3646838203645897E-2</v>
      </c>
      <c r="U193" s="36">
        <f t="shared" si="41"/>
        <v>-0.25279977173835511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17627299</v>
      </c>
      <c r="E195" s="31">
        <v>17627299</v>
      </c>
      <c r="F195" s="31">
        <v>2748644</v>
      </c>
      <c r="G195" s="36">
        <f t="shared" si="35"/>
        <v>0.15593109301657618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2748644</v>
      </c>
      <c r="O195" s="36">
        <f t="shared" si="39"/>
        <v>0.15593109301657618</v>
      </c>
      <c r="P195" s="31">
        <v>647723</v>
      </c>
      <c r="Q195" s="31">
        <v>15963362</v>
      </c>
      <c r="R195" s="31">
        <v>16895142</v>
      </c>
      <c r="S195" s="31">
        <v>647723</v>
      </c>
      <c r="T195" s="36">
        <f t="shared" si="40"/>
        <v>4.0575600553317027E-2</v>
      </c>
      <c r="U195" s="36">
        <f t="shared" si="41"/>
        <v>3.2435485539343203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831840</v>
      </c>
      <c r="E196" s="31">
        <v>831840</v>
      </c>
      <c r="F196" s="31">
        <v>36063</v>
      </c>
      <c r="G196" s="36">
        <f t="shared" si="35"/>
        <v>4.335328909405655E-2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36063</v>
      </c>
      <c r="O196" s="36">
        <f t="shared" si="39"/>
        <v>4.335328909405655E-2</v>
      </c>
      <c r="P196" s="31">
        <v>17138</v>
      </c>
      <c r="Q196" s="31">
        <v>797544</v>
      </c>
      <c r="R196" s="31">
        <v>797544</v>
      </c>
      <c r="S196" s="31">
        <v>17138</v>
      </c>
      <c r="T196" s="36">
        <f t="shared" si="40"/>
        <v>2.1488469601677149E-2</v>
      </c>
      <c r="U196" s="36">
        <f t="shared" si="41"/>
        <v>1.1042712101762167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2500000</v>
      </c>
      <c r="E197" s="31">
        <v>2500000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2393000</v>
      </c>
      <c r="R197" s="31">
        <v>2393000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22300938</v>
      </c>
      <c r="E198" s="32">
        <f>SUM(E192:E197)</f>
        <v>22300938</v>
      </c>
      <c r="F198" s="32">
        <f>SUM(F192:F197)</f>
        <v>2818877</v>
      </c>
      <c r="G198" s="37">
        <f t="shared" si="35"/>
        <v>0.12640172355082105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2818877</v>
      </c>
      <c r="O198" s="37">
        <f t="shared" si="39"/>
        <v>0.12640172355082105</v>
      </c>
      <c r="P198" s="32">
        <f>SUM(P192:P197)</f>
        <v>706918</v>
      </c>
      <c r="Q198" s="32">
        <f>SUM(Q192:Q197)</f>
        <v>21763860</v>
      </c>
      <c r="R198" s="32">
        <f>SUM(R192:R197)</f>
        <v>22695640</v>
      </c>
      <c r="S198" s="32">
        <f>SUM(S192:S197)</f>
        <v>706918</v>
      </c>
      <c r="T198" s="37">
        <f t="shared" si="40"/>
        <v>3.2481278596719516E-2</v>
      </c>
      <c r="U198" s="37">
        <f t="shared" si="41"/>
        <v>2.9875586701710808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176803578</v>
      </c>
      <c r="E200" s="31">
        <v>176803578</v>
      </c>
      <c r="F200" s="31">
        <v>22651738</v>
      </c>
      <c r="G200" s="36">
        <f t="shared" si="35"/>
        <v>0.12811809724800932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22651738</v>
      </c>
      <c r="O200" s="36">
        <f t="shared" si="39"/>
        <v>0.12811809724800932</v>
      </c>
      <c r="P200" s="31">
        <v>14900188</v>
      </c>
      <c r="Q200" s="31">
        <v>162037422</v>
      </c>
      <c r="R200" s="31">
        <v>145522007</v>
      </c>
      <c r="S200" s="31">
        <v>14900188</v>
      </c>
      <c r="T200" s="36">
        <f t="shared" si="40"/>
        <v>9.1955227478254992E-2</v>
      </c>
      <c r="U200" s="36">
        <f t="shared" si="41"/>
        <v>0.52023169103638156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4300000</v>
      </c>
      <c r="E201" s="31">
        <v>4300000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2500000</v>
      </c>
      <c r="R201" s="31">
        <v>3000000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5242896</v>
      </c>
      <c r="E202" s="31">
        <v>5242896</v>
      </c>
      <c r="F202" s="31">
        <v>1284408</v>
      </c>
      <c r="G202" s="36">
        <f t="shared" si="35"/>
        <v>0.24498063665577194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1284408</v>
      </c>
      <c r="O202" s="36">
        <f t="shared" si="39"/>
        <v>0.24498063665577194</v>
      </c>
      <c r="P202" s="31">
        <v>1197314</v>
      </c>
      <c r="Q202" s="31">
        <v>5465200</v>
      </c>
      <c r="R202" s="31">
        <v>5465200</v>
      </c>
      <c r="S202" s="31">
        <v>1197314</v>
      </c>
      <c r="T202" s="36">
        <f t="shared" si="40"/>
        <v>0.21907963112054454</v>
      </c>
      <c r="U202" s="36">
        <f t="shared" si="41"/>
        <v>7.2741152279184984E-2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186346474</v>
      </c>
      <c r="E204" s="32">
        <f>SUM(E199:E203)</f>
        <v>186346474</v>
      </c>
      <c r="F204" s="32">
        <f>SUM(F199:F203)</f>
        <v>23936146</v>
      </c>
      <c r="G204" s="37">
        <f t="shared" si="35"/>
        <v>0.12844968561090134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23936146</v>
      </c>
      <c r="O204" s="37">
        <f t="shared" si="39"/>
        <v>0.12844968561090134</v>
      </c>
      <c r="P204" s="32">
        <f>SUM(P199:P203)</f>
        <v>16097502</v>
      </c>
      <c r="Q204" s="32">
        <f>SUM(Q199:Q203)</f>
        <v>170002622</v>
      </c>
      <c r="R204" s="32">
        <f>SUM(R199:R203)</f>
        <v>153987207</v>
      </c>
      <c r="S204" s="32">
        <f>SUM(S199:S203)</f>
        <v>16097502</v>
      </c>
      <c r="T204" s="37">
        <f t="shared" si="40"/>
        <v>9.4689727785492631E-2</v>
      </c>
      <c r="U204" s="37">
        <f t="shared" si="41"/>
        <v>0.48694785066651947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725143929</v>
      </c>
      <c r="E205" s="32">
        <f>SUM(E173:E178,E180:E184,E186:E190,E192:E197,E199:E203)</f>
        <v>725143929</v>
      </c>
      <c r="F205" s="32">
        <f>SUM(F173:F178,F180:F184,F186:F190,F192:F197,F199:F203)</f>
        <v>152961039</v>
      </c>
      <c r="G205" s="37">
        <f t="shared" si="35"/>
        <v>0.21093886728244263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152961039</v>
      </c>
      <c r="O205" s="37">
        <f t="shared" si="39"/>
        <v>0.21093886728244263</v>
      </c>
      <c r="P205" s="32">
        <f>SUM(P173:P178,P180:P184,P186:P190,P192:P197,P199:P203)</f>
        <v>134415963</v>
      </c>
      <c r="Q205" s="32">
        <f>SUM(Q173:Q178,Q180:Q184,Q186:Q190,Q192:Q197,Q199:Q203)</f>
        <v>652364760</v>
      </c>
      <c r="R205" s="32">
        <f>SUM(R173:R178,R180:R184,R186:R190,R192:R197,R199:R203)</f>
        <v>636377494</v>
      </c>
      <c r="S205" s="32">
        <f>SUM(S173:S178,S180:S184,S186:S190,S192:S197,S199:S203)</f>
        <v>134415963</v>
      </c>
      <c r="T205" s="37">
        <f t="shared" si="40"/>
        <v>0.2060441814790854</v>
      </c>
      <c r="U205" s="37">
        <f t="shared" si="41"/>
        <v>0.13796780967153444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630350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630350</v>
      </c>
      <c r="O208" s="36">
        <f t="shared" ref="O208:O231" si="46">IF(($D208     =0),0,($N208     /$D208     ))</f>
        <v>0</v>
      </c>
      <c r="P208" s="31">
        <v>12000</v>
      </c>
      <c r="Q208" s="31">
        <v>0</v>
      </c>
      <c r="R208" s="31">
        <v>0</v>
      </c>
      <c r="S208" s="31">
        <v>12000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51.529166666666669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449619</v>
      </c>
      <c r="E209" s="31">
        <v>449619</v>
      </c>
      <c r="F209" s="31">
        <v>67762</v>
      </c>
      <c r="G209" s="36">
        <f t="shared" si="42"/>
        <v>0.15070982320586987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67762</v>
      </c>
      <c r="O209" s="36">
        <f t="shared" si="46"/>
        <v>0.15070982320586987</v>
      </c>
      <c r="P209" s="31">
        <v>0</v>
      </c>
      <c r="Q209" s="31">
        <v>431080</v>
      </c>
      <c r="R209" s="31">
        <v>431080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3093425</v>
      </c>
      <c r="E210" s="31">
        <v>3093425</v>
      </c>
      <c r="F210" s="31">
        <v>-753123</v>
      </c>
      <c r="G210" s="36">
        <f t="shared" si="42"/>
        <v>-0.24345927248923119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-753123</v>
      </c>
      <c r="O210" s="36">
        <f t="shared" si="46"/>
        <v>-0.24345927248923119</v>
      </c>
      <c r="P210" s="31">
        <v>15547</v>
      </c>
      <c r="Q210" s="31">
        <v>2053844</v>
      </c>
      <c r="R210" s="31">
        <v>2881394</v>
      </c>
      <c r="S210" s="31">
        <v>15547</v>
      </c>
      <c r="T210" s="36">
        <f t="shared" si="47"/>
        <v>7.5697083128027252E-3</v>
      </c>
      <c r="U210" s="36">
        <f t="shared" si="48"/>
        <v>-49.441692931112115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16744780</v>
      </c>
      <c r="E211" s="31">
        <v>16744780</v>
      </c>
      <c r="F211" s="31">
        <v>15352</v>
      </c>
      <c r="G211" s="36">
        <f t="shared" si="42"/>
        <v>9.16823033805162E-4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15352</v>
      </c>
      <c r="O211" s="36">
        <f t="shared" si="46"/>
        <v>9.16823033805162E-4</v>
      </c>
      <c r="P211" s="31">
        <v>-9770</v>
      </c>
      <c r="Q211" s="31">
        <v>16408619</v>
      </c>
      <c r="R211" s="31">
        <v>16224159</v>
      </c>
      <c r="S211" s="31">
        <v>-9770</v>
      </c>
      <c r="T211" s="36">
        <f t="shared" si="47"/>
        <v>-5.9541878570036882E-4</v>
      </c>
      <c r="U211" s="36">
        <f t="shared" si="48"/>
        <v>-2.5713408393039918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4289000</v>
      </c>
      <c r="E212" s="31">
        <v>4289000</v>
      </c>
      <c r="F212" s="31">
        <v>824830</v>
      </c>
      <c r="G212" s="36">
        <f t="shared" si="42"/>
        <v>0.19231289344835625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824830</v>
      </c>
      <c r="O212" s="36">
        <f t="shared" si="46"/>
        <v>0.19231289344835625</v>
      </c>
      <c r="P212" s="31">
        <v>947963</v>
      </c>
      <c r="Q212" s="31">
        <v>3960000</v>
      </c>
      <c r="R212" s="31">
        <v>3747265</v>
      </c>
      <c r="S212" s="31">
        <v>947963</v>
      </c>
      <c r="T212" s="36">
        <f t="shared" si="47"/>
        <v>0.23938459595959596</v>
      </c>
      <c r="U212" s="36">
        <f t="shared" si="48"/>
        <v>-0.1298922004339832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2939000</v>
      </c>
      <c r="E214" s="31">
        <v>2939000</v>
      </c>
      <c r="F214" s="31">
        <v>4763934</v>
      </c>
      <c r="G214" s="36">
        <f t="shared" si="42"/>
        <v>1.6209370534195304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4763934</v>
      </c>
      <c r="O214" s="36">
        <f t="shared" si="46"/>
        <v>1.6209370534195304</v>
      </c>
      <c r="P214" s="31">
        <v>4264857</v>
      </c>
      <c r="Q214" s="31">
        <v>1597000</v>
      </c>
      <c r="R214" s="31">
        <v>1597000</v>
      </c>
      <c r="S214" s="31">
        <v>4264857</v>
      </c>
      <c r="T214" s="36">
        <f t="shared" si="47"/>
        <v>2.670542892924233</v>
      </c>
      <c r="U214" s="36">
        <f t="shared" si="48"/>
        <v>0.11702080515243529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27515824</v>
      </c>
      <c r="E216" s="32">
        <f>SUM(E208:E215)</f>
        <v>27515824</v>
      </c>
      <c r="F216" s="32">
        <f>SUM(F208:F215)</f>
        <v>5549105</v>
      </c>
      <c r="G216" s="37">
        <f t="shared" si="42"/>
        <v>0.20166959201367185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5549105</v>
      </c>
      <c r="O216" s="37">
        <f t="shared" si="46"/>
        <v>0.20166959201367185</v>
      </c>
      <c r="P216" s="32">
        <f>SUM(P208:P215)</f>
        <v>5230597</v>
      </c>
      <c r="Q216" s="32">
        <f>SUM(Q208:Q215)</f>
        <v>24450543</v>
      </c>
      <c r="R216" s="32">
        <f>SUM(R208:R215)</f>
        <v>24880898</v>
      </c>
      <c r="S216" s="32">
        <f>SUM(S208:S215)</f>
        <v>5230597</v>
      </c>
      <c r="T216" s="37">
        <f t="shared" si="47"/>
        <v>0.21392559666261809</v>
      </c>
      <c r="U216" s="37">
        <f t="shared" si="48"/>
        <v>6.0893240293603101E-2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210105</v>
      </c>
      <c r="E218" s="31">
        <v>210105</v>
      </c>
      <c r="F218" s="31">
        <v>1996094</v>
      </c>
      <c r="G218" s="36">
        <f t="shared" si="42"/>
        <v>9.5004592941624431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1996094</v>
      </c>
      <c r="O218" s="36">
        <f t="shared" si="46"/>
        <v>9.5004592941624431</v>
      </c>
      <c r="P218" s="31">
        <v>47826</v>
      </c>
      <c r="Q218" s="31">
        <v>150508</v>
      </c>
      <c r="R218" s="31">
        <v>25201443</v>
      </c>
      <c r="S218" s="31">
        <v>47826</v>
      </c>
      <c r="T218" s="36">
        <f t="shared" si="47"/>
        <v>0.31776383979589123</v>
      </c>
      <c r="U218" s="36">
        <f t="shared" si="48"/>
        <v>40.736586793794167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1376484</v>
      </c>
      <c r="E219" s="31">
        <v>1376484</v>
      </c>
      <c r="F219" s="31">
        <v>340883</v>
      </c>
      <c r="G219" s="36">
        <f t="shared" si="42"/>
        <v>0.24764762975813739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340883</v>
      </c>
      <c r="O219" s="36">
        <f t="shared" si="46"/>
        <v>0.24764762975813739</v>
      </c>
      <c r="P219" s="31">
        <v>201953</v>
      </c>
      <c r="Q219" s="31">
        <v>659856</v>
      </c>
      <c r="R219" s="31">
        <v>1324607</v>
      </c>
      <c r="S219" s="31">
        <v>201953</v>
      </c>
      <c r="T219" s="36">
        <f t="shared" si="47"/>
        <v>0.30605616983099343</v>
      </c>
      <c r="U219" s="36">
        <f t="shared" si="48"/>
        <v>0.68793234069313147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35088</v>
      </c>
      <c r="E220" s="31">
        <v>35088</v>
      </c>
      <c r="F220" s="31">
        <v>1068</v>
      </c>
      <c r="G220" s="36">
        <f t="shared" si="42"/>
        <v>3.0437756497948016E-2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1068</v>
      </c>
      <c r="O220" s="36">
        <f t="shared" si="46"/>
        <v>3.0437756497948016E-2</v>
      </c>
      <c r="P220" s="31">
        <v>14190</v>
      </c>
      <c r="Q220" s="31">
        <v>19020</v>
      </c>
      <c r="R220" s="31">
        <v>33020</v>
      </c>
      <c r="S220" s="31">
        <v>14190</v>
      </c>
      <c r="T220" s="36">
        <f t="shared" si="47"/>
        <v>0.74605678233438488</v>
      </c>
      <c r="U220" s="36">
        <f t="shared" si="48"/>
        <v>-0.92473572938689219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5070412</v>
      </c>
      <c r="E221" s="31">
        <v>5070412</v>
      </c>
      <c r="F221" s="31">
        <v>44498</v>
      </c>
      <c r="G221" s="36">
        <f t="shared" si="42"/>
        <v>8.7760126790485671E-3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44498</v>
      </c>
      <c r="O221" s="36">
        <f t="shared" si="46"/>
        <v>8.7760126790485671E-3</v>
      </c>
      <c r="P221" s="31">
        <v>49041</v>
      </c>
      <c r="Q221" s="31">
        <v>3345109</v>
      </c>
      <c r="R221" s="31">
        <v>18171172</v>
      </c>
      <c r="S221" s="31">
        <v>49041</v>
      </c>
      <c r="T221" s="36">
        <f t="shared" si="47"/>
        <v>1.4660508820489856E-2</v>
      </c>
      <c r="U221" s="36">
        <f t="shared" si="48"/>
        <v>-9.2636773312126608E-2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4180117</v>
      </c>
      <c r="E222" s="31">
        <v>4180117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1584</v>
      </c>
      <c r="Q222" s="31">
        <v>3839</v>
      </c>
      <c r="R222" s="31">
        <v>4019343</v>
      </c>
      <c r="S222" s="31">
        <v>1584</v>
      </c>
      <c r="T222" s="36">
        <f t="shared" si="47"/>
        <v>0.41260744985673353</v>
      </c>
      <c r="U222" s="36">
        <f t="shared" si="48"/>
        <v>-1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10872206</v>
      </c>
      <c r="E224" s="32">
        <f>SUM(E217:E223)</f>
        <v>10872206</v>
      </c>
      <c r="F224" s="32">
        <f>SUM(F217:F223)</f>
        <v>2382543</v>
      </c>
      <c r="G224" s="37">
        <f t="shared" si="42"/>
        <v>0.21914071532493037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2382543</v>
      </c>
      <c r="O224" s="37">
        <f t="shared" si="46"/>
        <v>0.21914071532493037</v>
      </c>
      <c r="P224" s="32">
        <f>SUM(P217:P223)</f>
        <v>314594</v>
      </c>
      <c r="Q224" s="32">
        <f>SUM(Q217:Q223)</f>
        <v>4178332</v>
      </c>
      <c r="R224" s="32">
        <f>SUM(R217:R223)</f>
        <v>48749585</v>
      </c>
      <c r="S224" s="32">
        <f>SUM(S217:S223)</f>
        <v>314594</v>
      </c>
      <c r="T224" s="37">
        <f t="shared" si="47"/>
        <v>7.5291767145358485E-2</v>
      </c>
      <c r="U224" s="37">
        <f t="shared" si="48"/>
        <v>6.5733898294309494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18548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18548</v>
      </c>
      <c r="O225" s="36">
        <f t="shared" si="46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47"/>
        <v>0</v>
      </c>
      <c r="U226" s="36">
        <f t="shared" si="48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17232992</v>
      </c>
      <c r="E227" s="31">
        <v>17232992</v>
      </c>
      <c r="F227" s="31">
        <v>4308209</v>
      </c>
      <c r="G227" s="36">
        <f t="shared" si="42"/>
        <v>0.24999773689908286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4308209</v>
      </c>
      <c r="O227" s="36">
        <f t="shared" si="46"/>
        <v>0.24999773689908286</v>
      </c>
      <c r="P227" s="31">
        <v>12560295</v>
      </c>
      <c r="Q227" s="31">
        <v>17232992</v>
      </c>
      <c r="R227" s="31">
        <v>17232992</v>
      </c>
      <c r="S227" s="31">
        <v>12560295</v>
      </c>
      <c r="T227" s="36">
        <f t="shared" si="47"/>
        <v>0.728851670098843</v>
      </c>
      <c r="U227" s="36">
        <f t="shared" si="48"/>
        <v>-0.65699778548194931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8336622</v>
      </c>
      <c r="E228" s="31">
        <v>8336622</v>
      </c>
      <c r="F228" s="31">
        <v>543831</v>
      </c>
      <c r="G228" s="36">
        <f t="shared" si="42"/>
        <v>6.5233976063686222E-2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543831</v>
      </c>
      <c r="O228" s="36">
        <f t="shared" si="46"/>
        <v>6.5233976063686222E-2</v>
      </c>
      <c r="P228" s="31">
        <v>1944837</v>
      </c>
      <c r="Q228" s="31">
        <v>371390</v>
      </c>
      <c r="R228" s="31">
        <v>9366991</v>
      </c>
      <c r="S228" s="31">
        <v>1944837</v>
      </c>
      <c r="T228" s="36">
        <f t="shared" si="47"/>
        <v>5.2366434206629151</v>
      </c>
      <c r="U228" s="36">
        <f t="shared" si="48"/>
        <v>-0.72037193862519078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25569614</v>
      </c>
      <c r="E230" s="32">
        <f>SUM(E225:E229)</f>
        <v>25569614</v>
      </c>
      <c r="F230" s="32">
        <f>SUM(F225:F229)</f>
        <v>4870588</v>
      </c>
      <c r="G230" s="37">
        <f t="shared" si="42"/>
        <v>0.19048343866278153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4870588</v>
      </c>
      <c r="O230" s="37">
        <f t="shared" si="46"/>
        <v>0.19048343866278153</v>
      </c>
      <c r="P230" s="32">
        <f>SUM(P225:P229)</f>
        <v>14505132</v>
      </c>
      <c r="Q230" s="32">
        <f>SUM(Q225:Q229)</f>
        <v>17604382</v>
      </c>
      <c r="R230" s="32">
        <f>SUM(R225:R229)</f>
        <v>26599983</v>
      </c>
      <c r="S230" s="32">
        <f>SUM(S225:S229)</f>
        <v>14505132</v>
      </c>
      <c r="T230" s="37">
        <f t="shared" si="47"/>
        <v>0.82395008242834089</v>
      </c>
      <c r="U230" s="37">
        <f t="shared" si="48"/>
        <v>-0.66421622360968513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63957644</v>
      </c>
      <c r="E231" s="32">
        <f>SUM(E208:E215,E217:E223,E225:E229)</f>
        <v>63957644</v>
      </c>
      <c r="F231" s="32">
        <f>SUM(F208:F215,F217:F223,F225:F229)</f>
        <v>12802236</v>
      </c>
      <c r="G231" s="37">
        <f t="shared" si="42"/>
        <v>0.20016741079455647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12802236</v>
      </c>
      <c r="O231" s="37">
        <f t="shared" si="46"/>
        <v>0.20016741079455647</v>
      </c>
      <c r="P231" s="32">
        <f>SUM(P208:P215,P217:P223,P225:P229)</f>
        <v>20050323</v>
      </c>
      <c r="Q231" s="32">
        <f>SUM(Q208:Q215,Q217:Q223,Q225:Q229)</f>
        <v>46233257</v>
      </c>
      <c r="R231" s="32">
        <f>SUM(R208:R215,R217:R223,R225:R229)</f>
        <v>100230466</v>
      </c>
      <c r="S231" s="32">
        <f>SUM(S208:S215,S217:S223,S225:S229)</f>
        <v>20050323</v>
      </c>
      <c r="T231" s="37">
        <f t="shared" si="47"/>
        <v>0.43367749323825489</v>
      </c>
      <c r="U231" s="37">
        <f t="shared" si="48"/>
        <v>-0.36149477492207982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1200443</v>
      </c>
      <c r="E234" s="31">
        <v>1200443</v>
      </c>
      <c r="F234" s="31">
        <v>129407</v>
      </c>
      <c r="G234" s="36">
        <f t="shared" ref="G234:G260" si="49">IF(($D234     =0),0,($F234     /$D234     ))</f>
        <v>0.10779937073230465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129407</v>
      </c>
      <c r="O234" s="36">
        <f t="shared" ref="O234:O260" si="53">IF(($D234     =0),0,($N234     /$D234     ))</f>
        <v>0.10779937073230465</v>
      </c>
      <c r="P234" s="31">
        <v>265187</v>
      </c>
      <c r="Q234" s="31">
        <v>1149850</v>
      </c>
      <c r="R234" s="31">
        <v>1149850</v>
      </c>
      <c r="S234" s="31">
        <v>265187</v>
      </c>
      <c r="T234" s="36">
        <f t="shared" ref="T234:T260" si="54">IF(($Q234     =0),0,($S234     /$Q234     ))</f>
        <v>0.23062747314867157</v>
      </c>
      <c r="U234" s="36">
        <f t="shared" ref="U234:U260" si="55">IF(($P234     =0),0,(($F234     /$P234     )-1))</f>
        <v>-0.51201604905217835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23040536</v>
      </c>
      <c r="E235" s="31">
        <v>23040536</v>
      </c>
      <c r="F235" s="31">
        <v>5230349</v>
      </c>
      <c r="G235" s="36">
        <f t="shared" si="49"/>
        <v>0.22700639429568825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5230349</v>
      </c>
      <c r="O235" s="36">
        <f t="shared" si="53"/>
        <v>0.22700639429568825</v>
      </c>
      <c r="P235" s="31">
        <v>7145171</v>
      </c>
      <c r="Q235" s="31">
        <v>20357500</v>
      </c>
      <c r="R235" s="31">
        <v>26933000</v>
      </c>
      <c r="S235" s="31">
        <v>7145171</v>
      </c>
      <c r="T235" s="36">
        <f t="shared" si="54"/>
        <v>0.35098469851406117</v>
      </c>
      <c r="U235" s="36">
        <f t="shared" si="55"/>
        <v>-0.26798826788050278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230384842</v>
      </c>
      <c r="E236" s="31">
        <v>230384842</v>
      </c>
      <c r="F236" s="31">
        <v>26028878</v>
      </c>
      <c r="G236" s="36">
        <f t="shared" si="49"/>
        <v>0.11297999370982922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26028878</v>
      </c>
      <c r="O236" s="36">
        <f t="shared" si="53"/>
        <v>0.11297999370982922</v>
      </c>
      <c r="P236" s="31">
        <v>42670637</v>
      </c>
      <c r="Q236" s="31">
        <v>249472532</v>
      </c>
      <c r="R236" s="31">
        <v>507472532</v>
      </c>
      <c r="S236" s="31">
        <v>42670637</v>
      </c>
      <c r="T236" s="36">
        <f t="shared" si="54"/>
        <v>0.17104342773897047</v>
      </c>
      <c r="U236" s="36">
        <f t="shared" si="55"/>
        <v>-0.39000493477517106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14399643</v>
      </c>
      <c r="E237" s="31">
        <v>14399643</v>
      </c>
      <c r="F237" s="31">
        <v>1271922</v>
      </c>
      <c r="G237" s="36">
        <f t="shared" si="49"/>
        <v>8.8330106517224075E-2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1271922</v>
      </c>
      <c r="O237" s="36">
        <f t="shared" si="53"/>
        <v>8.8330106517224075E-2</v>
      </c>
      <c r="P237" s="31">
        <v>1333984</v>
      </c>
      <c r="Q237" s="31">
        <v>13559441</v>
      </c>
      <c r="R237" s="31">
        <v>13553091</v>
      </c>
      <c r="S237" s="31">
        <v>1333984</v>
      </c>
      <c r="T237" s="36">
        <f t="shared" si="54"/>
        <v>9.8380456834466848E-2</v>
      </c>
      <c r="U237" s="36">
        <f t="shared" si="55"/>
        <v>-4.6523796387362926E-2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269025464</v>
      </c>
      <c r="E240" s="32">
        <f>SUM(E234:E239)</f>
        <v>269025464</v>
      </c>
      <c r="F240" s="32">
        <f>SUM(F234:F239)</f>
        <v>32660556</v>
      </c>
      <c r="G240" s="37">
        <f t="shared" si="49"/>
        <v>0.12140321408385342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32660556</v>
      </c>
      <c r="O240" s="37">
        <f t="shared" si="53"/>
        <v>0.12140321408385342</v>
      </c>
      <c r="P240" s="32">
        <f>SUM(P234:P239)</f>
        <v>51414979</v>
      </c>
      <c r="Q240" s="32">
        <f>SUM(Q234:Q239)</f>
        <v>284539323</v>
      </c>
      <c r="R240" s="32">
        <f>SUM(R234:R239)</f>
        <v>549108473</v>
      </c>
      <c r="S240" s="32">
        <f>SUM(S234:S239)</f>
        <v>51414979</v>
      </c>
      <c r="T240" s="37">
        <f t="shared" si="54"/>
        <v>0.18069551321734184</v>
      </c>
      <c r="U240" s="37">
        <f t="shared" si="55"/>
        <v>-0.36476574268366424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6463791</v>
      </c>
      <c r="E243" s="31">
        <v>6463791</v>
      </c>
      <c r="F243" s="31">
        <v>1159985</v>
      </c>
      <c r="G243" s="36">
        <f t="shared" si="49"/>
        <v>0.17945892743128608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1159985</v>
      </c>
      <c r="O243" s="36">
        <f t="shared" si="53"/>
        <v>0.17945892743128608</v>
      </c>
      <c r="P243" s="31">
        <v>1214204</v>
      </c>
      <c r="Q243" s="31">
        <v>8258664</v>
      </c>
      <c r="R243" s="31">
        <v>8258664</v>
      </c>
      <c r="S243" s="31">
        <v>1214204</v>
      </c>
      <c r="T243" s="36">
        <f t="shared" si="54"/>
        <v>0.14702184275810229</v>
      </c>
      <c r="U243" s="36">
        <f t="shared" si="55"/>
        <v>-4.4653946124374455E-2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4550000</v>
      </c>
      <c r="E244" s="31">
        <v>4550000</v>
      </c>
      <c r="F244" s="31">
        <v>7329</v>
      </c>
      <c r="G244" s="36">
        <f t="shared" si="49"/>
        <v>1.6107692307692307E-3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7329</v>
      </c>
      <c r="O244" s="36">
        <f t="shared" si="53"/>
        <v>1.6107692307692307E-3</v>
      </c>
      <c r="P244" s="31">
        <v>9021</v>
      </c>
      <c r="Q244" s="31">
        <v>12000000</v>
      </c>
      <c r="R244" s="31">
        <v>3500000</v>
      </c>
      <c r="S244" s="31">
        <v>9021</v>
      </c>
      <c r="T244" s="36">
        <f t="shared" si="54"/>
        <v>7.5175000000000003E-4</v>
      </c>
      <c r="U244" s="36">
        <f t="shared" si="55"/>
        <v>-0.18756235450615233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39938019</v>
      </c>
      <c r="E245" s="31">
        <v>39938019</v>
      </c>
      <c r="F245" s="31">
        <v>16646958</v>
      </c>
      <c r="G245" s="36">
        <f t="shared" si="49"/>
        <v>0.41681982273582474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16646958</v>
      </c>
      <c r="O245" s="36">
        <f t="shared" si="53"/>
        <v>0.41681982273582474</v>
      </c>
      <c r="P245" s="31">
        <v>1960</v>
      </c>
      <c r="Q245" s="31">
        <v>22092135</v>
      </c>
      <c r="R245" s="31">
        <v>22094068</v>
      </c>
      <c r="S245" s="31">
        <v>1960</v>
      </c>
      <c r="T245" s="36">
        <f t="shared" si="54"/>
        <v>8.8719356458757831E-5</v>
      </c>
      <c r="U245" s="36">
        <f t="shared" si="55"/>
        <v>8492.3459183673476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50951810</v>
      </c>
      <c r="E247" s="32">
        <f>SUM(E241:E246)</f>
        <v>50951810</v>
      </c>
      <c r="F247" s="32">
        <f>SUM(F241:F246)</f>
        <v>17814272</v>
      </c>
      <c r="G247" s="37">
        <f t="shared" si="49"/>
        <v>0.34962981687991063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17814272</v>
      </c>
      <c r="O247" s="37">
        <f t="shared" si="53"/>
        <v>0.34962981687991063</v>
      </c>
      <c r="P247" s="32">
        <f>SUM(P241:P246)</f>
        <v>1225185</v>
      </c>
      <c r="Q247" s="32">
        <f>SUM(Q241:Q246)</f>
        <v>42350799</v>
      </c>
      <c r="R247" s="32">
        <f>SUM(R241:R246)</f>
        <v>33852732</v>
      </c>
      <c r="S247" s="32">
        <f>SUM(S241:S246)</f>
        <v>1225185</v>
      </c>
      <c r="T247" s="37">
        <f t="shared" si="54"/>
        <v>2.8929442393755073E-2</v>
      </c>
      <c r="U247" s="37">
        <f t="shared" si="55"/>
        <v>13.540067010288242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26923392</v>
      </c>
      <c r="E248" s="31">
        <v>26923392</v>
      </c>
      <c r="F248" s="31">
        <v>3620665</v>
      </c>
      <c r="G248" s="36">
        <f t="shared" si="49"/>
        <v>0.13448026905376559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3620665</v>
      </c>
      <c r="O248" s="36">
        <f t="shared" si="53"/>
        <v>0.13448026905376559</v>
      </c>
      <c r="P248" s="31">
        <v>792223</v>
      </c>
      <c r="Q248" s="31">
        <v>9282902</v>
      </c>
      <c r="R248" s="31">
        <v>11046087</v>
      </c>
      <c r="S248" s="31">
        <v>792223</v>
      </c>
      <c r="T248" s="36">
        <f t="shared" si="54"/>
        <v>8.5342169937806092E-2</v>
      </c>
      <c r="U248" s="36">
        <f t="shared" si="55"/>
        <v>3.5702598889454107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1842000</v>
      </c>
      <c r="E250" s="31">
        <v>1842000</v>
      </c>
      <c r="F250" s="31">
        <v>570100</v>
      </c>
      <c r="G250" s="36">
        <f t="shared" si="49"/>
        <v>0.30950054288816503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570100</v>
      </c>
      <c r="O250" s="36">
        <f t="shared" si="53"/>
        <v>0.30950054288816503</v>
      </c>
      <c r="P250" s="31">
        <v>150219</v>
      </c>
      <c r="Q250" s="31">
        <v>1715000</v>
      </c>
      <c r="R250" s="31">
        <v>1715000</v>
      </c>
      <c r="S250" s="31">
        <v>150219</v>
      </c>
      <c r="T250" s="36">
        <f t="shared" si="54"/>
        <v>8.7591253644314873E-2</v>
      </c>
      <c r="U250" s="36">
        <f t="shared" si="55"/>
        <v>2.7951257830234524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3629053</v>
      </c>
      <c r="E251" s="31">
        <v>3629053</v>
      </c>
      <c r="F251" s="31">
        <v>109153</v>
      </c>
      <c r="G251" s="36">
        <f t="shared" si="49"/>
        <v>3.0077543645683873E-2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109153</v>
      </c>
      <c r="O251" s="36">
        <f t="shared" si="53"/>
        <v>3.0077543645683873E-2</v>
      </c>
      <c r="P251" s="31">
        <v>201342</v>
      </c>
      <c r="Q251" s="31">
        <v>3476105</v>
      </c>
      <c r="R251" s="31">
        <v>3476105</v>
      </c>
      <c r="S251" s="31">
        <v>201342</v>
      </c>
      <c r="T251" s="36">
        <f t="shared" si="54"/>
        <v>5.7921725609554373E-2</v>
      </c>
      <c r="U251" s="36">
        <f t="shared" si="55"/>
        <v>-0.45787267435507739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32394445</v>
      </c>
      <c r="E254" s="32">
        <f>SUM(E248:E253)</f>
        <v>32394445</v>
      </c>
      <c r="F254" s="32">
        <f>SUM(F248:F253)</f>
        <v>4299918</v>
      </c>
      <c r="G254" s="37">
        <f t="shared" si="49"/>
        <v>0.13273627623501499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4299918</v>
      </c>
      <c r="O254" s="37">
        <f t="shared" si="53"/>
        <v>0.13273627623501499</v>
      </c>
      <c r="P254" s="32">
        <f>SUM(P248:P253)</f>
        <v>1143784</v>
      </c>
      <c r="Q254" s="32">
        <f>SUM(Q248:Q253)</f>
        <v>14474007</v>
      </c>
      <c r="R254" s="32">
        <f>SUM(R248:R253)</f>
        <v>16237192</v>
      </c>
      <c r="S254" s="32">
        <f>SUM(S248:S253)</f>
        <v>1143784</v>
      </c>
      <c r="T254" s="37">
        <f t="shared" si="54"/>
        <v>7.9023314000055411E-2</v>
      </c>
      <c r="U254" s="37">
        <f t="shared" si="55"/>
        <v>2.7593793933120239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2451300</v>
      </c>
      <c r="E255" s="31">
        <v>2451300</v>
      </c>
      <c r="F255" s="31">
        <v>273926</v>
      </c>
      <c r="G255" s="36">
        <f t="shared" si="49"/>
        <v>0.11174723616040469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273926</v>
      </c>
      <c r="O255" s="36">
        <f t="shared" si="53"/>
        <v>0.11174723616040469</v>
      </c>
      <c r="P255" s="31">
        <v>125348</v>
      </c>
      <c r="Q255" s="31">
        <v>1407104</v>
      </c>
      <c r="R255" s="31">
        <v>2155000</v>
      </c>
      <c r="S255" s="31">
        <v>125348</v>
      </c>
      <c r="T255" s="36">
        <f t="shared" si="54"/>
        <v>8.9082256890748654E-2</v>
      </c>
      <c r="U255" s="36">
        <f t="shared" si="55"/>
        <v>1.1853240578230206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12610000</v>
      </c>
      <c r="E256" s="31">
        <v>12610000</v>
      </c>
      <c r="F256" s="31">
        <v>62000</v>
      </c>
      <c r="G256" s="36">
        <f t="shared" si="49"/>
        <v>4.9167327517842981E-3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62000</v>
      </c>
      <c r="O256" s="36">
        <f t="shared" si="53"/>
        <v>4.9167327517842981E-3</v>
      </c>
      <c r="P256" s="31">
        <v>48312</v>
      </c>
      <c r="Q256" s="31">
        <v>24621898</v>
      </c>
      <c r="R256" s="31">
        <v>24621898</v>
      </c>
      <c r="S256" s="31">
        <v>48312</v>
      </c>
      <c r="T256" s="36">
        <f t="shared" si="54"/>
        <v>1.9621558013114991E-3</v>
      </c>
      <c r="U256" s="36">
        <f t="shared" si="55"/>
        <v>0.28332505381685702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15555294</v>
      </c>
      <c r="E257" s="31">
        <v>15555294</v>
      </c>
      <c r="F257" s="31">
        <v>4315986</v>
      </c>
      <c r="G257" s="36">
        <f t="shared" si="49"/>
        <v>0.27746090816412727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4315986</v>
      </c>
      <c r="O257" s="36">
        <f t="shared" si="53"/>
        <v>0.27746090816412727</v>
      </c>
      <c r="P257" s="31">
        <v>3415623</v>
      </c>
      <c r="Q257" s="31">
        <v>16211713</v>
      </c>
      <c r="R257" s="31">
        <v>13737652</v>
      </c>
      <c r="S257" s="31">
        <v>3415623</v>
      </c>
      <c r="T257" s="36">
        <f t="shared" si="54"/>
        <v>0.21068859287109265</v>
      </c>
      <c r="U257" s="36">
        <f t="shared" si="55"/>
        <v>0.26360139863210907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30616594</v>
      </c>
      <c r="E259" s="32">
        <f>SUM(E255:E258)</f>
        <v>30616594</v>
      </c>
      <c r="F259" s="32">
        <f>SUM(F255:F258)</f>
        <v>4651912</v>
      </c>
      <c r="G259" s="37">
        <f t="shared" si="49"/>
        <v>0.15194087232564144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4651912</v>
      </c>
      <c r="O259" s="37">
        <f t="shared" si="53"/>
        <v>0.15194087232564144</v>
      </c>
      <c r="P259" s="32">
        <f>SUM(P255:P258)</f>
        <v>3589283</v>
      </c>
      <c r="Q259" s="32">
        <f>SUM(Q255:Q258)</f>
        <v>42240715</v>
      </c>
      <c r="R259" s="32">
        <f>SUM(R255:R258)</f>
        <v>40514550</v>
      </c>
      <c r="S259" s="32">
        <f>SUM(S255:S258)</f>
        <v>3589283</v>
      </c>
      <c r="T259" s="37">
        <f t="shared" si="54"/>
        <v>8.49721175410975E-2</v>
      </c>
      <c r="U259" s="37">
        <f t="shared" si="55"/>
        <v>0.29605606467921319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382988313</v>
      </c>
      <c r="E260" s="32">
        <f>SUM(E234:E239,E241:E246,E248:E253,E255:E258)</f>
        <v>382988313</v>
      </c>
      <c r="F260" s="32">
        <f>SUM(F234:F239,F241:F246,F248:F253,F255:F258)</f>
        <v>59426658</v>
      </c>
      <c r="G260" s="37">
        <f t="shared" si="49"/>
        <v>0.15516572172791079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59426658</v>
      </c>
      <c r="O260" s="37">
        <f t="shared" si="53"/>
        <v>0.15516572172791079</v>
      </c>
      <c r="P260" s="32">
        <f>SUM(P234:P239,P241:P246,P248:P253,P255:P258)</f>
        <v>57373231</v>
      </c>
      <c r="Q260" s="32">
        <f>SUM(Q234:Q239,Q241:Q246,Q248:Q253,Q255:Q258)</f>
        <v>383604844</v>
      </c>
      <c r="R260" s="32">
        <f>SUM(R234:R239,R241:R246,R248:R253,R255:R258)</f>
        <v>639712947</v>
      </c>
      <c r="S260" s="32">
        <f>SUM(S234:S239,S241:S246,S248:S253,S255:S258)</f>
        <v>57373231</v>
      </c>
      <c r="T260" s="37">
        <f t="shared" si="54"/>
        <v>0.14956336422070832</v>
      </c>
      <c r="U260" s="37">
        <f t="shared" si="55"/>
        <v>3.5790680849053125E-2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214120</v>
      </c>
      <c r="E263" s="31">
        <v>214120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400000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2411652</v>
      </c>
      <c r="E264" s="31">
        <v>2411652</v>
      </c>
      <c r="F264" s="31">
        <v>1046452</v>
      </c>
      <c r="G264" s="36">
        <f t="shared" si="56"/>
        <v>0.43391500929653198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1046452</v>
      </c>
      <c r="O264" s="36">
        <f t="shared" si="60"/>
        <v>0.43391500929653198</v>
      </c>
      <c r="P264" s="31">
        <v>961579</v>
      </c>
      <c r="Q264" s="31">
        <v>2307800</v>
      </c>
      <c r="R264" s="31">
        <v>2307800</v>
      </c>
      <c r="S264" s="31">
        <v>961579</v>
      </c>
      <c r="T264" s="36">
        <f t="shared" si="61"/>
        <v>0.41666478897651443</v>
      </c>
      <c r="U264" s="36">
        <f t="shared" si="62"/>
        <v>8.8264198781379477E-2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3550253</v>
      </c>
      <c r="E265" s="31">
        <v>3550253</v>
      </c>
      <c r="F265" s="31">
        <v>488398</v>
      </c>
      <c r="G265" s="36">
        <f t="shared" si="56"/>
        <v>0.13756709733080993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488398</v>
      </c>
      <c r="O265" s="36">
        <f t="shared" si="60"/>
        <v>0.13756709733080993</v>
      </c>
      <c r="P265" s="31">
        <v>502784</v>
      </c>
      <c r="Q265" s="31">
        <v>3720211</v>
      </c>
      <c r="R265" s="31">
        <v>3356778</v>
      </c>
      <c r="S265" s="31">
        <v>502784</v>
      </c>
      <c r="T265" s="36">
        <f t="shared" si="61"/>
        <v>0.13514932351955306</v>
      </c>
      <c r="U265" s="36">
        <f t="shared" si="62"/>
        <v>-2.8612684572301372E-2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6176025</v>
      </c>
      <c r="E267" s="32">
        <f>SUM(E263:E266)</f>
        <v>6176025</v>
      </c>
      <c r="F267" s="32">
        <f>SUM(F263:F266)</f>
        <v>1534850</v>
      </c>
      <c r="G267" s="37">
        <f t="shared" si="56"/>
        <v>0.24851745256860197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1534850</v>
      </c>
      <c r="O267" s="37">
        <f t="shared" si="60"/>
        <v>0.24851745256860197</v>
      </c>
      <c r="P267" s="32">
        <f>SUM(P263:P266)</f>
        <v>1464363</v>
      </c>
      <c r="Q267" s="32">
        <f>SUM(Q263:Q266)</f>
        <v>6028011</v>
      </c>
      <c r="R267" s="32">
        <f>SUM(R263:R266)</f>
        <v>6064578</v>
      </c>
      <c r="S267" s="32">
        <f>SUM(S263:S266)</f>
        <v>1464363</v>
      </c>
      <c r="T267" s="37">
        <f t="shared" si="61"/>
        <v>0.24292639811042149</v>
      </c>
      <c r="U267" s="37">
        <f t="shared" si="62"/>
        <v>4.8134922829926818E-2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98288</v>
      </c>
      <c r="Q268" s="31">
        <v>20980</v>
      </c>
      <c r="R268" s="31">
        <v>5041</v>
      </c>
      <c r="S268" s="31">
        <v>98288</v>
      </c>
      <c r="T268" s="36">
        <f t="shared" si="61"/>
        <v>4.6848427073403238</v>
      </c>
      <c r="U268" s="36">
        <f t="shared" si="62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3862110</v>
      </c>
      <c r="E269" s="31">
        <v>3862110</v>
      </c>
      <c r="F269" s="31">
        <v>586182</v>
      </c>
      <c r="G269" s="36">
        <f t="shared" si="56"/>
        <v>0.15177765521955616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586182</v>
      </c>
      <c r="O269" s="36">
        <f t="shared" si="60"/>
        <v>0.15177765521955616</v>
      </c>
      <c r="P269" s="31">
        <v>681052</v>
      </c>
      <c r="Q269" s="31">
        <v>1677438</v>
      </c>
      <c r="R269" s="31">
        <v>3699339</v>
      </c>
      <c r="S269" s="31">
        <v>681052</v>
      </c>
      <c r="T269" s="36">
        <f t="shared" si="61"/>
        <v>0.40600725630395879</v>
      </c>
      <c r="U269" s="36">
        <f t="shared" si="62"/>
        <v>-0.13929920182306199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15872</v>
      </c>
      <c r="E270" s="31">
        <v>15872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261</v>
      </c>
      <c r="Q270" s="31">
        <v>15204</v>
      </c>
      <c r="R270" s="31">
        <v>15204</v>
      </c>
      <c r="S270" s="31">
        <v>261</v>
      </c>
      <c r="T270" s="36">
        <f t="shared" si="61"/>
        <v>1.7166535122336228E-2</v>
      </c>
      <c r="U270" s="36">
        <f t="shared" si="62"/>
        <v>-1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782218</v>
      </c>
      <c r="E271" s="31">
        <v>782218</v>
      </c>
      <c r="F271" s="31">
        <v>56140</v>
      </c>
      <c r="G271" s="36">
        <f t="shared" si="56"/>
        <v>7.1770273760000405E-2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56140</v>
      </c>
      <c r="O271" s="36">
        <f t="shared" si="60"/>
        <v>7.1770273760000405E-2</v>
      </c>
      <c r="P271" s="31">
        <v>-17968</v>
      </c>
      <c r="Q271" s="31">
        <v>758090</v>
      </c>
      <c r="R271" s="31">
        <v>758090</v>
      </c>
      <c r="S271" s="31">
        <v>-17968</v>
      </c>
      <c r="T271" s="36">
        <f t="shared" si="61"/>
        <v>-2.3701671305517813E-2</v>
      </c>
      <c r="U271" s="36">
        <f t="shared" si="62"/>
        <v>-4.1244434550311659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1276000</v>
      </c>
      <c r="E272" s="31">
        <v>1276000</v>
      </c>
      <c r="F272" s="31">
        <v>13490</v>
      </c>
      <c r="G272" s="36">
        <f t="shared" si="56"/>
        <v>1.0572100313479623E-2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13490</v>
      </c>
      <c r="O272" s="36">
        <f t="shared" si="60"/>
        <v>1.0572100313479623E-2</v>
      </c>
      <c r="P272" s="31">
        <v>0</v>
      </c>
      <c r="Q272" s="31">
        <v>1200000</v>
      </c>
      <c r="R272" s="31">
        <v>1200000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583852</v>
      </c>
      <c r="E273" s="31">
        <v>583852</v>
      </c>
      <c r="F273" s="31">
        <v>12020</v>
      </c>
      <c r="G273" s="36">
        <f t="shared" si="56"/>
        <v>2.0587409137932215E-2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12020</v>
      </c>
      <c r="O273" s="36">
        <f t="shared" si="60"/>
        <v>2.0587409137932215E-2</v>
      </c>
      <c r="P273" s="31">
        <v>11165</v>
      </c>
      <c r="Q273" s="31">
        <v>171825</v>
      </c>
      <c r="R273" s="31">
        <v>571825</v>
      </c>
      <c r="S273" s="31">
        <v>11165</v>
      </c>
      <c r="T273" s="36">
        <f t="shared" si="61"/>
        <v>6.4978902953586493E-2</v>
      </c>
      <c r="U273" s="36">
        <f t="shared" si="62"/>
        <v>7.6578593819973229E-2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856076</v>
      </c>
      <c r="R274" s="31">
        <v>856076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6520052</v>
      </c>
      <c r="E275" s="32">
        <f>SUM(E268:E274)</f>
        <v>6520052</v>
      </c>
      <c r="F275" s="32">
        <f>SUM(F268:F274)</f>
        <v>667832</v>
      </c>
      <c r="G275" s="37">
        <f t="shared" si="56"/>
        <v>0.10242740395322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667832</v>
      </c>
      <c r="O275" s="37">
        <f t="shared" si="60"/>
        <v>0.10242740395322</v>
      </c>
      <c r="P275" s="32">
        <f>SUM(P268:P274)</f>
        <v>772798</v>
      </c>
      <c r="Q275" s="32">
        <f>SUM(Q268:Q274)</f>
        <v>4699613</v>
      </c>
      <c r="R275" s="32">
        <f>SUM(R268:R274)</f>
        <v>7105575</v>
      </c>
      <c r="S275" s="32">
        <f>SUM(S268:S274)</f>
        <v>772798</v>
      </c>
      <c r="T275" s="37">
        <f t="shared" si="61"/>
        <v>0.16443864633109151</v>
      </c>
      <c r="U275" s="37">
        <f t="shared" si="62"/>
        <v>-0.13582592087453638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662604</v>
      </c>
      <c r="E276" s="31">
        <v>662604</v>
      </c>
      <c r="F276" s="31">
        <v>63025</v>
      </c>
      <c r="G276" s="36">
        <f t="shared" si="56"/>
        <v>9.5117143874772866E-2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63025</v>
      </c>
      <c r="O276" s="36">
        <f t="shared" si="60"/>
        <v>9.5117143874772866E-2</v>
      </c>
      <c r="P276" s="31">
        <v>179512</v>
      </c>
      <c r="Q276" s="31">
        <v>21647592</v>
      </c>
      <c r="R276" s="31">
        <v>634664</v>
      </c>
      <c r="S276" s="31">
        <v>179512</v>
      </c>
      <c r="T276" s="36">
        <f t="shared" si="61"/>
        <v>8.2924696659101849E-3</v>
      </c>
      <c r="U276" s="36">
        <f t="shared" si="62"/>
        <v>-0.64890926511876645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30146100</v>
      </c>
      <c r="E277" s="31">
        <v>30146100</v>
      </c>
      <c r="F277" s="31">
        <v>1293524</v>
      </c>
      <c r="G277" s="36">
        <f t="shared" si="56"/>
        <v>4.2908502260657268E-2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1293524</v>
      </c>
      <c r="O277" s="36">
        <f t="shared" si="60"/>
        <v>4.2908502260657268E-2</v>
      </c>
      <c r="P277" s="31">
        <v>1229371</v>
      </c>
      <c r="Q277" s="31">
        <v>28264900</v>
      </c>
      <c r="R277" s="31">
        <v>28393500</v>
      </c>
      <c r="S277" s="31">
        <v>1229371</v>
      </c>
      <c r="T277" s="36">
        <f t="shared" si="61"/>
        <v>4.3494616998468065E-2</v>
      </c>
      <c r="U277" s="36">
        <f t="shared" si="62"/>
        <v>5.2183596326902171E-2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25699</v>
      </c>
      <c r="E278" s="31">
        <v>25699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0</v>
      </c>
      <c r="R278" s="31">
        <v>24475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1206600</v>
      </c>
      <c r="R279" s="31">
        <v>1200000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300000</v>
      </c>
      <c r="Q280" s="31">
        <v>1200000</v>
      </c>
      <c r="R280" s="31">
        <v>1200000</v>
      </c>
      <c r="S280" s="31">
        <v>300000</v>
      </c>
      <c r="T280" s="36">
        <f t="shared" si="61"/>
        <v>0.25</v>
      </c>
      <c r="U280" s="36">
        <f t="shared" si="62"/>
        <v>-1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12039</v>
      </c>
      <c r="E281" s="31">
        <v>12039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428063</v>
      </c>
      <c r="Q281" s="31">
        <v>2742324</v>
      </c>
      <c r="R281" s="31">
        <v>742320</v>
      </c>
      <c r="S281" s="31">
        <v>428063</v>
      </c>
      <c r="T281" s="36">
        <f t="shared" si="61"/>
        <v>0.15609497637770009</v>
      </c>
      <c r="U281" s="36">
        <f t="shared" si="62"/>
        <v>-1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1840</v>
      </c>
      <c r="E282" s="31">
        <v>1840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1201762</v>
      </c>
      <c r="R282" s="31">
        <v>1201762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1303000</v>
      </c>
      <c r="E283" s="31">
        <v>1303000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1200000</v>
      </c>
      <c r="R283" s="31">
        <v>1200000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32151282</v>
      </c>
      <c r="E285" s="32">
        <f>SUM(E276:E284)</f>
        <v>32151282</v>
      </c>
      <c r="F285" s="32">
        <f>SUM(F276:F284)</f>
        <v>1356549</v>
      </c>
      <c r="G285" s="37">
        <f t="shared" si="56"/>
        <v>4.2192687681940642E-2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1356549</v>
      </c>
      <c r="O285" s="37">
        <f t="shared" si="60"/>
        <v>4.2192687681940642E-2</v>
      </c>
      <c r="P285" s="32">
        <f>SUM(P276:P284)</f>
        <v>2136946</v>
      </c>
      <c r="Q285" s="32">
        <f>SUM(Q276:Q284)</f>
        <v>57463178</v>
      </c>
      <c r="R285" s="32">
        <f>SUM(R276:R284)</f>
        <v>34596721</v>
      </c>
      <c r="S285" s="32">
        <f>SUM(S276:S284)</f>
        <v>2136946</v>
      </c>
      <c r="T285" s="37">
        <f t="shared" si="61"/>
        <v>3.71880928687933E-2</v>
      </c>
      <c r="U285" s="37">
        <f t="shared" si="62"/>
        <v>-0.36519266280008944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1211720</v>
      </c>
      <c r="E286" s="31">
        <v>1211720</v>
      </c>
      <c r="F286" s="31">
        <v>334482</v>
      </c>
      <c r="G286" s="36">
        <f t="shared" si="56"/>
        <v>0.27603901891526095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334482</v>
      </c>
      <c r="O286" s="36">
        <f t="shared" si="60"/>
        <v>0.27603901891526095</v>
      </c>
      <c r="P286" s="31">
        <v>369675</v>
      </c>
      <c r="Q286" s="31">
        <v>979600</v>
      </c>
      <c r="R286" s="31">
        <v>979600</v>
      </c>
      <c r="S286" s="31">
        <v>369675</v>
      </c>
      <c r="T286" s="36">
        <f t="shared" si="61"/>
        <v>0.377373417721519</v>
      </c>
      <c r="U286" s="36">
        <f t="shared" si="62"/>
        <v>-9.5199837695272849E-2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411405</v>
      </c>
      <c r="E287" s="31">
        <v>411405</v>
      </c>
      <c r="F287" s="31">
        <v>11557</v>
      </c>
      <c r="G287" s="36">
        <f t="shared" si="56"/>
        <v>2.809153996669948E-2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11557</v>
      </c>
      <c r="O287" s="36">
        <f t="shared" si="60"/>
        <v>2.809153996669948E-2</v>
      </c>
      <c r="P287" s="31">
        <v>11355</v>
      </c>
      <c r="Q287" s="31">
        <v>394444</v>
      </c>
      <c r="R287" s="31">
        <v>394444</v>
      </c>
      <c r="S287" s="31">
        <v>11355</v>
      </c>
      <c r="T287" s="36">
        <f t="shared" si="61"/>
        <v>2.8787356380119866E-2</v>
      </c>
      <c r="U287" s="36">
        <f t="shared" si="62"/>
        <v>1.7789520035226714E-2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1398203</v>
      </c>
      <c r="E288" s="31">
        <v>1398203</v>
      </c>
      <c r="F288" s="31">
        <v>173346</v>
      </c>
      <c r="G288" s="36">
        <f t="shared" si="56"/>
        <v>0.12397770566934845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173346</v>
      </c>
      <c r="O288" s="36">
        <f t="shared" si="60"/>
        <v>0.12397770566934845</v>
      </c>
      <c r="P288" s="31">
        <v>32848</v>
      </c>
      <c r="Q288" s="31">
        <v>1022156</v>
      </c>
      <c r="R288" s="31">
        <v>1022156</v>
      </c>
      <c r="S288" s="31">
        <v>32848</v>
      </c>
      <c r="T288" s="36">
        <f t="shared" si="61"/>
        <v>3.2135994897060725E-2</v>
      </c>
      <c r="U288" s="36">
        <f t="shared" si="62"/>
        <v>4.2772162688748177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1631581</v>
      </c>
      <c r="E289" s="31">
        <v>1631581</v>
      </c>
      <c r="F289" s="31">
        <v>445743</v>
      </c>
      <c r="G289" s="36">
        <f t="shared" si="56"/>
        <v>0.27319697888122013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445743</v>
      </c>
      <c r="O289" s="36">
        <f t="shared" si="60"/>
        <v>0.27319697888122013</v>
      </c>
      <c r="P289" s="31">
        <v>108319</v>
      </c>
      <c r="Q289" s="31">
        <v>1106294</v>
      </c>
      <c r="R289" s="31">
        <v>1106294</v>
      </c>
      <c r="S289" s="31">
        <v>108319</v>
      </c>
      <c r="T289" s="36">
        <f t="shared" si="61"/>
        <v>9.7911585889465191E-2</v>
      </c>
      <c r="U289" s="36">
        <f t="shared" si="62"/>
        <v>3.1150952279840105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3698478</v>
      </c>
      <c r="E290" s="31">
        <v>3698478</v>
      </c>
      <c r="F290" s="31">
        <v>2108</v>
      </c>
      <c r="G290" s="36">
        <f t="shared" si="56"/>
        <v>5.6996418526756144E-4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2108</v>
      </c>
      <c r="O290" s="36">
        <f t="shared" si="60"/>
        <v>5.6996418526756144E-4</v>
      </c>
      <c r="P290" s="31">
        <v>0</v>
      </c>
      <c r="Q290" s="31">
        <v>4413043</v>
      </c>
      <c r="R290" s="31">
        <v>4413043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8351387</v>
      </c>
      <c r="E292" s="32">
        <f>SUM(E286:E291)</f>
        <v>8351387</v>
      </c>
      <c r="F292" s="32">
        <f>SUM(F286:F291)</f>
        <v>967236</v>
      </c>
      <c r="G292" s="37">
        <f t="shared" si="56"/>
        <v>0.11581740853345678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967236</v>
      </c>
      <c r="O292" s="37">
        <f t="shared" si="60"/>
        <v>0.11581740853345678</v>
      </c>
      <c r="P292" s="32">
        <f>SUM(P286:P291)</f>
        <v>522197</v>
      </c>
      <c r="Q292" s="32">
        <f>SUM(Q286:Q291)</f>
        <v>7915537</v>
      </c>
      <c r="R292" s="32">
        <f>SUM(R286:R291)</f>
        <v>7915537</v>
      </c>
      <c r="S292" s="32">
        <f>SUM(S286:S291)</f>
        <v>522197</v>
      </c>
      <c r="T292" s="37">
        <f t="shared" si="61"/>
        <v>6.5971140050258115E-2</v>
      </c>
      <c r="U292" s="37">
        <f t="shared" si="62"/>
        <v>0.85224350197339316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14170000</v>
      </c>
      <c r="E293" s="31">
        <v>14170000</v>
      </c>
      <c r="F293" s="31">
        <v>671997</v>
      </c>
      <c r="G293" s="36">
        <f t="shared" si="56"/>
        <v>4.7423923782639377E-2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671997</v>
      </c>
      <c r="O293" s="36">
        <f t="shared" si="60"/>
        <v>4.7423923782639377E-2</v>
      </c>
      <c r="P293" s="31">
        <v>806830</v>
      </c>
      <c r="Q293" s="31">
        <v>13020000</v>
      </c>
      <c r="R293" s="31">
        <v>13020000</v>
      </c>
      <c r="S293" s="31">
        <v>806830</v>
      </c>
      <c r="T293" s="36">
        <f t="shared" si="61"/>
        <v>6.1968509984639014E-2</v>
      </c>
      <c r="U293" s="36">
        <f t="shared" si="62"/>
        <v>-0.16711450987196808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450000</v>
      </c>
      <c r="E295" s="31">
        <v>450000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450000</v>
      </c>
      <c r="R295" s="31">
        <v>450000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5000000</v>
      </c>
      <c r="E296" s="31">
        <v>5000000</v>
      </c>
      <c r="F296" s="31">
        <v>218792</v>
      </c>
      <c r="G296" s="36">
        <f t="shared" si="56"/>
        <v>4.3758400000000003E-2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218792</v>
      </c>
      <c r="O296" s="36">
        <f t="shared" si="60"/>
        <v>4.3758400000000003E-2</v>
      </c>
      <c r="P296" s="31">
        <v>116944</v>
      </c>
      <c r="Q296" s="31">
        <v>2711046</v>
      </c>
      <c r="R296" s="31">
        <v>2711046</v>
      </c>
      <c r="S296" s="31">
        <v>116944</v>
      </c>
      <c r="T296" s="36">
        <f t="shared" si="61"/>
        <v>4.3136117941193181E-2</v>
      </c>
      <c r="U296" s="36">
        <f t="shared" si="62"/>
        <v>0.87091257353947182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19620000</v>
      </c>
      <c r="E298" s="32">
        <f>SUM(E293:E297)</f>
        <v>19620000</v>
      </c>
      <c r="F298" s="32">
        <f>SUM(F293:F297)</f>
        <v>890789</v>
      </c>
      <c r="G298" s="37">
        <f t="shared" si="56"/>
        <v>4.5402089704383281E-2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890789</v>
      </c>
      <c r="O298" s="37">
        <f t="shared" si="60"/>
        <v>4.5402089704383281E-2</v>
      </c>
      <c r="P298" s="32">
        <f>SUM(P293:P297)</f>
        <v>923774</v>
      </c>
      <c r="Q298" s="32">
        <f>SUM(Q293:Q297)</f>
        <v>16181046</v>
      </c>
      <c r="R298" s="32">
        <f>SUM(R293:R297)</f>
        <v>16181046</v>
      </c>
      <c r="S298" s="32">
        <f>SUM(S293:S297)</f>
        <v>923774</v>
      </c>
      <c r="T298" s="37">
        <f t="shared" si="61"/>
        <v>5.7089881581203095E-2</v>
      </c>
      <c r="U298" s="37">
        <f t="shared" si="62"/>
        <v>-3.5706785425872578E-2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72818746</v>
      </c>
      <c r="E299" s="32">
        <f>SUM(E263:E266,E268:E274,E276:E284,E286:E291,E293:E297)</f>
        <v>72818746</v>
      </c>
      <c r="F299" s="32">
        <f>SUM(F263:F266,F268:F274,F276:F284,F286:F291,F293:F297)</f>
        <v>5417256</v>
      </c>
      <c r="G299" s="37">
        <f t="shared" si="56"/>
        <v>7.4393700764910184E-2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5417256</v>
      </c>
      <c r="O299" s="37">
        <f t="shared" si="60"/>
        <v>7.4393700764910184E-2</v>
      </c>
      <c r="P299" s="32">
        <f>SUM(P263:P266,P268:P274,P276:P284,P286:P291,P293:P297)</f>
        <v>5820078</v>
      </c>
      <c r="Q299" s="32">
        <f>SUM(Q263:Q266,Q268:Q274,Q276:Q284,Q286:Q291,Q293:Q297)</f>
        <v>92287385</v>
      </c>
      <c r="R299" s="32">
        <f>SUM(R263:R266,R268:R274,R276:R284,R286:R291,R293:R297)</f>
        <v>71863457</v>
      </c>
      <c r="S299" s="32">
        <f>SUM(S263:S266,S268:S274,S276:S284,S286:S291,S293:S297)</f>
        <v>5820078</v>
      </c>
      <c r="T299" s="37">
        <f t="shared" si="61"/>
        <v>6.3064718975404929E-2</v>
      </c>
      <c r="U299" s="37">
        <f t="shared" si="62"/>
        <v>-6.9212474471991636E-2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1050695369</v>
      </c>
      <c r="E302" s="31">
        <v>1050695369</v>
      </c>
      <c r="F302" s="31">
        <v>226546229</v>
      </c>
      <c r="G302" s="36">
        <f t="shared" ref="G302:G339" si="63">IF(($D302     =0),0,($F302     /$D302     ))</f>
        <v>0.21561552062003997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226546229</v>
      </c>
      <c r="O302" s="36">
        <f t="shared" ref="O302:O339" si="67">IF(($D302     =0),0,($N302     /$D302     ))</f>
        <v>0.21561552062003997</v>
      </c>
      <c r="P302" s="31">
        <v>231470366</v>
      </c>
      <c r="Q302" s="31">
        <v>914421491</v>
      </c>
      <c r="R302" s="31">
        <v>1015274987</v>
      </c>
      <c r="S302" s="31">
        <v>231470366</v>
      </c>
      <c r="T302" s="36">
        <f t="shared" ref="T302:T339" si="68">IF(($Q302     =0),0,($S302     /$Q302     ))</f>
        <v>0.25313312108059366</v>
      </c>
      <c r="U302" s="36">
        <f t="shared" ref="U302:U339" si="69">IF(($P302     =0),0,(($F302     /$P302     )-1))</f>
        <v>-2.1273293359721057E-2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1050695369</v>
      </c>
      <c r="E303" s="32">
        <f>E302</f>
        <v>1050695369</v>
      </c>
      <c r="F303" s="32">
        <f>F302</f>
        <v>226546229</v>
      </c>
      <c r="G303" s="37">
        <f t="shared" si="63"/>
        <v>0.21561552062003997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226546229</v>
      </c>
      <c r="O303" s="37">
        <f t="shared" si="67"/>
        <v>0.21561552062003997</v>
      </c>
      <c r="P303" s="32">
        <f>P302</f>
        <v>231470366</v>
      </c>
      <c r="Q303" s="32">
        <f>Q302</f>
        <v>914421491</v>
      </c>
      <c r="R303" s="32">
        <f>R302</f>
        <v>1015274987</v>
      </c>
      <c r="S303" s="32">
        <f>S302</f>
        <v>231470366</v>
      </c>
      <c r="T303" s="37">
        <f t="shared" si="68"/>
        <v>0.25313312108059366</v>
      </c>
      <c r="U303" s="37">
        <f t="shared" si="69"/>
        <v>-2.1273293359721057E-2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24853001</v>
      </c>
      <c r="E304" s="31">
        <v>24853001</v>
      </c>
      <c r="F304" s="31">
        <v>3229426</v>
      </c>
      <c r="G304" s="36">
        <f t="shared" si="63"/>
        <v>0.12994108840216118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3229426</v>
      </c>
      <c r="O304" s="36">
        <f t="shared" si="67"/>
        <v>0.12994108840216118</v>
      </c>
      <c r="P304" s="31">
        <v>2956255</v>
      </c>
      <c r="Q304" s="31">
        <v>17392989</v>
      </c>
      <c r="R304" s="31">
        <v>17203687</v>
      </c>
      <c r="S304" s="31">
        <v>2956255</v>
      </c>
      <c r="T304" s="36">
        <f t="shared" si="68"/>
        <v>0.16996819810557001</v>
      </c>
      <c r="U304" s="36">
        <f t="shared" si="69"/>
        <v>9.2404410309665508E-2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4806219</v>
      </c>
      <c r="E305" s="31">
        <v>4806219</v>
      </c>
      <c r="F305" s="31">
        <v>1166438</v>
      </c>
      <c r="G305" s="36">
        <f t="shared" si="63"/>
        <v>0.24269347693061843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1166438</v>
      </c>
      <c r="O305" s="36">
        <f t="shared" si="67"/>
        <v>0.24269347693061843</v>
      </c>
      <c r="P305" s="31">
        <v>1026440</v>
      </c>
      <c r="Q305" s="31">
        <v>4464524</v>
      </c>
      <c r="R305" s="31">
        <v>4360440</v>
      </c>
      <c r="S305" s="31">
        <v>1026440</v>
      </c>
      <c r="T305" s="36">
        <f t="shared" si="68"/>
        <v>0.22991028830845125</v>
      </c>
      <c r="U305" s="36">
        <f t="shared" si="69"/>
        <v>0.13639180078718671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7172000</v>
      </c>
      <c r="E306" s="31">
        <v>7172000</v>
      </c>
      <c r="F306" s="31">
        <v>1882796</v>
      </c>
      <c r="G306" s="36">
        <f t="shared" si="63"/>
        <v>0.26252035694366982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1882796</v>
      </c>
      <c r="O306" s="36">
        <f t="shared" si="67"/>
        <v>0.26252035694366982</v>
      </c>
      <c r="P306" s="31">
        <v>1542492</v>
      </c>
      <c r="Q306" s="31">
        <v>7016000</v>
      </c>
      <c r="R306" s="31">
        <v>7526000</v>
      </c>
      <c r="S306" s="31">
        <v>1542492</v>
      </c>
      <c r="T306" s="36">
        <f t="shared" si="68"/>
        <v>0.21985347776510833</v>
      </c>
      <c r="U306" s="36">
        <f t="shared" si="69"/>
        <v>0.22061962071764385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13481080</v>
      </c>
      <c r="E307" s="31">
        <v>13481080</v>
      </c>
      <c r="F307" s="31">
        <v>3312965</v>
      </c>
      <c r="G307" s="36">
        <f t="shared" si="63"/>
        <v>0.24574922780667424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3312965</v>
      </c>
      <c r="O307" s="36">
        <f t="shared" si="67"/>
        <v>0.24574922780667424</v>
      </c>
      <c r="P307" s="31">
        <v>2925125</v>
      </c>
      <c r="Q307" s="31">
        <v>12276642</v>
      </c>
      <c r="R307" s="31">
        <v>12271442</v>
      </c>
      <c r="S307" s="31">
        <v>2925125</v>
      </c>
      <c r="T307" s="36">
        <f t="shared" si="68"/>
        <v>0.23826751647559649</v>
      </c>
      <c r="U307" s="36">
        <f t="shared" si="69"/>
        <v>0.13258920558950482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25905203</v>
      </c>
      <c r="E308" s="31">
        <v>25905203</v>
      </c>
      <c r="F308" s="31">
        <v>3312720</v>
      </c>
      <c r="G308" s="36">
        <f t="shared" si="63"/>
        <v>0.12787855783257132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3312720</v>
      </c>
      <c r="O308" s="36">
        <f t="shared" si="67"/>
        <v>0.12787855783257132</v>
      </c>
      <c r="P308" s="31">
        <v>2911473</v>
      </c>
      <c r="Q308" s="31">
        <v>13425133</v>
      </c>
      <c r="R308" s="31">
        <v>13425133</v>
      </c>
      <c r="S308" s="31">
        <v>2911473</v>
      </c>
      <c r="T308" s="36">
        <f t="shared" si="68"/>
        <v>0.21686734872570723</v>
      </c>
      <c r="U308" s="36">
        <f t="shared" si="69"/>
        <v>0.13781580663808324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205298000</v>
      </c>
      <c r="E309" s="31">
        <v>205298000</v>
      </c>
      <c r="F309" s="31">
        <v>24700790</v>
      </c>
      <c r="G309" s="36">
        <f t="shared" si="63"/>
        <v>0.12031675905269414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24700790</v>
      </c>
      <c r="O309" s="36">
        <f t="shared" si="67"/>
        <v>0.12031675905269414</v>
      </c>
      <c r="P309" s="31">
        <v>35506985</v>
      </c>
      <c r="Q309" s="31">
        <v>195512250</v>
      </c>
      <c r="R309" s="31">
        <v>201512250</v>
      </c>
      <c r="S309" s="31">
        <v>35506985</v>
      </c>
      <c r="T309" s="36">
        <f t="shared" si="68"/>
        <v>0.18161002699319351</v>
      </c>
      <c r="U309" s="36">
        <f t="shared" si="69"/>
        <v>-0.30433997704958615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281515503</v>
      </c>
      <c r="E310" s="32">
        <f>SUM(E304:E309)</f>
        <v>281515503</v>
      </c>
      <c r="F310" s="32">
        <f>SUM(F304:F309)</f>
        <v>37605135</v>
      </c>
      <c r="G310" s="37">
        <f t="shared" si="63"/>
        <v>0.13358104473557181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37605135</v>
      </c>
      <c r="O310" s="37">
        <f t="shared" si="67"/>
        <v>0.13358104473557181</v>
      </c>
      <c r="P310" s="32">
        <f>SUM(P304:P309)</f>
        <v>46868770</v>
      </c>
      <c r="Q310" s="32">
        <f>SUM(Q304:Q309)</f>
        <v>250087538</v>
      </c>
      <c r="R310" s="32">
        <f>SUM(R304:R309)</f>
        <v>256298952</v>
      </c>
      <c r="S310" s="32">
        <f>SUM(S304:S309)</f>
        <v>46868770</v>
      </c>
      <c r="T310" s="37">
        <f t="shared" si="68"/>
        <v>0.18740945820339117</v>
      </c>
      <c r="U310" s="37">
        <f t="shared" si="69"/>
        <v>-0.19765048240011418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121551</v>
      </c>
      <c r="E311" s="31">
        <v>121551</v>
      </c>
      <c r="F311" s="31">
        <v>15599</v>
      </c>
      <c r="G311" s="36">
        <f t="shared" si="63"/>
        <v>0.12833296311836184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15599</v>
      </c>
      <c r="O311" s="36">
        <f t="shared" si="67"/>
        <v>0.12833296311836184</v>
      </c>
      <c r="P311" s="31">
        <v>6314</v>
      </c>
      <c r="Q311" s="31">
        <v>115763</v>
      </c>
      <c r="R311" s="31">
        <v>115763</v>
      </c>
      <c r="S311" s="31">
        <v>6314</v>
      </c>
      <c r="T311" s="36">
        <f t="shared" si="68"/>
        <v>5.4542470392094193E-2</v>
      </c>
      <c r="U311" s="36">
        <f t="shared" si="69"/>
        <v>1.4705416534684828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4146729</v>
      </c>
      <c r="E312" s="31">
        <v>4146729</v>
      </c>
      <c r="F312" s="31">
        <v>5769</v>
      </c>
      <c r="G312" s="36">
        <f t="shared" si="63"/>
        <v>1.391217029133083E-3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5769</v>
      </c>
      <c r="O312" s="36">
        <f t="shared" si="67"/>
        <v>1.391217029133083E-3</v>
      </c>
      <c r="P312" s="31">
        <v>12406</v>
      </c>
      <c r="Q312" s="31">
        <v>5398390</v>
      </c>
      <c r="R312" s="31">
        <v>8164793</v>
      </c>
      <c r="S312" s="31">
        <v>12406</v>
      </c>
      <c r="T312" s="36">
        <f t="shared" si="68"/>
        <v>2.2980925794542448E-3</v>
      </c>
      <c r="U312" s="36">
        <f t="shared" si="69"/>
        <v>-0.53498307270675483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12890574</v>
      </c>
      <c r="E313" s="31">
        <v>12890574</v>
      </c>
      <c r="F313" s="31">
        <v>307052</v>
      </c>
      <c r="G313" s="36">
        <f t="shared" si="63"/>
        <v>2.381988575528134E-2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307052</v>
      </c>
      <c r="O313" s="36">
        <f t="shared" si="67"/>
        <v>2.381988575528134E-2</v>
      </c>
      <c r="P313" s="31">
        <v>1728200</v>
      </c>
      <c r="Q313" s="31">
        <v>12794304</v>
      </c>
      <c r="R313" s="31">
        <v>12829304</v>
      </c>
      <c r="S313" s="31">
        <v>1728200</v>
      </c>
      <c r="T313" s="36">
        <f t="shared" si="68"/>
        <v>0.13507573370149717</v>
      </c>
      <c r="U313" s="36">
        <f t="shared" si="69"/>
        <v>-0.82232843420900359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14151500</v>
      </c>
      <c r="E314" s="31">
        <v>14151500</v>
      </c>
      <c r="F314" s="31">
        <v>3394269</v>
      </c>
      <c r="G314" s="36">
        <f t="shared" si="63"/>
        <v>0.23985224181182208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3394269</v>
      </c>
      <c r="O314" s="36">
        <f t="shared" si="67"/>
        <v>0.23985224181182208</v>
      </c>
      <c r="P314" s="31">
        <v>3201965</v>
      </c>
      <c r="Q314" s="31">
        <v>13600700</v>
      </c>
      <c r="R314" s="31">
        <v>13129000</v>
      </c>
      <c r="S314" s="31">
        <v>3201965</v>
      </c>
      <c r="T314" s="36">
        <f t="shared" si="68"/>
        <v>0.2354264854014867</v>
      </c>
      <c r="U314" s="36">
        <f t="shared" si="69"/>
        <v>6.0058120560343431E-2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186346</v>
      </c>
      <c r="E315" s="31">
        <v>1321346</v>
      </c>
      <c r="F315" s="31">
        <v>420</v>
      </c>
      <c r="G315" s="36">
        <f t="shared" si="63"/>
        <v>2.253871829821944E-3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420</v>
      </c>
      <c r="O315" s="36">
        <f t="shared" si="67"/>
        <v>2.253871829821944E-3</v>
      </c>
      <c r="P315" s="31">
        <v>388</v>
      </c>
      <c r="Q315" s="31">
        <v>1193439</v>
      </c>
      <c r="R315" s="31">
        <v>193439</v>
      </c>
      <c r="S315" s="31">
        <v>388</v>
      </c>
      <c r="T315" s="36">
        <f t="shared" si="68"/>
        <v>3.2511087705362404E-4</v>
      </c>
      <c r="U315" s="36">
        <f t="shared" si="69"/>
        <v>8.247422680412364E-2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89572000</v>
      </c>
      <c r="E316" s="31">
        <v>89572000</v>
      </c>
      <c r="F316" s="31">
        <v>11181867</v>
      </c>
      <c r="G316" s="36">
        <f t="shared" si="63"/>
        <v>0.12483663421604965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11181867</v>
      </c>
      <c r="O316" s="36">
        <f t="shared" si="67"/>
        <v>0.12483663421604965</v>
      </c>
      <c r="P316" s="31">
        <v>6283034</v>
      </c>
      <c r="Q316" s="31">
        <v>134739000</v>
      </c>
      <c r="R316" s="31">
        <v>137892635</v>
      </c>
      <c r="S316" s="31">
        <v>6283034</v>
      </c>
      <c r="T316" s="36">
        <f t="shared" si="68"/>
        <v>4.663114614180007E-2</v>
      </c>
      <c r="U316" s="36">
        <f t="shared" si="69"/>
        <v>0.7796922633237382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121068700</v>
      </c>
      <c r="E317" s="32">
        <f>SUM(E311:E316)</f>
        <v>122203700</v>
      </c>
      <c r="F317" s="32">
        <f>SUM(F311:F316)</f>
        <v>14904976</v>
      </c>
      <c r="G317" s="37">
        <f t="shared" si="63"/>
        <v>0.12311172086592158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14904976</v>
      </c>
      <c r="O317" s="37">
        <f t="shared" si="67"/>
        <v>0.12311172086592158</v>
      </c>
      <c r="P317" s="32">
        <f>SUM(P311:P316)</f>
        <v>11232307</v>
      </c>
      <c r="Q317" s="32">
        <f>SUM(Q311:Q316)</f>
        <v>167841596</v>
      </c>
      <c r="R317" s="32">
        <f>SUM(R311:R316)</f>
        <v>172324934</v>
      </c>
      <c r="S317" s="32">
        <f>SUM(S311:S316)</f>
        <v>11232307</v>
      </c>
      <c r="T317" s="37">
        <f t="shared" si="68"/>
        <v>6.6922069782987523E-2</v>
      </c>
      <c r="U317" s="37">
        <f t="shared" si="69"/>
        <v>0.32697370184059249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8562407</v>
      </c>
      <c r="E318" s="31">
        <v>8562407</v>
      </c>
      <c r="F318" s="31">
        <v>1664972</v>
      </c>
      <c r="G318" s="36">
        <f t="shared" si="63"/>
        <v>0.19445139666918426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1664972</v>
      </c>
      <c r="O318" s="36">
        <f t="shared" si="67"/>
        <v>0.19445139666918426</v>
      </c>
      <c r="P318" s="31">
        <v>1624698</v>
      </c>
      <c r="Q318" s="31">
        <v>10064125</v>
      </c>
      <c r="R318" s="31">
        <v>10029125</v>
      </c>
      <c r="S318" s="31">
        <v>1624698</v>
      </c>
      <c r="T318" s="36">
        <f t="shared" si="68"/>
        <v>0.16143460062350179</v>
      </c>
      <c r="U318" s="36">
        <f t="shared" si="69"/>
        <v>2.4788606867245377E-2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430300</v>
      </c>
      <c r="E319" s="31">
        <v>430300</v>
      </c>
      <c r="F319" s="31">
        <v>357741</v>
      </c>
      <c r="G319" s="36">
        <f t="shared" si="63"/>
        <v>0.83137578433650938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357741</v>
      </c>
      <c r="O319" s="36">
        <f t="shared" si="67"/>
        <v>0.83137578433650938</v>
      </c>
      <c r="P319" s="31">
        <v>63804</v>
      </c>
      <c r="Q319" s="31">
        <v>1000300</v>
      </c>
      <c r="R319" s="31">
        <v>7990300</v>
      </c>
      <c r="S319" s="31">
        <v>63804</v>
      </c>
      <c r="T319" s="36">
        <f t="shared" si="68"/>
        <v>6.3784864540637809E-2</v>
      </c>
      <c r="U319" s="36">
        <f t="shared" si="69"/>
        <v>4.6068741771675761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4581239</v>
      </c>
      <c r="E320" s="31">
        <v>4581239</v>
      </c>
      <c r="F320" s="31">
        <v>956824</v>
      </c>
      <c r="G320" s="36">
        <f t="shared" si="63"/>
        <v>0.20885703627337496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956824</v>
      </c>
      <c r="O320" s="36">
        <f t="shared" si="67"/>
        <v>0.20885703627337496</v>
      </c>
      <c r="P320" s="31">
        <v>904719</v>
      </c>
      <c r="Q320" s="31">
        <v>4020380</v>
      </c>
      <c r="R320" s="31">
        <v>4020380</v>
      </c>
      <c r="S320" s="31">
        <v>904719</v>
      </c>
      <c r="T320" s="36">
        <f t="shared" si="68"/>
        <v>0.22503320581636563</v>
      </c>
      <c r="U320" s="36">
        <f t="shared" si="69"/>
        <v>5.7592467937558567E-2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1952639</v>
      </c>
      <c r="E321" s="31">
        <v>1952639</v>
      </c>
      <c r="F321" s="31">
        <v>173817</v>
      </c>
      <c r="G321" s="36">
        <f t="shared" si="63"/>
        <v>8.9016454142317139E-2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173817</v>
      </c>
      <c r="O321" s="36">
        <f t="shared" si="67"/>
        <v>8.9016454142317139E-2</v>
      </c>
      <c r="P321" s="31">
        <v>196748</v>
      </c>
      <c r="Q321" s="31">
        <v>3291094</v>
      </c>
      <c r="R321" s="31">
        <v>5899692</v>
      </c>
      <c r="S321" s="31">
        <v>196748</v>
      </c>
      <c r="T321" s="36">
        <f t="shared" si="68"/>
        <v>5.9781944848734191E-2</v>
      </c>
      <c r="U321" s="36">
        <f t="shared" si="69"/>
        <v>-0.11655010470246208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131694196</v>
      </c>
      <c r="E322" s="31">
        <v>131694196</v>
      </c>
      <c r="F322" s="31">
        <v>27498311</v>
      </c>
      <c r="G322" s="36">
        <f t="shared" si="63"/>
        <v>0.20880427410787336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27498311</v>
      </c>
      <c r="O322" s="36">
        <f t="shared" si="67"/>
        <v>0.20880427410787336</v>
      </c>
      <c r="P322" s="31">
        <v>27381697</v>
      </c>
      <c r="Q322" s="31">
        <v>132489955</v>
      </c>
      <c r="R322" s="31">
        <v>134495595</v>
      </c>
      <c r="S322" s="31">
        <v>27381697</v>
      </c>
      <c r="T322" s="36">
        <f t="shared" si="68"/>
        <v>0.20666998490564814</v>
      </c>
      <c r="U322" s="36">
        <f t="shared" si="69"/>
        <v>4.2588302689932078E-3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147220781</v>
      </c>
      <c r="E323" s="32">
        <f>SUM(E318:E322)</f>
        <v>147220781</v>
      </c>
      <c r="F323" s="32">
        <f>SUM(F318:F322)</f>
        <v>30651665</v>
      </c>
      <c r="G323" s="37">
        <f t="shared" si="63"/>
        <v>0.20820202685923803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30651665</v>
      </c>
      <c r="O323" s="37">
        <f t="shared" si="67"/>
        <v>0.20820202685923803</v>
      </c>
      <c r="P323" s="32">
        <f>SUM(P318:P322)</f>
        <v>30171666</v>
      </c>
      <c r="Q323" s="32">
        <f>SUM(Q318:Q322)</f>
        <v>150865854</v>
      </c>
      <c r="R323" s="32">
        <f>SUM(R318:R322)</f>
        <v>162435092</v>
      </c>
      <c r="S323" s="32">
        <f>SUM(S318:S322)</f>
        <v>30171666</v>
      </c>
      <c r="T323" s="37">
        <f t="shared" si="68"/>
        <v>0.19999002557596632</v>
      </c>
      <c r="U323" s="37">
        <f t="shared" si="69"/>
        <v>1.5908932572699097E-2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2487200</v>
      </c>
      <c r="E324" s="31">
        <v>2487200</v>
      </c>
      <c r="F324" s="31">
        <v>655228</v>
      </c>
      <c r="G324" s="36">
        <f t="shared" si="63"/>
        <v>0.26344001286587326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655228</v>
      </c>
      <c r="O324" s="36">
        <f t="shared" si="67"/>
        <v>0.26344001286587326</v>
      </c>
      <c r="P324" s="31">
        <v>392204</v>
      </c>
      <c r="Q324" s="31">
        <v>6315850</v>
      </c>
      <c r="R324" s="31">
        <v>6315850</v>
      </c>
      <c r="S324" s="31">
        <v>392204</v>
      </c>
      <c r="T324" s="36">
        <f t="shared" si="68"/>
        <v>6.2098371557272575E-2</v>
      </c>
      <c r="U324" s="36">
        <f t="shared" si="69"/>
        <v>0.6706305902030576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1220570</v>
      </c>
      <c r="E325" s="31">
        <v>1220570</v>
      </c>
      <c r="F325" s="31">
        <v>26641</v>
      </c>
      <c r="G325" s="36">
        <f t="shared" si="63"/>
        <v>2.1826687531235407E-2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26641</v>
      </c>
      <c r="O325" s="36">
        <f t="shared" si="67"/>
        <v>2.1826687531235407E-2</v>
      </c>
      <c r="P325" s="31">
        <v>71826</v>
      </c>
      <c r="Q325" s="31">
        <v>1123426</v>
      </c>
      <c r="R325" s="31">
        <v>1188426</v>
      </c>
      <c r="S325" s="31">
        <v>71826</v>
      </c>
      <c r="T325" s="36">
        <f t="shared" si="68"/>
        <v>6.3934785201695529E-2</v>
      </c>
      <c r="U325" s="36">
        <f t="shared" si="69"/>
        <v>-0.62908974466070777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10532806</v>
      </c>
      <c r="E326" s="31">
        <v>10532806</v>
      </c>
      <c r="F326" s="31">
        <v>2984398</v>
      </c>
      <c r="G326" s="36">
        <f t="shared" si="63"/>
        <v>0.28334310913919802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2984398</v>
      </c>
      <c r="O326" s="36">
        <f t="shared" si="67"/>
        <v>0.28334310913919802</v>
      </c>
      <c r="P326" s="31">
        <v>1249495</v>
      </c>
      <c r="Q326" s="31">
        <v>13559884</v>
      </c>
      <c r="R326" s="31">
        <v>13178802</v>
      </c>
      <c r="S326" s="31">
        <v>1249495</v>
      </c>
      <c r="T326" s="36">
        <f t="shared" si="68"/>
        <v>9.2146437240908555E-2</v>
      </c>
      <c r="U326" s="36">
        <f t="shared" si="69"/>
        <v>1.3884833472722979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603123683</v>
      </c>
      <c r="E327" s="31">
        <v>603123683</v>
      </c>
      <c r="F327" s="31">
        <v>74597022</v>
      </c>
      <c r="G327" s="36">
        <f t="shared" si="63"/>
        <v>0.12368445163510516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74597022</v>
      </c>
      <c r="O327" s="36">
        <f t="shared" si="67"/>
        <v>0.12368445163510516</v>
      </c>
      <c r="P327" s="31">
        <v>96232566</v>
      </c>
      <c r="Q327" s="31">
        <v>555954007</v>
      </c>
      <c r="R327" s="31">
        <v>566967543</v>
      </c>
      <c r="S327" s="31">
        <v>96232566</v>
      </c>
      <c r="T327" s="36">
        <f t="shared" si="68"/>
        <v>0.17309447326278557</v>
      </c>
      <c r="U327" s="36">
        <f t="shared" si="69"/>
        <v>-0.22482559594223017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3161800</v>
      </c>
      <c r="E328" s="31">
        <v>3161800</v>
      </c>
      <c r="F328" s="31">
        <v>638297</v>
      </c>
      <c r="G328" s="36">
        <f t="shared" si="63"/>
        <v>0.20187772787652603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638297</v>
      </c>
      <c r="O328" s="36">
        <f t="shared" si="67"/>
        <v>0.20187772787652603</v>
      </c>
      <c r="P328" s="31">
        <v>632406</v>
      </c>
      <c r="Q328" s="31">
        <v>2918700</v>
      </c>
      <c r="R328" s="31">
        <v>3718700</v>
      </c>
      <c r="S328" s="31">
        <v>632406</v>
      </c>
      <c r="T328" s="36">
        <f t="shared" si="68"/>
        <v>0.21667386165073491</v>
      </c>
      <c r="U328" s="36">
        <f t="shared" si="69"/>
        <v>9.3152183881872741E-3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130000</v>
      </c>
      <c r="E329" s="31">
        <v>130000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0</v>
      </c>
      <c r="Q329" s="31">
        <v>180000</v>
      </c>
      <c r="R329" s="31">
        <v>140000</v>
      </c>
      <c r="S329" s="31">
        <v>0</v>
      </c>
      <c r="T329" s="36">
        <f t="shared" si="68"/>
        <v>0</v>
      </c>
      <c r="U329" s="36">
        <f t="shared" si="6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11551170</v>
      </c>
      <c r="E330" s="31">
        <v>11551170</v>
      </c>
      <c r="F330" s="31">
        <v>1623553</v>
      </c>
      <c r="G330" s="36">
        <f t="shared" si="63"/>
        <v>0.14055312145869206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1623553</v>
      </c>
      <c r="O330" s="36">
        <f t="shared" si="67"/>
        <v>0.14055312145869206</v>
      </c>
      <c r="P330" s="31">
        <v>2027951</v>
      </c>
      <c r="Q330" s="31">
        <v>10979019</v>
      </c>
      <c r="R330" s="31">
        <v>10241006</v>
      </c>
      <c r="S330" s="31">
        <v>2027951</v>
      </c>
      <c r="T330" s="36">
        <f t="shared" si="68"/>
        <v>0.18471149380468327</v>
      </c>
      <c r="U330" s="36">
        <f t="shared" si="69"/>
        <v>-0.19941211597321629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216780000</v>
      </c>
      <c r="E331" s="31">
        <v>216780000</v>
      </c>
      <c r="F331" s="31">
        <v>51542990</v>
      </c>
      <c r="G331" s="36">
        <f t="shared" si="63"/>
        <v>0.23776635298459267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51542990</v>
      </c>
      <c r="O331" s="36">
        <f t="shared" si="67"/>
        <v>0.23776635298459267</v>
      </c>
      <c r="P331" s="31">
        <v>44376842</v>
      </c>
      <c r="Q331" s="31">
        <v>196860000</v>
      </c>
      <c r="R331" s="31">
        <v>200520000</v>
      </c>
      <c r="S331" s="31">
        <v>44376842</v>
      </c>
      <c r="T331" s="36">
        <f t="shared" si="68"/>
        <v>0.22542335670019303</v>
      </c>
      <c r="U331" s="36">
        <f t="shared" si="69"/>
        <v>0.16148395597866116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848987229</v>
      </c>
      <c r="E332" s="32">
        <f>SUM(E324:E331)</f>
        <v>848987229</v>
      </c>
      <c r="F332" s="32">
        <f>SUM(F324:F331)</f>
        <v>132068129</v>
      </c>
      <c r="G332" s="37">
        <f t="shared" si="63"/>
        <v>0.15555961796452417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132068129</v>
      </c>
      <c r="O332" s="37">
        <f t="shared" si="67"/>
        <v>0.15555961796452417</v>
      </c>
      <c r="P332" s="32">
        <f>SUM(P324:P331)</f>
        <v>144983290</v>
      </c>
      <c r="Q332" s="32">
        <f>SUM(Q324:Q331)</f>
        <v>787890886</v>
      </c>
      <c r="R332" s="32">
        <f>SUM(R324:R331)</f>
        <v>802270327</v>
      </c>
      <c r="S332" s="32">
        <f>SUM(S324:S331)</f>
        <v>144983290</v>
      </c>
      <c r="T332" s="37">
        <f t="shared" si="68"/>
        <v>0.18401442709415983</v>
      </c>
      <c r="U332" s="37">
        <f t="shared" si="69"/>
        <v>-8.9080341603504754E-2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1500000</v>
      </c>
      <c r="E333" s="31">
        <v>1500000</v>
      </c>
      <c r="F333" s="31">
        <v>308897</v>
      </c>
      <c r="G333" s="36">
        <f t="shared" si="63"/>
        <v>0.20593133333333333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308897</v>
      </c>
      <c r="O333" s="36">
        <f t="shared" si="67"/>
        <v>0.20593133333333333</v>
      </c>
      <c r="P333" s="31">
        <v>389012</v>
      </c>
      <c r="Q333" s="31">
        <v>1303822</v>
      </c>
      <c r="R333" s="31">
        <v>1561000</v>
      </c>
      <c r="S333" s="31">
        <v>389012</v>
      </c>
      <c r="T333" s="36">
        <f t="shared" si="68"/>
        <v>0.29836281332881331</v>
      </c>
      <c r="U333" s="36">
        <f t="shared" si="69"/>
        <v>-0.20594480375926705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459800</v>
      </c>
      <c r="E334" s="31">
        <v>459800</v>
      </c>
      <c r="F334" s="31">
        <v>66842</v>
      </c>
      <c r="G334" s="36">
        <f t="shared" si="63"/>
        <v>0.14537190082644627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66842</v>
      </c>
      <c r="O334" s="36">
        <f t="shared" si="67"/>
        <v>0.14537190082644627</v>
      </c>
      <c r="P334" s="31">
        <v>2619866</v>
      </c>
      <c r="Q334" s="31">
        <v>9282000</v>
      </c>
      <c r="R334" s="31">
        <v>1651600</v>
      </c>
      <c r="S334" s="31">
        <v>2619866</v>
      </c>
      <c r="T334" s="36">
        <f t="shared" si="68"/>
        <v>0.28225231631113984</v>
      </c>
      <c r="U334" s="36">
        <f t="shared" si="69"/>
        <v>-0.97448648136965788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68600000</v>
      </c>
      <c r="E336" s="31">
        <v>68600000</v>
      </c>
      <c r="F336" s="31">
        <v>10853568</v>
      </c>
      <c r="G336" s="36">
        <f t="shared" si="63"/>
        <v>0.15821527696793003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10853568</v>
      </c>
      <c r="O336" s="36">
        <f t="shared" si="67"/>
        <v>0.15821527696793003</v>
      </c>
      <c r="P336" s="31">
        <v>15964235</v>
      </c>
      <c r="Q336" s="31">
        <v>65335000</v>
      </c>
      <c r="R336" s="31">
        <v>65335000</v>
      </c>
      <c r="S336" s="31">
        <v>15964235</v>
      </c>
      <c r="T336" s="36">
        <f t="shared" si="68"/>
        <v>0.24434430244126426</v>
      </c>
      <c r="U336" s="36">
        <f t="shared" si="69"/>
        <v>-0.32013228319427767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70559800</v>
      </c>
      <c r="E337" s="32">
        <f>SUM(E333:E336)</f>
        <v>70559800</v>
      </c>
      <c r="F337" s="32">
        <f>SUM(F333:F336)</f>
        <v>11229307</v>
      </c>
      <c r="G337" s="37">
        <f t="shared" si="63"/>
        <v>0.15914595846360108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11229307</v>
      </c>
      <c r="O337" s="37">
        <f t="shared" si="67"/>
        <v>0.15914595846360108</v>
      </c>
      <c r="P337" s="32">
        <f>SUM(P333:P336)</f>
        <v>18973113</v>
      </c>
      <c r="Q337" s="32">
        <f>SUM(Q333:Q336)</f>
        <v>75920822</v>
      </c>
      <c r="R337" s="32">
        <f>SUM(R333:R336)</f>
        <v>68547600</v>
      </c>
      <c r="S337" s="32">
        <f>SUM(S333:S336)</f>
        <v>18973113</v>
      </c>
      <c r="T337" s="37">
        <f t="shared" si="68"/>
        <v>0.24990658030546614</v>
      </c>
      <c r="U337" s="37">
        <f t="shared" si="69"/>
        <v>-0.40814630682903752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2520047382</v>
      </c>
      <c r="E338" s="32">
        <f>SUM(E302,E304:E309,E311:E316,E318:E322,E324:E331,E333:E336)</f>
        <v>2521182382</v>
      </c>
      <c r="F338" s="32">
        <f>SUM(F302,F304:F309,F311:F316,F318:F322,F324:F331,F333:F336)</f>
        <v>453005441</v>
      </c>
      <c r="G338" s="37">
        <f t="shared" si="63"/>
        <v>0.17976068396002881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453005441</v>
      </c>
      <c r="O338" s="37">
        <f t="shared" si="67"/>
        <v>0.17976068396002881</v>
      </c>
      <c r="P338" s="32">
        <f>SUM(P302,P304:P309,P311:P316,P318:P322,P324:P331,P333:P336)</f>
        <v>483699512</v>
      </c>
      <c r="Q338" s="32">
        <f>SUM(Q302,Q304:Q309,Q311:Q316,Q318:Q322,Q324:Q331,Q333:Q336)</f>
        <v>2347028187</v>
      </c>
      <c r="R338" s="32">
        <f>SUM(R302,R304:R309,R311:R316,R318:R322,R324:R331,R333:R336)</f>
        <v>2477151892</v>
      </c>
      <c r="S338" s="32">
        <f>SUM(S302,S304:S309,S311:S316,S318:S322,S324:S331,S333:S336)</f>
        <v>483699512</v>
      </c>
      <c r="T338" s="37">
        <f t="shared" si="68"/>
        <v>0.20609020150638693</v>
      </c>
      <c r="U338" s="37">
        <f t="shared" si="69"/>
        <v>-6.3456898835986375E-2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7727005043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7800072670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1182240156</v>
      </c>
      <c r="G339" s="39">
        <f t="shared" si="63"/>
        <v>0.15300108508030644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1182240156</v>
      </c>
      <c r="O339" s="39">
        <f t="shared" si="67"/>
        <v>0.15300108508030644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1333422831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8034582796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8204307496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1333422831</v>
      </c>
      <c r="T339" s="39">
        <f t="shared" si="68"/>
        <v>0.16596043190492002</v>
      </c>
      <c r="U339" s="39">
        <f t="shared" si="69"/>
        <v>-0.11337939585646706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0</v>
      </c>
      <c r="O8" s="36">
        <f>IF(($D8       =0),0,($N8       /$D8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IF(($Q8       =0),0,($S8       /$Q8       ))</f>
        <v>0</v>
      </c>
      <c r="U8" s="36">
        <f>IF(($P8       =0),0,(($F8       /$P8       )-1))</f>
        <v>0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2173370</v>
      </c>
      <c r="E9" s="31">
        <v>2173370</v>
      </c>
      <c r="F9" s="31">
        <v>249738</v>
      </c>
      <c r="G9" s="36">
        <f>IF(($D9       =0),0,($F9       /$D9       ))</f>
        <v>0.11490818406437928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249738</v>
      </c>
      <c r="O9" s="36">
        <f>IF(($D9       =0),0,($N9       /$D9       ))</f>
        <v>0.11490818406437928</v>
      </c>
      <c r="P9" s="31">
        <v>244322</v>
      </c>
      <c r="Q9" s="31">
        <v>1858910</v>
      </c>
      <c r="R9" s="31">
        <v>2089390</v>
      </c>
      <c r="S9" s="31">
        <v>244322</v>
      </c>
      <c r="T9" s="36">
        <f>IF(($Q9       =0),0,($S9       /$Q9       ))</f>
        <v>0.13143293650580179</v>
      </c>
      <c r="U9" s="36">
        <f>IF(($P9       =0),0,(($F9       /$P9       )-1))</f>
        <v>2.2167467522367978E-2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2173370</v>
      </c>
      <c r="E10" s="32">
        <f>SUM(E8:E9)</f>
        <v>2173370</v>
      </c>
      <c r="F10" s="32">
        <f>SUM(F8:F9)</f>
        <v>249738</v>
      </c>
      <c r="G10" s="37">
        <f t="shared" ref="G10:G54" si="0">IF(($D10      =0),0,($F10      /$D10      ))</f>
        <v>0.11490818406437928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249738</v>
      </c>
      <c r="O10" s="37">
        <f t="shared" ref="O10:O54" si="4">IF(($D10      =0),0,($N10      /$D10      ))</f>
        <v>0.11490818406437928</v>
      </c>
      <c r="P10" s="32">
        <f>SUM(P8:P9)</f>
        <v>244322</v>
      </c>
      <c r="Q10" s="32">
        <f>SUM(Q8:Q9)</f>
        <v>1858910</v>
      </c>
      <c r="R10" s="32">
        <f>SUM(R8:R9)</f>
        <v>2089390</v>
      </c>
      <c r="S10" s="32">
        <f>SUM(S8:S9)</f>
        <v>244322</v>
      </c>
      <c r="T10" s="37">
        <f t="shared" ref="T10:T54" si="5">IF(($Q10      =0),0,($S10      /$Q10      ))</f>
        <v>0.13143293650580179</v>
      </c>
      <c r="U10" s="37">
        <f t="shared" ref="U10:U54" si="6">IF(($P10      =0),0,(($F10      /$P10      )-1))</f>
        <v>2.2167467522367978E-2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2332000</v>
      </c>
      <c r="E11" s="31">
        <v>2332000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0</v>
      </c>
      <c r="O11" s="36">
        <f t="shared" si="4"/>
        <v>0</v>
      </c>
      <c r="P11" s="31">
        <v>2332000</v>
      </c>
      <c r="Q11" s="31">
        <v>2332000</v>
      </c>
      <c r="R11" s="31">
        <v>2332000</v>
      </c>
      <c r="S11" s="31">
        <v>2332000</v>
      </c>
      <c r="T11" s="36">
        <f t="shared" si="5"/>
        <v>1</v>
      </c>
      <c r="U11" s="36">
        <f t="shared" si="6"/>
        <v>-1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5"/>
        <v>0</v>
      </c>
      <c r="U13" s="36">
        <f t="shared" si="6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1625095</v>
      </c>
      <c r="E14" s="31">
        <v>1625095</v>
      </c>
      <c r="F14" s="31">
        <v>264446</v>
      </c>
      <c r="G14" s="36">
        <f t="shared" si="0"/>
        <v>0.16272648675923562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264446</v>
      </c>
      <c r="O14" s="36">
        <f t="shared" si="4"/>
        <v>0.16272648675923562</v>
      </c>
      <c r="P14" s="31">
        <v>217375</v>
      </c>
      <c r="Q14" s="31">
        <v>1848548</v>
      </c>
      <c r="R14" s="31">
        <v>1848548</v>
      </c>
      <c r="S14" s="31">
        <v>217375</v>
      </c>
      <c r="T14" s="36">
        <f t="shared" si="5"/>
        <v>0.11759229405998654</v>
      </c>
      <c r="U14" s="36">
        <f t="shared" si="6"/>
        <v>0.21654284071305341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19931887</v>
      </c>
      <c r="E16" s="31">
        <v>19931887</v>
      </c>
      <c r="F16" s="31">
        <v>6833676</v>
      </c>
      <c r="G16" s="36">
        <f t="shared" si="0"/>
        <v>0.34285143197932039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6833676</v>
      </c>
      <c r="O16" s="36">
        <f t="shared" si="4"/>
        <v>0.34285143197932039</v>
      </c>
      <c r="P16" s="31">
        <v>8336222</v>
      </c>
      <c r="Q16" s="31">
        <v>25911984</v>
      </c>
      <c r="R16" s="31">
        <v>19271683</v>
      </c>
      <c r="S16" s="31">
        <v>8336222</v>
      </c>
      <c r="T16" s="36">
        <f t="shared" si="5"/>
        <v>0.32171299580919777</v>
      </c>
      <c r="U16" s="36">
        <f t="shared" si="6"/>
        <v>-0.18024304055242291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23888982</v>
      </c>
      <c r="E19" s="32">
        <f>SUM(E11:E18)</f>
        <v>23888982</v>
      </c>
      <c r="F19" s="32">
        <f>SUM(F11:F18)</f>
        <v>7098122</v>
      </c>
      <c r="G19" s="37">
        <f t="shared" si="0"/>
        <v>0.29712953025792394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7098122</v>
      </c>
      <c r="O19" s="37">
        <f t="shared" si="4"/>
        <v>0.29712953025792394</v>
      </c>
      <c r="P19" s="32">
        <f>SUM(P11:P18)</f>
        <v>10885597</v>
      </c>
      <c r="Q19" s="32">
        <f>SUM(Q11:Q18)</f>
        <v>30092532</v>
      </c>
      <c r="R19" s="32">
        <f>SUM(R11:R18)</f>
        <v>23452231</v>
      </c>
      <c r="S19" s="32">
        <f>SUM(S11:S18)</f>
        <v>10885597</v>
      </c>
      <c r="T19" s="37">
        <f t="shared" si="5"/>
        <v>0.36173749021850338</v>
      </c>
      <c r="U19" s="37">
        <f t="shared" si="6"/>
        <v>-0.34793452302156691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144283</v>
      </c>
      <c r="E23" s="31">
        <v>144283</v>
      </c>
      <c r="F23" s="31">
        <v>15720</v>
      </c>
      <c r="G23" s="36">
        <f t="shared" si="0"/>
        <v>0.10895254465183009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15720</v>
      </c>
      <c r="O23" s="36">
        <f t="shared" si="4"/>
        <v>0.10895254465183009</v>
      </c>
      <c r="P23" s="31">
        <v>16341</v>
      </c>
      <c r="Q23" s="31">
        <v>345507</v>
      </c>
      <c r="R23" s="31">
        <v>138203</v>
      </c>
      <c r="S23" s="31">
        <v>16341</v>
      </c>
      <c r="T23" s="36">
        <f t="shared" si="5"/>
        <v>4.7295713256171365E-2</v>
      </c>
      <c r="U23" s="36">
        <f t="shared" si="6"/>
        <v>-3.8002570222140597E-2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144283</v>
      </c>
      <c r="E27" s="32">
        <f>SUM(E20:E26)</f>
        <v>144283</v>
      </c>
      <c r="F27" s="32">
        <f>SUM(F20:F26)</f>
        <v>15720</v>
      </c>
      <c r="G27" s="37">
        <f t="shared" si="0"/>
        <v>0.10895254465183009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15720</v>
      </c>
      <c r="O27" s="37">
        <f t="shared" si="4"/>
        <v>0.10895254465183009</v>
      </c>
      <c r="P27" s="32">
        <f>SUM(P20:P26)</f>
        <v>16341</v>
      </c>
      <c r="Q27" s="32">
        <f>SUM(Q20:Q26)</f>
        <v>345507</v>
      </c>
      <c r="R27" s="32">
        <f>SUM(R20:R26)</f>
        <v>138203</v>
      </c>
      <c r="S27" s="32">
        <f>SUM(S20:S26)</f>
        <v>16341</v>
      </c>
      <c r="T27" s="37">
        <f t="shared" si="5"/>
        <v>4.7295713256171365E-2</v>
      </c>
      <c r="U27" s="37">
        <f t="shared" si="6"/>
        <v>-3.8002570222140597E-2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45482</v>
      </c>
      <c r="E33" s="31">
        <v>45482</v>
      </c>
      <c r="F33" s="31">
        <v>8703</v>
      </c>
      <c r="G33" s="36">
        <f t="shared" si="0"/>
        <v>0.1913504243436964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8703</v>
      </c>
      <c r="O33" s="36">
        <f t="shared" si="4"/>
        <v>0.1913504243436964</v>
      </c>
      <c r="P33" s="31">
        <v>5165</v>
      </c>
      <c r="Q33" s="31">
        <v>45482</v>
      </c>
      <c r="R33" s="31">
        <v>45482</v>
      </c>
      <c r="S33" s="31">
        <v>5165</v>
      </c>
      <c r="T33" s="36">
        <f t="shared" si="5"/>
        <v>0.11356140890901895</v>
      </c>
      <c r="U33" s="36">
        <f t="shared" si="6"/>
        <v>0.68499515972894476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921971</v>
      </c>
      <c r="E34" s="31">
        <v>921971</v>
      </c>
      <c r="F34" s="31">
        <v>92261</v>
      </c>
      <c r="G34" s="36">
        <f t="shared" si="0"/>
        <v>0.10006930803680376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92261</v>
      </c>
      <c r="O34" s="36">
        <f t="shared" si="4"/>
        <v>0.10006930803680376</v>
      </c>
      <c r="P34" s="31">
        <v>251825</v>
      </c>
      <c r="Q34" s="31">
        <v>1400239</v>
      </c>
      <c r="R34" s="31">
        <v>903481</v>
      </c>
      <c r="S34" s="31">
        <v>251825</v>
      </c>
      <c r="T34" s="36">
        <f t="shared" si="5"/>
        <v>0.17984429800912557</v>
      </c>
      <c r="U34" s="36">
        <f t="shared" si="6"/>
        <v>-0.63363049736920485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967453</v>
      </c>
      <c r="E35" s="32">
        <f>SUM(E28:E34)</f>
        <v>967453</v>
      </c>
      <c r="F35" s="32">
        <f>SUM(F28:F34)</f>
        <v>100964</v>
      </c>
      <c r="G35" s="37">
        <f t="shared" si="0"/>
        <v>0.10436062527068499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100964</v>
      </c>
      <c r="O35" s="37">
        <f t="shared" si="4"/>
        <v>0.10436062527068499</v>
      </c>
      <c r="P35" s="32">
        <f>SUM(P28:P34)</f>
        <v>256990</v>
      </c>
      <c r="Q35" s="32">
        <f>SUM(Q28:Q34)</f>
        <v>1445721</v>
      </c>
      <c r="R35" s="32">
        <f>SUM(R28:R34)</f>
        <v>948963</v>
      </c>
      <c r="S35" s="32">
        <f>SUM(S28:S34)</f>
        <v>256990</v>
      </c>
      <c r="T35" s="37">
        <f t="shared" si="5"/>
        <v>0.17775905586209234</v>
      </c>
      <c r="U35" s="37">
        <f t="shared" si="6"/>
        <v>-0.60712868204988513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1500000</v>
      </c>
      <c r="E37" s="31">
        <v>1500000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1</v>
      </c>
      <c r="E39" s="31">
        <v>1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1</v>
      </c>
      <c r="R39" s="31">
        <v>1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1500001</v>
      </c>
      <c r="E40" s="32">
        <f>SUM(E36:E39)</f>
        <v>1500001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0</v>
      </c>
      <c r="O40" s="37">
        <f t="shared" si="4"/>
        <v>0</v>
      </c>
      <c r="P40" s="32">
        <f>SUM(P36:P39)</f>
        <v>0</v>
      </c>
      <c r="Q40" s="32">
        <f>SUM(Q36:Q39)</f>
        <v>1</v>
      </c>
      <c r="R40" s="32">
        <f>SUM(R36:R39)</f>
        <v>1</v>
      </c>
      <c r="S40" s="32">
        <f>SUM(S36:S39)</f>
        <v>0</v>
      </c>
      <c r="T40" s="37">
        <f t="shared" si="5"/>
        <v>0</v>
      </c>
      <c r="U40" s="37">
        <f t="shared" si="6"/>
        <v>0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9885077</v>
      </c>
      <c r="E46" s="31">
        <v>9885077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8601048</v>
      </c>
      <c r="R46" s="31">
        <v>8601048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9885077</v>
      </c>
      <c r="E47" s="32">
        <f>SUM(E41:E46)</f>
        <v>9885077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0</v>
      </c>
      <c r="O47" s="37">
        <f t="shared" si="4"/>
        <v>0</v>
      </c>
      <c r="P47" s="32">
        <f>SUM(P41:P46)</f>
        <v>0</v>
      </c>
      <c r="Q47" s="32">
        <f>SUM(Q41:Q46)</f>
        <v>8601048</v>
      </c>
      <c r="R47" s="32">
        <f>SUM(R41:R46)</f>
        <v>8601048</v>
      </c>
      <c r="S47" s="32">
        <f>SUM(S41:S46)</f>
        <v>0</v>
      </c>
      <c r="T47" s="37">
        <f t="shared" si="5"/>
        <v>0</v>
      </c>
      <c r="U47" s="37">
        <f t="shared" si="6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0</v>
      </c>
      <c r="O53" s="37">
        <f t="shared" si="4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5"/>
        <v>0</v>
      </c>
      <c r="U53" s="37">
        <f t="shared" si="6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38559166</v>
      </c>
      <c r="E54" s="32">
        <f>SUM(E8:E9,E11:E18,E20:E26,E28:E34,E36:E39,E41:E46,E48:E52)</f>
        <v>38559166</v>
      </c>
      <c r="F54" s="32">
        <f>SUM(F8:F9,F11:F18,F20:F26,F28:F34,F36:F39,F41:F46,F48:F52)</f>
        <v>7464544</v>
      </c>
      <c r="G54" s="37">
        <f t="shared" si="0"/>
        <v>0.1935867596306414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7464544</v>
      </c>
      <c r="O54" s="37">
        <f t="shared" si="4"/>
        <v>0.1935867596306414</v>
      </c>
      <c r="P54" s="32">
        <f>SUM(P8:P9,P11:P18,P20:P26,P28:P34,P36:P39,P41:P46,P48:P52)</f>
        <v>11403250</v>
      </c>
      <c r="Q54" s="32">
        <f>SUM(Q8:Q9,Q11:Q18,Q20:Q26,Q28:Q34,Q36:Q39,Q41:Q46,Q48:Q52)</f>
        <v>42343719</v>
      </c>
      <c r="R54" s="32">
        <f>SUM(R8:R9,R11:R18,R20:R26,R28:R34,R36:R39,R41:R46,R48:R52)</f>
        <v>35229836</v>
      </c>
      <c r="S54" s="32">
        <f>SUM(S8:S9,S11:S18,S20:S26,S28:S34,S36:S39,S41:S46,S48:S52)</f>
        <v>11403250</v>
      </c>
      <c r="T54" s="37">
        <f t="shared" si="5"/>
        <v>0.26930204217536963</v>
      </c>
      <c r="U54" s="37">
        <f t="shared" si="6"/>
        <v>-0.34540205643128052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563341</v>
      </c>
      <c r="E57" s="31">
        <v>563341</v>
      </c>
      <c r="F57" s="31">
        <v>129052</v>
      </c>
      <c r="G57" s="36">
        <f t="shared" ref="G57:G85" si="7">IF(($D57      =0),0,($F57      /$D57      ))</f>
        <v>0.22908327283119814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129052</v>
      </c>
      <c r="O57" s="36">
        <f t="shared" ref="O57:O85" si="11">IF(($D57      =0),0,($N57      /$D57      ))</f>
        <v>0.22908327283119814</v>
      </c>
      <c r="P57" s="31">
        <v>111774</v>
      </c>
      <c r="Q57" s="31">
        <v>1208999</v>
      </c>
      <c r="R57" s="31">
        <v>1208999</v>
      </c>
      <c r="S57" s="31">
        <v>111774</v>
      </c>
      <c r="T57" s="36">
        <f t="shared" ref="T57:T85" si="12">IF(($Q57      =0),0,($S57      /$Q57      ))</f>
        <v>9.2451689372778631E-2</v>
      </c>
      <c r="U57" s="36">
        <f t="shared" ref="U57:U85" si="13">IF(($P57      =0),0,(($F57      /$P57      )-1))</f>
        <v>0.15457977705011894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563341</v>
      </c>
      <c r="E58" s="32">
        <f>E57</f>
        <v>563341</v>
      </c>
      <c r="F58" s="32">
        <f>F57</f>
        <v>129052</v>
      </c>
      <c r="G58" s="37">
        <f t="shared" si="7"/>
        <v>0.22908327283119814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129052</v>
      </c>
      <c r="O58" s="37">
        <f t="shared" si="11"/>
        <v>0.22908327283119814</v>
      </c>
      <c r="P58" s="32">
        <f>P57</f>
        <v>111774</v>
      </c>
      <c r="Q58" s="32">
        <f>Q57</f>
        <v>1208999</v>
      </c>
      <c r="R58" s="32">
        <f>R57</f>
        <v>1208999</v>
      </c>
      <c r="S58" s="32">
        <f>S57</f>
        <v>111774</v>
      </c>
      <c r="T58" s="37">
        <f t="shared" si="12"/>
        <v>9.2451689372778631E-2</v>
      </c>
      <c r="U58" s="37">
        <f t="shared" si="13"/>
        <v>0.15457977705011894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7"/>
        <v>0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0</v>
      </c>
      <c r="O67" s="36">
        <f t="shared" si="11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2"/>
        <v>0</v>
      </c>
      <c r="U67" s="36">
        <f t="shared" si="13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2"/>
        <v>0</v>
      </c>
      <c r="U68" s="36">
        <f t="shared" si="13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0</v>
      </c>
      <c r="E70" s="32">
        <f>SUM(E64:E69)</f>
        <v>0</v>
      </c>
      <c r="F70" s="32">
        <f>SUM(F64:F69)</f>
        <v>0</v>
      </c>
      <c r="G70" s="37">
        <f t="shared" si="7"/>
        <v>0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0</v>
      </c>
      <c r="O70" s="37">
        <f t="shared" si="11"/>
        <v>0</v>
      </c>
      <c r="P70" s="32">
        <f>SUM(P64:P69)</f>
        <v>0</v>
      </c>
      <c r="Q70" s="32">
        <f>SUM(Q64:Q69)</f>
        <v>0</v>
      </c>
      <c r="R70" s="32">
        <f>SUM(R64:R69)</f>
        <v>0</v>
      </c>
      <c r="S70" s="32">
        <f>SUM(S64:S69)</f>
        <v>0</v>
      </c>
      <c r="T70" s="37">
        <f t="shared" si="12"/>
        <v>0</v>
      </c>
      <c r="U70" s="37">
        <f t="shared" si="13"/>
        <v>0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4116013</v>
      </c>
      <c r="E72" s="31">
        <v>4116013</v>
      </c>
      <c r="F72" s="31">
        <v>1016859</v>
      </c>
      <c r="G72" s="36">
        <f t="shared" si="7"/>
        <v>0.24704951126247657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1016859</v>
      </c>
      <c r="O72" s="36">
        <f t="shared" si="11"/>
        <v>0.24704951126247657</v>
      </c>
      <c r="P72" s="31">
        <v>1147593</v>
      </c>
      <c r="Q72" s="31">
        <v>2411274</v>
      </c>
      <c r="R72" s="31">
        <v>2411274</v>
      </c>
      <c r="S72" s="31">
        <v>1147593</v>
      </c>
      <c r="T72" s="36">
        <f t="shared" si="12"/>
        <v>0.47592807785427954</v>
      </c>
      <c r="U72" s="36">
        <f t="shared" si="13"/>
        <v>-0.11392017901817109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4116013</v>
      </c>
      <c r="E78" s="32">
        <f>SUM(E71:E77)</f>
        <v>4116013</v>
      </c>
      <c r="F78" s="32">
        <f>SUM(F71:F77)</f>
        <v>1016859</v>
      </c>
      <c r="G78" s="37">
        <f t="shared" si="7"/>
        <v>0.24704951126247657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1016859</v>
      </c>
      <c r="O78" s="37">
        <f t="shared" si="11"/>
        <v>0.24704951126247657</v>
      </c>
      <c r="P78" s="32">
        <f>SUM(P71:P77)</f>
        <v>1147593</v>
      </c>
      <c r="Q78" s="32">
        <f>SUM(Q71:Q77)</f>
        <v>2411274</v>
      </c>
      <c r="R78" s="32">
        <f>SUM(R71:R77)</f>
        <v>2411274</v>
      </c>
      <c r="S78" s="32">
        <f>SUM(S71:S77)</f>
        <v>1147593</v>
      </c>
      <c r="T78" s="37">
        <f t="shared" si="12"/>
        <v>0.47592807785427954</v>
      </c>
      <c r="U78" s="37">
        <f t="shared" si="13"/>
        <v>-0.11392017901817109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115320</v>
      </c>
      <c r="E79" s="31">
        <v>115320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0</v>
      </c>
      <c r="Q79" s="31">
        <v>110460</v>
      </c>
      <c r="R79" s="31">
        <v>110460</v>
      </c>
      <c r="S79" s="31">
        <v>0</v>
      </c>
      <c r="T79" s="36">
        <f t="shared" si="12"/>
        <v>0</v>
      </c>
      <c r="U79" s="36">
        <f t="shared" si="13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12651807</v>
      </c>
      <c r="Q82" s="31">
        <v>22447168</v>
      </c>
      <c r="R82" s="31">
        <v>23222731</v>
      </c>
      <c r="S82" s="31">
        <v>12651807</v>
      </c>
      <c r="T82" s="36">
        <f t="shared" si="12"/>
        <v>0.56362597722795138</v>
      </c>
      <c r="U82" s="36">
        <f t="shared" si="13"/>
        <v>-1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2487329</v>
      </c>
      <c r="E83" s="31">
        <v>2487329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2388500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2602649</v>
      </c>
      <c r="E84" s="32">
        <f>SUM(E79:E83)</f>
        <v>2602649</v>
      </c>
      <c r="F84" s="32">
        <f>SUM(F79:F83)</f>
        <v>0</v>
      </c>
      <c r="G84" s="37">
        <f t="shared" si="7"/>
        <v>0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0</v>
      </c>
      <c r="O84" s="37">
        <f t="shared" si="11"/>
        <v>0</v>
      </c>
      <c r="P84" s="32">
        <f>SUM(P79:P83)</f>
        <v>12651807</v>
      </c>
      <c r="Q84" s="32">
        <f>SUM(Q79:Q83)</f>
        <v>22557628</v>
      </c>
      <c r="R84" s="32">
        <f>SUM(R79:R83)</f>
        <v>25721691</v>
      </c>
      <c r="S84" s="32">
        <f>SUM(S79:S83)</f>
        <v>12651807</v>
      </c>
      <c r="T84" s="37">
        <f t="shared" si="12"/>
        <v>0.56086601835973182</v>
      </c>
      <c r="U84" s="37">
        <f t="shared" si="13"/>
        <v>-1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7282003</v>
      </c>
      <c r="E85" s="32">
        <f>SUM(E57,E59:E62,E64:E69,E71:E77,E79:E83)</f>
        <v>7282003</v>
      </c>
      <c r="F85" s="32">
        <f>SUM(F57,F59:F62,F64:F69,F71:F77,F79:F83)</f>
        <v>1145911</v>
      </c>
      <c r="G85" s="37">
        <f t="shared" si="7"/>
        <v>0.15736206096042532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1145911</v>
      </c>
      <c r="O85" s="37">
        <f t="shared" si="11"/>
        <v>0.15736206096042532</v>
      </c>
      <c r="P85" s="32">
        <f>SUM(P57,P59:P62,P64:P69,P71:P77,P79:P83)</f>
        <v>13911174</v>
      </c>
      <c r="Q85" s="32">
        <f>SUM(Q57,Q59:Q62,Q64:Q69,Q71:Q77,Q79:Q83)</f>
        <v>26177901</v>
      </c>
      <c r="R85" s="32">
        <f>SUM(R57,R59:R62,R64:R69,R71:R77,R79:R83)</f>
        <v>29341964</v>
      </c>
      <c r="S85" s="32">
        <f>SUM(S57,S59:S62,S64:S69,S71:S77,S79:S83)</f>
        <v>13911174</v>
      </c>
      <c r="T85" s="37">
        <f t="shared" si="12"/>
        <v>0.53140906904644492</v>
      </c>
      <c r="U85" s="37">
        <f t="shared" si="13"/>
        <v>-0.91762657846131468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4">IF(($D88      =0),0,($F88      /$D88      ))</f>
        <v>0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0</v>
      </c>
      <c r="O88" s="36">
        <f t="shared" ref="O88:O99" si="18">IF(($D88      =0),0,($N88      /$D88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19">IF(($Q88      =0),0,($S88      /$Q88      ))</f>
        <v>0</v>
      </c>
      <c r="U88" s="36">
        <f t="shared" ref="U88:U99" si="20">IF(($P88      =0),0,(($F88      /$P88      )-1))</f>
        <v>0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3743000</v>
      </c>
      <c r="E89" s="31">
        <v>3743000</v>
      </c>
      <c r="F89" s="31">
        <v>475741</v>
      </c>
      <c r="G89" s="36">
        <f t="shared" si="14"/>
        <v>0.12710152284263959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475741</v>
      </c>
      <c r="O89" s="36">
        <f t="shared" si="18"/>
        <v>0.12710152284263959</v>
      </c>
      <c r="P89" s="31">
        <v>688884</v>
      </c>
      <c r="Q89" s="31">
        <v>3577000</v>
      </c>
      <c r="R89" s="31">
        <v>9872000</v>
      </c>
      <c r="S89" s="31">
        <v>688884</v>
      </c>
      <c r="T89" s="36">
        <f t="shared" si="19"/>
        <v>0.19258708414872799</v>
      </c>
      <c r="U89" s="36">
        <f t="shared" si="20"/>
        <v>-0.30940332479778887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9235229</v>
      </c>
      <c r="E90" s="31">
        <v>9235229</v>
      </c>
      <c r="F90" s="31">
        <v>1436891</v>
      </c>
      <c r="G90" s="36">
        <f t="shared" si="14"/>
        <v>0.15558802061107527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1436891</v>
      </c>
      <c r="O90" s="36">
        <f t="shared" si="18"/>
        <v>0.15558802061107527</v>
      </c>
      <c r="P90" s="31">
        <v>1227253</v>
      </c>
      <c r="Q90" s="31">
        <v>8846006</v>
      </c>
      <c r="R90" s="31">
        <v>-5112806</v>
      </c>
      <c r="S90" s="31">
        <v>1227253</v>
      </c>
      <c r="T90" s="36">
        <f t="shared" si="19"/>
        <v>0.1387352665146282</v>
      </c>
      <c r="U90" s="36">
        <f t="shared" si="20"/>
        <v>0.17081889390370208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12978229</v>
      </c>
      <c r="E91" s="32">
        <f>SUM(E88:E90)</f>
        <v>12978229</v>
      </c>
      <c r="F91" s="32">
        <f>SUM(F88:F90)</f>
        <v>1912632</v>
      </c>
      <c r="G91" s="37">
        <f t="shared" si="14"/>
        <v>0.1473723417886986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1912632</v>
      </c>
      <c r="O91" s="37">
        <f t="shared" si="18"/>
        <v>0.1473723417886986</v>
      </c>
      <c r="P91" s="32">
        <f>SUM(P88:P90)</f>
        <v>1916137</v>
      </c>
      <c r="Q91" s="32">
        <f>SUM(Q88:Q90)</f>
        <v>12423006</v>
      </c>
      <c r="R91" s="32">
        <f>SUM(R88:R90)</f>
        <v>4759194</v>
      </c>
      <c r="S91" s="32">
        <f>SUM(S88:S90)</f>
        <v>1916137</v>
      </c>
      <c r="T91" s="37">
        <f t="shared" si="19"/>
        <v>0.15424101058954653</v>
      </c>
      <c r="U91" s="37">
        <f t="shared" si="20"/>
        <v>-1.8292011479346115E-3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115</v>
      </c>
      <c r="E92" s="31">
        <v>115</v>
      </c>
      <c r="F92" s="31">
        <v>0</v>
      </c>
      <c r="G92" s="36">
        <f t="shared" si="14"/>
        <v>0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0</v>
      </c>
      <c r="O92" s="36">
        <f t="shared" si="18"/>
        <v>0</v>
      </c>
      <c r="P92" s="31">
        <v>73</v>
      </c>
      <c r="Q92" s="31">
        <v>0</v>
      </c>
      <c r="R92" s="31">
        <v>0</v>
      </c>
      <c r="S92" s="31">
        <v>73</v>
      </c>
      <c r="T92" s="36">
        <f t="shared" si="19"/>
        <v>0</v>
      </c>
      <c r="U92" s="36">
        <f t="shared" si="20"/>
        <v>-1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3081089</v>
      </c>
      <c r="E93" s="31">
        <v>3081089</v>
      </c>
      <c r="F93" s="31">
        <v>662392</v>
      </c>
      <c r="G93" s="36">
        <f t="shared" si="14"/>
        <v>0.21498632464041123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662392</v>
      </c>
      <c r="O93" s="36">
        <f t="shared" si="18"/>
        <v>0.21498632464041123</v>
      </c>
      <c r="P93" s="31">
        <v>708788</v>
      </c>
      <c r="Q93" s="31">
        <v>3081089</v>
      </c>
      <c r="R93" s="31">
        <v>3081089</v>
      </c>
      <c r="S93" s="31">
        <v>708788</v>
      </c>
      <c r="T93" s="36">
        <f t="shared" si="19"/>
        <v>0.23004463681510012</v>
      </c>
      <c r="U93" s="36">
        <f t="shared" si="20"/>
        <v>-6.5458218818603031E-2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5200</v>
      </c>
      <c r="G94" s="36">
        <f t="shared" si="14"/>
        <v>0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5200</v>
      </c>
      <c r="O94" s="36">
        <f t="shared" si="18"/>
        <v>0</v>
      </c>
      <c r="P94" s="31">
        <v>47320</v>
      </c>
      <c r="Q94" s="31">
        <v>0</v>
      </c>
      <c r="R94" s="31">
        <v>0</v>
      </c>
      <c r="S94" s="31">
        <v>47320</v>
      </c>
      <c r="T94" s="36">
        <f t="shared" si="19"/>
        <v>0</v>
      </c>
      <c r="U94" s="36">
        <f t="shared" si="20"/>
        <v>-0.89010989010989006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3081204</v>
      </c>
      <c r="E96" s="32">
        <f>SUM(E92:E95)</f>
        <v>3081204</v>
      </c>
      <c r="F96" s="32">
        <f>SUM(F92:F95)</f>
        <v>667592</v>
      </c>
      <c r="G96" s="37">
        <f t="shared" si="14"/>
        <v>0.21666595266006405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667592</v>
      </c>
      <c r="O96" s="37">
        <f t="shared" si="18"/>
        <v>0.21666595266006405</v>
      </c>
      <c r="P96" s="32">
        <f>SUM(P92:P95)</f>
        <v>756181</v>
      </c>
      <c r="Q96" s="32">
        <f>SUM(Q92:Q95)</f>
        <v>3081089</v>
      </c>
      <c r="R96" s="32">
        <f>SUM(R92:R95)</f>
        <v>3081089</v>
      </c>
      <c r="S96" s="32">
        <f>SUM(S92:S95)</f>
        <v>756181</v>
      </c>
      <c r="T96" s="37">
        <f t="shared" si="19"/>
        <v>0.24542653587741217</v>
      </c>
      <c r="U96" s="37">
        <f t="shared" si="20"/>
        <v>-0.1171531683551954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4"/>
        <v>0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0</v>
      </c>
      <c r="O97" s="36">
        <f t="shared" si="18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19"/>
        <v>0</v>
      </c>
      <c r="U97" s="36">
        <f t="shared" si="20"/>
        <v>0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1964736</v>
      </c>
      <c r="E99" s="31">
        <v>1964736</v>
      </c>
      <c r="F99" s="31">
        <v>818640</v>
      </c>
      <c r="G99" s="36">
        <f t="shared" si="14"/>
        <v>0.41666666666666669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818640</v>
      </c>
      <c r="O99" s="36">
        <f t="shared" si="18"/>
        <v>0.41666666666666669</v>
      </c>
      <c r="P99" s="31">
        <v>279167</v>
      </c>
      <c r="Q99" s="31">
        <v>670002</v>
      </c>
      <c r="R99" s="31">
        <v>670002</v>
      </c>
      <c r="S99" s="31">
        <v>279167</v>
      </c>
      <c r="T99" s="36">
        <f t="shared" si="19"/>
        <v>0.41666592040023759</v>
      </c>
      <c r="U99" s="36">
        <f t="shared" si="20"/>
        <v>1.9324382896259227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1964736</v>
      </c>
      <c r="E101" s="32">
        <f>SUM(E97:E100)</f>
        <v>1964736</v>
      </c>
      <c r="F101" s="32">
        <f>SUM(F97:F100)</f>
        <v>818640</v>
      </c>
      <c r="G101" s="37">
        <f>IF(($D101     =0),0,($F101     /$D101     ))</f>
        <v>0.41666666666666669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818640</v>
      </c>
      <c r="O101" s="37">
        <f>IF(($D101     =0),0,($N101     /$D101     ))</f>
        <v>0.41666666666666669</v>
      </c>
      <c r="P101" s="32">
        <f>SUM(P97:P100)</f>
        <v>279167</v>
      </c>
      <c r="Q101" s="32">
        <f>SUM(Q97:Q100)</f>
        <v>670002</v>
      </c>
      <c r="R101" s="32">
        <f>SUM(R97:R100)</f>
        <v>670002</v>
      </c>
      <c r="S101" s="32">
        <f>SUM(S97:S100)</f>
        <v>279167</v>
      </c>
      <c r="T101" s="37">
        <f>IF(($Q101     =0),0,($S101     /$Q101     ))</f>
        <v>0.41666592040023759</v>
      </c>
      <c r="U101" s="37">
        <f>IF(($P101     =0),0,(($F101     /$P101     )-1))</f>
        <v>1.9324382896259227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18024169</v>
      </c>
      <c r="E102" s="32">
        <f>SUM(E88:E90,E92:E95,E97:E100)</f>
        <v>18024169</v>
      </c>
      <c r="F102" s="32">
        <f>SUM(F88:F90,F92:F95,F97:F100)</f>
        <v>3398864</v>
      </c>
      <c r="G102" s="37">
        <f>IF(($D102     =0),0,($F102     /$D102     ))</f>
        <v>0.18857257718788589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3398864</v>
      </c>
      <c r="O102" s="37">
        <f>IF(($D102     =0),0,($N102     /$D102     ))</f>
        <v>0.18857257718788589</v>
      </c>
      <c r="P102" s="32">
        <f>SUM(P88:P90,P92:P95,P97:P100)</f>
        <v>2951485</v>
      </c>
      <c r="Q102" s="32">
        <f>SUM(Q88:Q90,Q92:Q95,Q97:Q100)</f>
        <v>16174097</v>
      </c>
      <c r="R102" s="32">
        <f>SUM(R88:R90,R92:R95,R97:R100)</f>
        <v>8510285</v>
      </c>
      <c r="S102" s="32">
        <f>SUM(S88:S90,S92:S95,S97:S100)</f>
        <v>2951485</v>
      </c>
      <c r="T102" s="37">
        <f>IF(($Q102     =0),0,($S102     /$Q102     ))</f>
        <v>0.18248221214451724</v>
      </c>
      <c r="U102" s="37">
        <f>IF(($P102     =0),0,(($F102     /$P102     )-1))</f>
        <v>0.15157759568488416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244800</v>
      </c>
      <c r="E105" s="31">
        <v>244800</v>
      </c>
      <c r="F105" s="31">
        <v>102259</v>
      </c>
      <c r="G105" s="36">
        <f t="shared" ref="G105:G136" si="21">IF(($D105     =0),0,($F105     /$D105     ))</f>
        <v>0.41772467320261436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102259</v>
      </c>
      <c r="O105" s="36">
        <f t="shared" ref="O105:O136" si="25">IF(($D105     =0),0,($N105     /$D105     ))</f>
        <v>0.41772467320261436</v>
      </c>
      <c r="P105" s="31">
        <v>-166462</v>
      </c>
      <c r="Q105" s="31">
        <v>244800</v>
      </c>
      <c r="R105" s="31">
        <v>244800</v>
      </c>
      <c r="S105" s="31">
        <v>-166462</v>
      </c>
      <c r="T105" s="36">
        <f t="shared" ref="T105:T136" si="26">IF(($Q105     =0),0,($S105     /$Q105     ))</f>
        <v>-0.67999183006535946</v>
      </c>
      <c r="U105" s="36">
        <f t="shared" ref="U105:U136" si="27">IF(($P105     =0),0,(($F105     /$P105     )-1))</f>
        <v>-1.6143083706791941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244800</v>
      </c>
      <c r="E106" s="32">
        <f>E105</f>
        <v>244800</v>
      </c>
      <c r="F106" s="32">
        <f>F105</f>
        <v>102259</v>
      </c>
      <c r="G106" s="37">
        <f t="shared" si="21"/>
        <v>0.41772467320261436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102259</v>
      </c>
      <c r="O106" s="37">
        <f t="shared" si="25"/>
        <v>0.41772467320261436</v>
      </c>
      <c r="P106" s="32">
        <f>P105</f>
        <v>-166462</v>
      </c>
      <c r="Q106" s="32">
        <f>Q105</f>
        <v>244800</v>
      </c>
      <c r="R106" s="32">
        <f>R105</f>
        <v>244800</v>
      </c>
      <c r="S106" s="32">
        <f>S105</f>
        <v>-166462</v>
      </c>
      <c r="T106" s="37">
        <f t="shared" si="26"/>
        <v>-0.67999183006535946</v>
      </c>
      <c r="U106" s="37">
        <f t="shared" si="27"/>
        <v>-1.6143083706791941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415811</v>
      </c>
      <c r="E110" s="31">
        <v>415811</v>
      </c>
      <c r="F110" s="31">
        <v>101785</v>
      </c>
      <c r="G110" s="36">
        <f t="shared" si="21"/>
        <v>0.24478669395470537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101785</v>
      </c>
      <c r="O110" s="36">
        <f t="shared" si="25"/>
        <v>0.24478669395470537</v>
      </c>
      <c r="P110" s="31">
        <v>64031</v>
      </c>
      <c r="Q110" s="31">
        <v>398470</v>
      </c>
      <c r="R110" s="31">
        <v>398286</v>
      </c>
      <c r="S110" s="31">
        <v>64031</v>
      </c>
      <c r="T110" s="36">
        <f t="shared" si="26"/>
        <v>0.16069214746405</v>
      </c>
      <c r="U110" s="36">
        <f t="shared" si="27"/>
        <v>0.58962065249644713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675382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675382</v>
      </c>
      <c r="O111" s="36">
        <f t="shared" si="25"/>
        <v>0</v>
      </c>
      <c r="P111" s="31">
        <v>0</v>
      </c>
      <c r="Q111" s="31">
        <v>0</v>
      </c>
      <c r="R111" s="31">
        <v>2192099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415811</v>
      </c>
      <c r="E112" s="32">
        <f>SUM(E107:E111)</f>
        <v>415811</v>
      </c>
      <c r="F112" s="32">
        <f>SUM(F107:F111)</f>
        <v>777167</v>
      </c>
      <c r="G112" s="37">
        <f t="shared" si="21"/>
        <v>1.869039058610763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777167</v>
      </c>
      <c r="O112" s="37">
        <f t="shared" si="25"/>
        <v>1.869039058610763</v>
      </c>
      <c r="P112" s="32">
        <f>SUM(P107:P111)</f>
        <v>64031</v>
      </c>
      <c r="Q112" s="32">
        <f>SUM(Q107:Q111)</f>
        <v>398470</v>
      </c>
      <c r="R112" s="32">
        <f>SUM(R107:R111)</f>
        <v>2590385</v>
      </c>
      <c r="S112" s="32">
        <f>SUM(S107:S111)</f>
        <v>64031</v>
      </c>
      <c r="T112" s="37">
        <f t="shared" si="26"/>
        <v>0.16069214746405</v>
      </c>
      <c r="U112" s="37">
        <f t="shared" si="27"/>
        <v>11.13735534350549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5572704</v>
      </c>
      <c r="E117" s="31">
        <v>5572704</v>
      </c>
      <c r="F117" s="31">
        <v>185978</v>
      </c>
      <c r="G117" s="36">
        <f t="shared" si="21"/>
        <v>3.3373026810682931E-2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185978</v>
      </c>
      <c r="O117" s="36">
        <f t="shared" si="25"/>
        <v>3.3373026810682931E-2</v>
      </c>
      <c r="P117" s="31">
        <v>86895</v>
      </c>
      <c r="Q117" s="31">
        <v>4994435</v>
      </c>
      <c r="R117" s="31">
        <v>4994435</v>
      </c>
      <c r="S117" s="31">
        <v>86895</v>
      </c>
      <c r="T117" s="36">
        <f t="shared" si="26"/>
        <v>1.7398364379554443E-2</v>
      </c>
      <c r="U117" s="36">
        <f t="shared" si="27"/>
        <v>1.1402612348236376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31826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31826</v>
      </c>
      <c r="O120" s="36">
        <f t="shared" si="25"/>
        <v>0</v>
      </c>
      <c r="P120" s="31">
        <v>120756</v>
      </c>
      <c r="Q120" s="31">
        <v>428655</v>
      </c>
      <c r="R120" s="31">
        <v>319564</v>
      </c>
      <c r="S120" s="31">
        <v>120756</v>
      </c>
      <c r="T120" s="36">
        <f t="shared" si="26"/>
        <v>0.28170906673198726</v>
      </c>
      <c r="U120" s="36">
        <f t="shared" si="27"/>
        <v>-0.73644373778528605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5572704</v>
      </c>
      <c r="E121" s="32">
        <f>SUM(E113:E120)</f>
        <v>5572704</v>
      </c>
      <c r="F121" s="32">
        <f>SUM(F113:F120)</f>
        <v>217804</v>
      </c>
      <c r="G121" s="37">
        <f t="shared" si="21"/>
        <v>3.908407839354109E-2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217804</v>
      </c>
      <c r="O121" s="37">
        <f t="shared" si="25"/>
        <v>3.908407839354109E-2</v>
      </c>
      <c r="P121" s="32">
        <f>SUM(P113:P120)</f>
        <v>207651</v>
      </c>
      <c r="Q121" s="32">
        <f>SUM(Q113:Q120)</f>
        <v>5423090</v>
      </c>
      <c r="R121" s="32">
        <f>SUM(R113:R120)</f>
        <v>5313999</v>
      </c>
      <c r="S121" s="32">
        <f>SUM(S113:S120)</f>
        <v>207651</v>
      </c>
      <c r="T121" s="37">
        <f t="shared" si="26"/>
        <v>3.8290162988259463E-2</v>
      </c>
      <c r="U121" s="37">
        <f t="shared" si="27"/>
        <v>4.8894539395427872E-2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1"/>
        <v>0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0</v>
      </c>
      <c r="O126" s="37">
        <f t="shared" si="25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26"/>
        <v>0</v>
      </c>
      <c r="U126" s="37">
        <f t="shared" si="27"/>
        <v>0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1"/>
        <v>0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0</v>
      </c>
      <c r="O132" s="37">
        <f t="shared" si="25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26"/>
        <v>0</v>
      </c>
      <c r="U132" s="37">
        <f t="shared" si="27"/>
        <v>0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1"/>
        <v>0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0</v>
      </c>
      <c r="O133" s="36">
        <f t="shared" si="25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26"/>
        <v>0</v>
      </c>
      <c r="U133" s="36">
        <f t="shared" si="27"/>
        <v>0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28">IF(($D137     =0),0,($F137     /$D137     ))</f>
        <v>0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0</v>
      </c>
      <c r="O137" s="37">
        <f t="shared" ref="O137:O170" si="32">IF(($D137     =0),0,($N137     /$D137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3">IF(($Q137     =0),0,($S137     /$Q137     ))</f>
        <v>0</v>
      </c>
      <c r="U137" s="37">
        <f t="shared" ref="U137:U170" si="34">IF(($P137     =0),0,(($F137     /$P137     )-1))</f>
        <v>0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28"/>
        <v>0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0</v>
      </c>
      <c r="O144" s="37">
        <f t="shared" si="32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3"/>
        <v>0</v>
      </c>
      <c r="U144" s="37">
        <f t="shared" si="34"/>
        <v>0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2092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2092</v>
      </c>
      <c r="O146" s="36">
        <f t="shared" si="32"/>
        <v>0</v>
      </c>
      <c r="P146" s="31">
        <v>505</v>
      </c>
      <c r="Q146" s="31">
        <v>0</v>
      </c>
      <c r="R146" s="31">
        <v>0</v>
      </c>
      <c r="S146" s="31">
        <v>505</v>
      </c>
      <c r="T146" s="36">
        <f t="shared" si="33"/>
        <v>0</v>
      </c>
      <c r="U146" s="36">
        <f t="shared" si="34"/>
        <v>3.1425742574257427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2092</v>
      </c>
      <c r="G150" s="37">
        <f t="shared" si="28"/>
        <v>0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2092</v>
      </c>
      <c r="O150" s="37">
        <f t="shared" si="32"/>
        <v>0</v>
      </c>
      <c r="P150" s="32">
        <f>SUM(P145:P149)</f>
        <v>505</v>
      </c>
      <c r="Q150" s="32">
        <f>SUM(Q145:Q149)</f>
        <v>0</v>
      </c>
      <c r="R150" s="32">
        <f>SUM(R145:R149)</f>
        <v>0</v>
      </c>
      <c r="S150" s="32">
        <f>SUM(S145:S149)</f>
        <v>505</v>
      </c>
      <c r="T150" s="37">
        <f t="shared" si="33"/>
        <v>0</v>
      </c>
      <c r="U150" s="37">
        <f t="shared" si="34"/>
        <v>3.1425742574257427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79600</v>
      </c>
      <c r="E152" s="31">
        <v>79600</v>
      </c>
      <c r="F152" s="31">
        <v>17100</v>
      </c>
      <c r="G152" s="36">
        <f t="shared" si="28"/>
        <v>0.21482412060301506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17100</v>
      </c>
      <c r="O152" s="36">
        <f t="shared" si="32"/>
        <v>0.21482412060301506</v>
      </c>
      <c r="P152" s="31">
        <v>13650</v>
      </c>
      <c r="Q152" s="31">
        <v>65800</v>
      </c>
      <c r="R152" s="31">
        <v>65899</v>
      </c>
      <c r="S152" s="31">
        <v>13650</v>
      </c>
      <c r="T152" s="36">
        <f t="shared" si="33"/>
        <v>0.20744680851063829</v>
      </c>
      <c r="U152" s="36">
        <f t="shared" si="34"/>
        <v>0.25274725274725274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5995101</v>
      </c>
      <c r="E156" s="31">
        <v>5995101</v>
      </c>
      <c r="F156" s="31">
        <v>2476445</v>
      </c>
      <c r="G156" s="36">
        <f t="shared" si="28"/>
        <v>0.41307811161146407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2476445</v>
      </c>
      <c r="O156" s="36">
        <f t="shared" si="32"/>
        <v>0.41307811161146407</v>
      </c>
      <c r="P156" s="31">
        <v>2319406</v>
      </c>
      <c r="Q156" s="31">
        <v>5605792</v>
      </c>
      <c r="R156" s="31">
        <v>5669107</v>
      </c>
      <c r="S156" s="31">
        <v>2319406</v>
      </c>
      <c r="T156" s="36">
        <f t="shared" si="33"/>
        <v>0.41375170537900802</v>
      </c>
      <c r="U156" s="36">
        <f t="shared" si="34"/>
        <v>6.7706559351834006E-2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6074701</v>
      </c>
      <c r="E157" s="32">
        <f>SUM(E151:E156)</f>
        <v>6074701</v>
      </c>
      <c r="F157" s="32">
        <f>SUM(F151:F156)</f>
        <v>2493545</v>
      </c>
      <c r="G157" s="37">
        <f t="shared" si="28"/>
        <v>0.41048028536713166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2493545</v>
      </c>
      <c r="O157" s="37">
        <f t="shared" si="32"/>
        <v>0.41048028536713166</v>
      </c>
      <c r="P157" s="32">
        <f>SUM(P151:P156)</f>
        <v>2333056</v>
      </c>
      <c r="Q157" s="32">
        <f>SUM(Q151:Q156)</f>
        <v>5671592</v>
      </c>
      <c r="R157" s="32">
        <f>SUM(R151:R156)</f>
        <v>5735006</v>
      </c>
      <c r="S157" s="32">
        <f>SUM(S151:S156)</f>
        <v>2333056</v>
      </c>
      <c r="T157" s="37">
        <f t="shared" si="33"/>
        <v>0.41135822181849468</v>
      </c>
      <c r="U157" s="37">
        <f t="shared" si="34"/>
        <v>6.8789176084928849E-2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2186100</v>
      </c>
      <c r="E159" s="31">
        <v>2186100</v>
      </c>
      <c r="F159" s="31">
        <v>910879</v>
      </c>
      <c r="G159" s="36">
        <f t="shared" si="28"/>
        <v>0.4166684964091304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910879</v>
      </c>
      <c r="O159" s="36">
        <f t="shared" si="32"/>
        <v>0.4166684964091304</v>
      </c>
      <c r="P159" s="31">
        <v>867501</v>
      </c>
      <c r="Q159" s="31">
        <v>2082000</v>
      </c>
      <c r="R159" s="31">
        <v>2082000</v>
      </c>
      <c r="S159" s="31">
        <v>867501</v>
      </c>
      <c r="T159" s="36">
        <f t="shared" si="33"/>
        <v>0.41666714697406337</v>
      </c>
      <c r="U159" s="36">
        <f t="shared" si="34"/>
        <v>5.0003400572449008E-2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2186100</v>
      </c>
      <c r="E163" s="32">
        <f>SUM(E158:E162)</f>
        <v>2186100</v>
      </c>
      <c r="F163" s="32">
        <f>SUM(F158:F162)</f>
        <v>910879</v>
      </c>
      <c r="G163" s="37">
        <f t="shared" si="28"/>
        <v>0.4166684964091304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910879</v>
      </c>
      <c r="O163" s="37">
        <f t="shared" si="32"/>
        <v>0.4166684964091304</v>
      </c>
      <c r="P163" s="32">
        <f>SUM(P158:P162)</f>
        <v>867501</v>
      </c>
      <c r="Q163" s="32">
        <f>SUM(Q158:Q162)</f>
        <v>2082000</v>
      </c>
      <c r="R163" s="32">
        <f>SUM(R158:R162)</f>
        <v>2082000</v>
      </c>
      <c r="S163" s="32">
        <f>SUM(S158:S162)</f>
        <v>867501</v>
      </c>
      <c r="T163" s="37">
        <f t="shared" si="33"/>
        <v>0.41666714697406337</v>
      </c>
      <c r="U163" s="37">
        <f t="shared" si="34"/>
        <v>5.0003400572449008E-2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28"/>
        <v>0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0</v>
      </c>
      <c r="O169" s="37">
        <f t="shared" si="32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3"/>
        <v>0</v>
      </c>
      <c r="U169" s="37">
        <f t="shared" si="34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14494116</v>
      </c>
      <c r="E170" s="32">
        <f>SUM(E105,E107:E111,E113:E120,E122:E125,E127:E131,E133:E136,E138:E143,E145:E149,E151:E156,E158:E162,E164:E168)</f>
        <v>14494116</v>
      </c>
      <c r="F170" s="32">
        <f>SUM(F105,F107:F111,F113:F120,F122:F125,F127:F131,F133:F136,F138:F143,F145:F149,F151:F156,F158:F162,F164:F168)</f>
        <v>4503746</v>
      </c>
      <c r="G170" s="37">
        <f t="shared" si="28"/>
        <v>0.31072926420624758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4503746</v>
      </c>
      <c r="O170" s="37">
        <f t="shared" si="32"/>
        <v>0.31072926420624758</v>
      </c>
      <c r="P170" s="32">
        <f>SUM(P105,P107:P111,P113:P120,P122:P125,P127:P131,P133:P136,P138:P143,P145:P149,P151:P156,P158:P162,P164:P168)</f>
        <v>3306282</v>
      </c>
      <c r="Q170" s="32">
        <f>SUM(Q105,Q107:Q111,Q113:Q120,Q122:Q125,Q127:Q131,Q133:Q136,Q138:Q143,Q145:Q149,Q151:Q156,Q158:Q162,Q164:Q168)</f>
        <v>13819952</v>
      </c>
      <c r="R170" s="32">
        <f>SUM(R105,R107:R111,R113:R120,R122:R125,R127:R131,R133:R136,R138:R143,R145:R149,R151:R156,R158:R162,R164:R168)</f>
        <v>15966190</v>
      </c>
      <c r="S170" s="32">
        <f>SUM(S105,S107:S111,S113:S120,S122:S125,S127:S131,S133:S136,S138:S143,S145:S149,S151:S156,S158:S162,S164:S168)</f>
        <v>3306282</v>
      </c>
      <c r="T170" s="37">
        <f t="shared" si="33"/>
        <v>0.23923976002232136</v>
      </c>
      <c r="U170" s="37">
        <f t="shared" si="34"/>
        <v>0.36217842277216517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35"/>
        <v>0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0</v>
      </c>
      <c r="O179" s="37">
        <f t="shared" si="39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0"/>
        <v>0</v>
      </c>
      <c r="U179" s="37">
        <f t="shared" si="41"/>
        <v>0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4281290</v>
      </c>
      <c r="E184" s="31">
        <v>4281290</v>
      </c>
      <c r="F184" s="31">
        <v>1088876</v>
      </c>
      <c r="G184" s="36">
        <f t="shared" si="35"/>
        <v>0.25433362374424529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1088876</v>
      </c>
      <c r="O184" s="36">
        <f t="shared" si="39"/>
        <v>0.25433362374424529</v>
      </c>
      <c r="P184" s="31">
        <v>553126</v>
      </c>
      <c r="Q184" s="31">
        <v>1000000</v>
      </c>
      <c r="R184" s="31">
        <v>1950000</v>
      </c>
      <c r="S184" s="31">
        <v>553126</v>
      </c>
      <c r="T184" s="36">
        <f t="shared" si="40"/>
        <v>0.55312600000000001</v>
      </c>
      <c r="U184" s="36">
        <f t="shared" si="41"/>
        <v>0.96858581950586298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4281290</v>
      </c>
      <c r="E185" s="32">
        <f>SUM(E180:E184)</f>
        <v>4281290</v>
      </c>
      <c r="F185" s="32">
        <f>SUM(F180:F184)</f>
        <v>1088876</v>
      </c>
      <c r="G185" s="37">
        <f t="shared" si="35"/>
        <v>0.25433362374424529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1088876</v>
      </c>
      <c r="O185" s="37">
        <f t="shared" si="39"/>
        <v>0.25433362374424529</v>
      </c>
      <c r="P185" s="32">
        <f>SUM(P180:P184)</f>
        <v>553126</v>
      </c>
      <c r="Q185" s="32">
        <f>SUM(Q180:Q184)</f>
        <v>1000000</v>
      </c>
      <c r="R185" s="32">
        <f>SUM(R180:R184)</f>
        <v>1950000</v>
      </c>
      <c r="S185" s="32">
        <f>SUM(S180:S184)</f>
        <v>553126</v>
      </c>
      <c r="T185" s="37">
        <f t="shared" si="40"/>
        <v>0.55312600000000001</v>
      </c>
      <c r="U185" s="37">
        <f t="shared" si="41"/>
        <v>0.96858581950586298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2417049</v>
      </c>
      <c r="E188" s="31">
        <v>2417049</v>
      </c>
      <c r="F188" s="31">
        <v>139478</v>
      </c>
      <c r="G188" s="36">
        <f t="shared" si="35"/>
        <v>5.7705905010614185E-2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139478</v>
      </c>
      <c r="O188" s="36">
        <f t="shared" si="39"/>
        <v>5.7705905010614185E-2</v>
      </c>
      <c r="P188" s="31">
        <v>64821</v>
      </c>
      <c r="Q188" s="31">
        <v>1442615</v>
      </c>
      <c r="R188" s="31">
        <v>1547035</v>
      </c>
      <c r="S188" s="31">
        <v>64821</v>
      </c>
      <c r="T188" s="36">
        <f t="shared" si="40"/>
        <v>4.4932986278390284E-2</v>
      </c>
      <c r="U188" s="36">
        <f t="shared" si="41"/>
        <v>1.1517409481495196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16455</v>
      </c>
      <c r="E189" s="31">
        <v>16455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16455</v>
      </c>
      <c r="R189" s="31">
        <v>16455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9637000</v>
      </c>
      <c r="E190" s="31">
        <v>9637000</v>
      </c>
      <c r="F190" s="31">
        <v>4015422</v>
      </c>
      <c r="G190" s="36">
        <f t="shared" si="35"/>
        <v>0.4166672200892394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4015422</v>
      </c>
      <c r="O190" s="36">
        <f t="shared" si="39"/>
        <v>0.4166672200892394</v>
      </c>
      <c r="P190" s="31">
        <v>3826672</v>
      </c>
      <c r="Q190" s="31">
        <v>9184000</v>
      </c>
      <c r="R190" s="31">
        <v>9854000</v>
      </c>
      <c r="S190" s="31">
        <v>3826672</v>
      </c>
      <c r="T190" s="36">
        <f t="shared" si="40"/>
        <v>0.41666724738675959</v>
      </c>
      <c r="U190" s="36">
        <f t="shared" si="41"/>
        <v>4.9324844146558577E-2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12070504</v>
      </c>
      <c r="E191" s="32">
        <f>SUM(E186:E190)</f>
        <v>12070504</v>
      </c>
      <c r="F191" s="32">
        <f>SUM(F186:F190)</f>
        <v>4154900</v>
      </c>
      <c r="G191" s="37">
        <f t="shared" si="35"/>
        <v>0.34421926375236694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4154900</v>
      </c>
      <c r="O191" s="37">
        <f t="shared" si="39"/>
        <v>0.34421926375236694</v>
      </c>
      <c r="P191" s="32">
        <f>SUM(P186:P190)</f>
        <v>3891493</v>
      </c>
      <c r="Q191" s="32">
        <f>SUM(Q186:Q190)</f>
        <v>10643070</v>
      </c>
      <c r="R191" s="32">
        <f>SUM(R186:R190)</f>
        <v>11417490</v>
      </c>
      <c r="S191" s="32">
        <f>SUM(S186:S190)</f>
        <v>3891493</v>
      </c>
      <c r="T191" s="37">
        <f t="shared" si="40"/>
        <v>0.36563632485739544</v>
      </c>
      <c r="U191" s="37">
        <f t="shared" si="41"/>
        <v>6.7687902817761714E-2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35"/>
        <v>0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0</v>
      </c>
      <c r="O195" s="36">
        <f t="shared" si="39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0"/>
        <v>0</v>
      </c>
      <c r="U195" s="36">
        <f t="shared" si="41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35"/>
        <v>0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0</v>
      </c>
      <c r="O198" s="37">
        <f t="shared" si="39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0"/>
        <v>0</v>
      </c>
      <c r="U198" s="37">
        <f t="shared" si="41"/>
        <v>0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832144</v>
      </c>
      <c r="E200" s="31">
        <v>832144</v>
      </c>
      <c r="F200" s="31">
        <v>319711</v>
      </c>
      <c r="G200" s="36">
        <f t="shared" si="35"/>
        <v>0.38420153242707994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319711</v>
      </c>
      <c r="O200" s="36">
        <f t="shared" si="39"/>
        <v>0.38420153242707994</v>
      </c>
      <c r="P200" s="31">
        <v>3252125</v>
      </c>
      <c r="Q200" s="31">
        <v>836407</v>
      </c>
      <c r="R200" s="31">
        <v>836407</v>
      </c>
      <c r="S200" s="31">
        <v>3252125</v>
      </c>
      <c r="T200" s="36">
        <f t="shared" si="40"/>
        <v>3.8882087309168862</v>
      </c>
      <c r="U200" s="36">
        <f t="shared" si="41"/>
        <v>-0.90169166314332938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832144</v>
      </c>
      <c r="E204" s="32">
        <f>SUM(E199:E203)</f>
        <v>832144</v>
      </c>
      <c r="F204" s="32">
        <f>SUM(F199:F203)</f>
        <v>319711</v>
      </c>
      <c r="G204" s="37">
        <f t="shared" si="35"/>
        <v>0.38420153242707994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319711</v>
      </c>
      <c r="O204" s="37">
        <f t="shared" si="39"/>
        <v>0.38420153242707994</v>
      </c>
      <c r="P204" s="32">
        <f>SUM(P199:P203)</f>
        <v>3252125</v>
      </c>
      <c r="Q204" s="32">
        <f>SUM(Q199:Q203)</f>
        <v>836407</v>
      </c>
      <c r="R204" s="32">
        <f>SUM(R199:R203)</f>
        <v>836407</v>
      </c>
      <c r="S204" s="32">
        <f>SUM(S199:S203)</f>
        <v>3252125</v>
      </c>
      <c r="T204" s="37">
        <f t="shared" si="40"/>
        <v>3.8882087309168862</v>
      </c>
      <c r="U204" s="37">
        <f t="shared" si="41"/>
        <v>-0.90169166314332938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17183938</v>
      </c>
      <c r="E205" s="32">
        <f>SUM(E173:E178,E180:E184,E186:E190,E192:E197,E199:E203)</f>
        <v>17183938</v>
      </c>
      <c r="F205" s="32">
        <f>SUM(F173:F178,F180:F184,F186:F190,F192:F197,F199:F203)</f>
        <v>5563487</v>
      </c>
      <c r="G205" s="37">
        <f t="shared" si="35"/>
        <v>0.32376088647433432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5563487</v>
      </c>
      <c r="O205" s="37">
        <f t="shared" si="39"/>
        <v>0.32376088647433432</v>
      </c>
      <c r="P205" s="32">
        <f>SUM(P173:P178,P180:P184,P186:P190,P192:P197,P199:P203)</f>
        <v>7696744</v>
      </c>
      <c r="Q205" s="32">
        <f>SUM(Q173:Q178,Q180:Q184,Q186:Q190,Q192:Q197,Q199:Q203)</f>
        <v>12479477</v>
      </c>
      <c r="R205" s="32">
        <f>SUM(R173:R178,R180:R184,R186:R190,R192:R197,R199:R203)</f>
        <v>14203897</v>
      </c>
      <c r="S205" s="32">
        <f>SUM(S173:S178,S180:S184,S186:S190,S192:S197,S199:S203)</f>
        <v>7696744</v>
      </c>
      <c r="T205" s="37">
        <f t="shared" si="40"/>
        <v>0.61675212831435167</v>
      </c>
      <c r="U205" s="37">
        <f t="shared" si="41"/>
        <v>-0.27716356422923771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0</v>
      </c>
      <c r="E216" s="32">
        <f>SUM(E208:E215)</f>
        <v>0</v>
      </c>
      <c r="F216" s="32">
        <f>SUM(F208:F215)</f>
        <v>0</v>
      </c>
      <c r="G216" s="37">
        <f t="shared" si="42"/>
        <v>0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0</v>
      </c>
      <c r="O216" s="37">
        <f t="shared" si="46"/>
        <v>0</v>
      </c>
      <c r="P216" s="32">
        <f>SUM(P208:P215)</f>
        <v>0</v>
      </c>
      <c r="Q216" s="32">
        <f>SUM(Q208:Q215)</f>
        <v>0</v>
      </c>
      <c r="R216" s="32">
        <f>SUM(R208:R215)</f>
        <v>0</v>
      </c>
      <c r="S216" s="32">
        <f>SUM(S208:S215)</f>
        <v>0</v>
      </c>
      <c r="T216" s="37">
        <f t="shared" si="47"/>
        <v>0</v>
      </c>
      <c r="U216" s="37">
        <f t="shared" si="48"/>
        <v>0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1448993</v>
      </c>
      <c r="E218" s="31">
        <v>1448993</v>
      </c>
      <c r="F218" s="31">
        <v>251716</v>
      </c>
      <c r="G218" s="36">
        <f t="shared" si="42"/>
        <v>0.17371788545562331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251716</v>
      </c>
      <c r="O218" s="36">
        <f t="shared" si="46"/>
        <v>0.17371788545562331</v>
      </c>
      <c r="P218" s="31">
        <v>529404</v>
      </c>
      <c r="Q218" s="31">
        <v>104137</v>
      </c>
      <c r="R218" s="31">
        <v>1380725</v>
      </c>
      <c r="S218" s="31">
        <v>529404</v>
      </c>
      <c r="T218" s="36">
        <f t="shared" si="47"/>
        <v>5.0837262452346428</v>
      </c>
      <c r="U218" s="36">
        <f t="shared" si="48"/>
        <v>-0.52452947087668389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1000</v>
      </c>
      <c r="G219" s="36">
        <f t="shared" si="42"/>
        <v>0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1000</v>
      </c>
      <c r="O219" s="36">
        <f t="shared" si="46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47"/>
        <v>0</v>
      </c>
      <c r="U219" s="36">
        <f t="shared" si="48"/>
        <v>0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1155000</v>
      </c>
      <c r="E223" s="31">
        <v>1155000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47826</v>
      </c>
      <c r="Q223" s="31">
        <v>1603298</v>
      </c>
      <c r="R223" s="31">
        <v>1603298</v>
      </c>
      <c r="S223" s="31">
        <v>47826</v>
      </c>
      <c r="T223" s="36">
        <f t="shared" si="47"/>
        <v>2.9829763400191354E-2</v>
      </c>
      <c r="U223" s="36">
        <f t="shared" si="48"/>
        <v>-1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2603993</v>
      </c>
      <c r="E224" s="32">
        <f>SUM(E217:E223)</f>
        <v>2603993</v>
      </c>
      <c r="F224" s="32">
        <f>SUM(F217:F223)</f>
        <v>252716</v>
      </c>
      <c r="G224" s="37">
        <f t="shared" si="42"/>
        <v>9.7049416031456309E-2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252716</v>
      </c>
      <c r="O224" s="37">
        <f t="shared" si="46"/>
        <v>9.7049416031456309E-2</v>
      </c>
      <c r="P224" s="32">
        <f>SUM(P217:P223)</f>
        <v>577230</v>
      </c>
      <c r="Q224" s="32">
        <f>SUM(Q217:Q223)</f>
        <v>1707435</v>
      </c>
      <c r="R224" s="32">
        <f>SUM(R217:R223)</f>
        <v>2984023</v>
      </c>
      <c r="S224" s="32">
        <f>SUM(S217:S223)</f>
        <v>577230</v>
      </c>
      <c r="T224" s="37">
        <f t="shared" si="47"/>
        <v>0.3380685062681742</v>
      </c>
      <c r="U224" s="37">
        <f t="shared" si="48"/>
        <v>-0.56219184727058535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2750</v>
      </c>
      <c r="E225" s="31">
        <v>2750</v>
      </c>
      <c r="F225" s="31">
        <v>252</v>
      </c>
      <c r="G225" s="36">
        <f t="shared" si="42"/>
        <v>9.1636363636363641E-2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252</v>
      </c>
      <c r="O225" s="36">
        <f t="shared" si="46"/>
        <v>9.1636363636363641E-2</v>
      </c>
      <c r="P225" s="31">
        <v>210</v>
      </c>
      <c r="Q225" s="31">
        <v>275000</v>
      </c>
      <c r="R225" s="31">
        <v>275000</v>
      </c>
      <c r="S225" s="31">
        <v>210</v>
      </c>
      <c r="T225" s="36">
        <f t="shared" si="47"/>
        <v>7.6363636363636369E-4</v>
      </c>
      <c r="U225" s="36">
        <f t="shared" si="48"/>
        <v>0.19999999999999996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1376910</v>
      </c>
      <c r="E226" s="31">
        <v>1376910</v>
      </c>
      <c r="F226" s="31">
        <v>290705</v>
      </c>
      <c r="G226" s="36">
        <f t="shared" si="42"/>
        <v>0.21112854144424836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290705</v>
      </c>
      <c r="O226" s="36">
        <f t="shared" si="46"/>
        <v>0.21112854144424836</v>
      </c>
      <c r="P226" s="31">
        <v>289835</v>
      </c>
      <c r="Q226" s="31">
        <v>1294088</v>
      </c>
      <c r="R226" s="31">
        <v>1294088</v>
      </c>
      <c r="S226" s="31">
        <v>289835</v>
      </c>
      <c r="T226" s="36">
        <f t="shared" si="47"/>
        <v>0.22396854000655289</v>
      </c>
      <c r="U226" s="36">
        <f t="shared" si="48"/>
        <v>3.0017078682698095E-3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1379660</v>
      </c>
      <c r="E230" s="32">
        <f>SUM(E225:E229)</f>
        <v>1379660</v>
      </c>
      <c r="F230" s="32">
        <f>SUM(F225:F229)</f>
        <v>290957</v>
      </c>
      <c r="G230" s="37">
        <f t="shared" si="42"/>
        <v>0.21089036429265182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290957</v>
      </c>
      <c r="O230" s="37">
        <f t="shared" si="46"/>
        <v>0.21089036429265182</v>
      </c>
      <c r="P230" s="32">
        <f>SUM(P225:P229)</f>
        <v>290045</v>
      </c>
      <c r="Q230" s="32">
        <f>SUM(Q225:Q229)</f>
        <v>1569088</v>
      </c>
      <c r="R230" s="32">
        <f>SUM(R225:R229)</f>
        <v>1569088</v>
      </c>
      <c r="S230" s="32">
        <f>SUM(S225:S229)</f>
        <v>290045</v>
      </c>
      <c r="T230" s="37">
        <f t="shared" si="47"/>
        <v>0.18484941571154709</v>
      </c>
      <c r="U230" s="37">
        <f t="shared" si="48"/>
        <v>3.1443396714303518E-3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3983653</v>
      </c>
      <c r="E231" s="32">
        <f>SUM(E208:E215,E217:E223,E225:E229)</f>
        <v>3983653</v>
      </c>
      <c r="F231" s="32">
        <f>SUM(F208:F215,F217:F223,F225:F229)</f>
        <v>543673</v>
      </c>
      <c r="G231" s="37">
        <f t="shared" si="42"/>
        <v>0.13647599326547769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543673</v>
      </c>
      <c r="O231" s="37">
        <f t="shared" si="46"/>
        <v>0.13647599326547769</v>
      </c>
      <c r="P231" s="32">
        <f>SUM(P208:P215,P217:P223,P225:P229)</f>
        <v>867275</v>
      </c>
      <c r="Q231" s="32">
        <f>SUM(Q208:Q215,Q217:Q223,Q225:Q229)</f>
        <v>3276523</v>
      </c>
      <c r="R231" s="32">
        <f>SUM(R208:R215,R217:R223,R225:R229)</f>
        <v>4553111</v>
      </c>
      <c r="S231" s="32">
        <f>SUM(S208:S215,S217:S223,S225:S229)</f>
        <v>867275</v>
      </c>
      <c r="T231" s="37">
        <f t="shared" si="47"/>
        <v>0.26469370121924979</v>
      </c>
      <c r="U231" s="37">
        <f t="shared" si="48"/>
        <v>-0.37312501801620013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32475</v>
      </c>
      <c r="E235" s="31">
        <v>32475</v>
      </c>
      <c r="F235" s="31">
        <v>11108</v>
      </c>
      <c r="G235" s="36">
        <f t="shared" si="49"/>
        <v>0.34204772902232489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11108</v>
      </c>
      <c r="O235" s="36">
        <f t="shared" si="53"/>
        <v>0.34204772902232489</v>
      </c>
      <c r="P235" s="31">
        <v>10172</v>
      </c>
      <c r="Q235" s="31">
        <v>22266</v>
      </c>
      <c r="R235" s="31">
        <v>22266</v>
      </c>
      <c r="S235" s="31">
        <v>10172</v>
      </c>
      <c r="T235" s="36">
        <f t="shared" si="54"/>
        <v>0.45684002515045363</v>
      </c>
      <c r="U235" s="36">
        <f t="shared" si="55"/>
        <v>9.2017302398741618E-2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49"/>
        <v>0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0</v>
      </c>
      <c r="O236" s="36">
        <f t="shared" si="53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54"/>
        <v>0</v>
      </c>
      <c r="U236" s="36">
        <f t="shared" si="55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32475</v>
      </c>
      <c r="E240" s="32">
        <f>SUM(E234:E239)</f>
        <v>32475</v>
      </c>
      <c r="F240" s="32">
        <f>SUM(F234:F239)</f>
        <v>11108</v>
      </c>
      <c r="G240" s="37">
        <f t="shared" si="49"/>
        <v>0.34204772902232489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11108</v>
      </c>
      <c r="O240" s="37">
        <f t="shared" si="53"/>
        <v>0.34204772902232489</v>
      </c>
      <c r="P240" s="32">
        <f>SUM(P234:P239)</f>
        <v>10172</v>
      </c>
      <c r="Q240" s="32">
        <f>SUM(Q234:Q239)</f>
        <v>22266</v>
      </c>
      <c r="R240" s="32">
        <f>SUM(R234:R239)</f>
        <v>22266</v>
      </c>
      <c r="S240" s="32">
        <f>SUM(S234:S239)</f>
        <v>10172</v>
      </c>
      <c r="T240" s="37">
        <f t="shared" si="54"/>
        <v>0.45684002515045363</v>
      </c>
      <c r="U240" s="37">
        <f t="shared" si="55"/>
        <v>9.2017302398741618E-2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49"/>
        <v>0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0</v>
      </c>
      <c r="O243" s="36">
        <f t="shared" si="53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54"/>
        <v>0</v>
      </c>
      <c r="U243" s="36">
        <f t="shared" si="55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424835</v>
      </c>
      <c r="E246" s="31">
        <v>424835</v>
      </c>
      <c r="F246" s="31">
        <v>73456</v>
      </c>
      <c r="G246" s="36">
        <f t="shared" si="49"/>
        <v>0.17290477479492039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73456</v>
      </c>
      <c r="O246" s="36">
        <f t="shared" si="53"/>
        <v>0.17290477479492039</v>
      </c>
      <c r="P246" s="31">
        <v>44263</v>
      </c>
      <c r="Q246" s="31">
        <v>120000</v>
      </c>
      <c r="R246" s="31">
        <v>404604</v>
      </c>
      <c r="S246" s="31">
        <v>44263</v>
      </c>
      <c r="T246" s="36">
        <f t="shared" si="54"/>
        <v>0.36885833333333334</v>
      </c>
      <c r="U246" s="36">
        <f t="shared" si="55"/>
        <v>0.65953505184917427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424835</v>
      </c>
      <c r="E247" s="32">
        <f>SUM(E241:E246)</f>
        <v>424835</v>
      </c>
      <c r="F247" s="32">
        <f>SUM(F241:F246)</f>
        <v>73456</v>
      </c>
      <c r="G247" s="37">
        <f t="shared" si="49"/>
        <v>0.17290477479492039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73456</v>
      </c>
      <c r="O247" s="37">
        <f t="shared" si="53"/>
        <v>0.17290477479492039</v>
      </c>
      <c r="P247" s="32">
        <f>SUM(P241:P246)</f>
        <v>44263</v>
      </c>
      <c r="Q247" s="32">
        <f>SUM(Q241:Q246)</f>
        <v>120000</v>
      </c>
      <c r="R247" s="32">
        <f>SUM(R241:R246)</f>
        <v>404604</v>
      </c>
      <c r="S247" s="32">
        <f>SUM(S241:S246)</f>
        <v>44263</v>
      </c>
      <c r="T247" s="37">
        <f t="shared" si="54"/>
        <v>0.36885833333333334</v>
      </c>
      <c r="U247" s="37">
        <f t="shared" si="55"/>
        <v>0.65953505184917427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15726</v>
      </c>
      <c r="E248" s="31">
        <v>15726</v>
      </c>
      <c r="F248" s="31">
        <v>6033</v>
      </c>
      <c r="G248" s="36">
        <f t="shared" si="49"/>
        <v>0.38363220144982829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6033</v>
      </c>
      <c r="O248" s="36">
        <f t="shared" si="53"/>
        <v>0.38363220144982829</v>
      </c>
      <c r="P248" s="31">
        <v>2875</v>
      </c>
      <c r="Q248" s="31">
        <v>15078</v>
      </c>
      <c r="R248" s="31">
        <v>15078</v>
      </c>
      <c r="S248" s="31">
        <v>2875</v>
      </c>
      <c r="T248" s="36">
        <f t="shared" si="54"/>
        <v>0.19067515585621436</v>
      </c>
      <c r="U248" s="36">
        <f t="shared" si="55"/>
        <v>1.0984347826086958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23765287</v>
      </c>
      <c r="E253" s="31">
        <v>23765287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9361115</v>
      </c>
      <c r="Q253" s="31">
        <v>22466720</v>
      </c>
      <c r="R253" s="31">
        <v>22466720</v>
      </c>
      <c r="S253" s="31">
        <v>9361115</v>
      </c>
      <c r="T253" s="36">
        <f t="shared" si="54"/>
        <v>0.41666585064486494</v>
      </c>
      <c r="U253" s="36">
        <f t="shared" si="55"/>
        <v>-1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23781013</v>
      </c>
      <c r="E254" s="32">
        <f>SUM(E248:E253)</f>
        <v>23781013</v>
      </c>
      <c r="F254" s="32">
        <f>SUM(F248:F253)</f>
        <v>6033</v>
      </c>
      <c r="G254" s="37">
        <f t="shared" si="49"/>
        <v>2.5368978184402824E-4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6033</v>
      </c>
      <c r="O254" s="37">
        <f t="shared" si="53"/>
        <v>2.5368978184402824E-4</v>
      </c>
      <c r="P254" s="32">
        <f>SUM(P248:P253)</f>
        <v>9363990</v>
      </c>
      <c r="Q254" s="32">
        <f>SUM(Q248:Q253)</f>
        <v>22481798</v>
      </c>
      <c r="R254" s="32">
        <f>SUM(R248:R253)</f>
        <v>22481798</v>
      </c>
      <c r="S254" s="32">
        <f>SUM(S248:S253)</f>
        <v>9363990</v>
      </c>
      <c r="T254" s="37">
        <f t="shared" si="54"/>
        <v>0.4165142841333242</v>
      </c>
      <c r="U254" s="37">
        <f t="shared" si="55"/>
        <v>-0.99935572336151579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113677</v>
      </c>
      <c r="E255" s="31">
        <v>113677</v>
      </c>
      <c r="F255" s="31">
        <v>14390</v>
      </c>
      <c r="G255" s="36">
        <f t="shared" si="49"/>
        <v>0.12658673258442782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14390</v>
      </c>
      <c r="O255" s="36">
        <f t="shared" si="53"/>
        <v>0.12658673258442782</v>
      </c>
      <c r="P255" s="31">
        <v>56583</v>
      </c>
      <c r="Q255" s="31">
        <v>108677</v>
      </c>
      <c r="R255" s="31">
        <v>173741</v>
      </c>
      <c r="S255" s="31">
        <v>56583</v>
      </c>
      <c r="T255" s="36">
        <f t="shared" si="54"/>
        <v>0.52065294404519813</v>
      </c>
      <c r="U255" s="36">
        <f t="shared" si="55"/>
        <v>-0.74568333244967566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113677</v>
      </c>
      <c r="E259" s="32">
        <f>SUM(E255:E258)</f>
        <v>113677</v>
      </c>
      <c r="F259" s="32">
        <f>SUM(F255:F258)</f>
        <v>14390</v>
      </c>
      <c r="G259" s="37">
        <f t="shared" si="49"/>
        <v>0.12658673258442782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14390</v>
      </c>
      <c r="O259" s="37">
        <f t="shared" si="53"/>
        <v>0.12658673258442782</v>
      </c>
      <c r="P259" s="32">
        <f>SUM(P255:P258)</f>
        <v>56583</v>
      </c>
      <c r="Q259" s="32">
        <f>SUM(Q255:Q258)</f>
        <v>108677</v>
      </c>
      <c r="R259" s="32">
        <f>SUM(R255:R258)</f>
        <v>173741</v>
      </c>
      <c r="S259" s="32">
        <f>SUM(S255:S258)</f>
        <v>56583</v>
      </c>
      <c r="T259" s="37">
        <f t="shared" si="54"/>
        <v>0.52065294404519813</v>
      </c>
      <c r="U259" s="37">
        <f t="shared" si="55"/>
        <v>-0.74568333244967566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24352000</v>
      </c>
      <c r="E260" s="32">
        <f>SUM(E234:E239,E241:E246,E248:E253,E255:E258)</f>
        <v>24352000</v>
      </c>
      <c r="F260" s="32">
        <f>SUM(F234:F239,F241:F246,F248:F253,F255:F258)</f>
        <v>104987</v>
      </c>
      <c r="G260" s="37">
        <f t="shared" si="49"/>
        <v>4.3112270039421816E-3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104987</v>
      </c>
      <c r="O260" s="37">
        <f t="shared" si="53"/>
        <v>4.3112270039421816E-3</v>
      </c>
      <c r="P260" s="32">
        <f>SUM(P234:P239,P241:P246,P248:P253,P255:P258)</f>
        <v>9475008</v>
      </c>
      <c r="Q260" s="32">
        <f>SUM(Q234:Q239,Q241:Q246,Q248:Q253,Q255:Q258)</f>
        <v>22732741</v>
      </c>
      <c r="R260" s="32">
        <f>SUM(R234:R239,R241:R246,R248:R253,R255:R258)</f>
        <v>23082409</v>
      </c>
      <c r="S260" s="32">
        <f>SUM(S234:S239,S241:S246,S248:S253,S255:S258)</f>
        <v>9475008</v>
      </c>
      <c r="T260" s="37">
        <f t="shared" si="54"/>
        <v>0.41680006823638205</v>
      </c>
      <c r="U260" s="37">
        <f t="shared" si="55"/>
        <v>-0.98891958719190531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1000</v>
      </c>
      <c r="E263" s="31">
        <v>1000</v>
      </c>
      <c r="F263" s="31">
        <v>61</v>
      </c>
      <c r="G263" s="36">
        <f t="shared" ref="G263:G299" si="56">IF(($D263     =0),0,($F263     /$D263     ))</f>
        <v>6.0999999999999999E-2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61</v>
      </c>
      <c r="O263" s="36">
        <f t="shared" ref="O263:O299" si="60">IF(($D263     =0),0,($N263     /$D263     ))</f>
        <v>6.0999999999999999E-2</v>
      </c>
      <c r="P263" s="31">
        <v>27</v>
      </c>
      <c r="Q263" s="31">
        <v>500</v>
      </c>
      <c r="R263" s="31">
        <v>1000</v>
      </c>
      <c r="S263" s="31">
        <v>27</v>
      </c>
      <c r="T263" s="36">
        <f t="shared" ref="T263:T299" si="61">IF(($Q263     =0),0,($S263     /$Q263     ))</f>
        <v>5.3999999999999999E-2</v>
      </c>
      <c r="U263" s="36">
        <f t="shared" ref="U263:U299" si="62">IF(($P263     =0),0,(($F263     /$P263     )-1))</f>
        <v>1.2592592592592591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370740</v>
      </c>
      <c r="E264" s="31">
        <v>370740</v>
      </c>
      <c r="F264" s="31">
        <v>145493</v>
      </c>
      <c r="G264" s="36">
        <f t="shared" si="56"/>
        <v>0.39243944543345743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145493</v>
      </c>
      <c r="O264" s="36">
        <f t="shared" si="60"/>
        <v>0.39243944543345743</v>
      </c>
      <c r="P264" s="31">
        <v>134009</v>
      </c>
      <c r="Q264" s="31">
        <v>354755</v>
      </c>
      <c r="R264" s="31">
        <v>354755</v>
      </c>
      <c r="S264" s="31">
        <v>134009</v>
      </c>
      <c r="T264" s="36">
        <f t="shared" si="61"/>
        <v>0.37775084213048443</v>
      </c>
      <c r="U264" s="36">
        <f t="shared" si="62"/>
        <v>8.5695736853494964E-2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31115</v>
      </c>
      <c r="E265" s="31">
        <v>31115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5505</v>
      </c>
      <c r="Q265" s="31">
        <v>3298</v>
      </c>
      <c r="R265" s="31">
        <v>29690</v>
      </c>
      <c r="S265" s="31">
        <v>5505</v>
      </c>
      <c r="T265" s="36">
        <f t="shared" si="61"/>
        <v>1.6691934505761068</v>
      </c>
      <c r="U265" s="36">
        <f t="shared" si="62"/>
        <v>-1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402855</v>
      </c>
      <c r="E267" s="32">
        <f>SUM(E263:E266)</f>
        <v>402855</v>
      </c>
      <c r="F267" s="32">
        <f>SUM(F263:F266)</f>
        <v>145554</v>
      </c>
      <c r="G267" s="37">
        <f t="shared" si="56"/>
        <v>0.36130617716051683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145554</v>
      </c>
      <c r="O267" s="37">
        <f t="shared" si="60"/>
        <v>0.36130617716051683</v>
      </c>
      <c r="P267" s="32">
        <f>SUM(P263:P266)</f>
        <v>139541</v>
      </c>
      <c r="Q267" s="32">
        <f>SUM(Q263:Q266)</f>
        <v>358553</v>
      </c>
      <c r="R267" s="32">
        <f>SUM(R263:R266)</f>
        <v>385445</v>
      </c>
      <c r="S267" s="32">
        <f>SUM(S263:S266)</f>
        <v>139541</v>
      </c>
      <c r="T267" s="37">
        <f t="shared" si="61"/>
        <v>0.38917816891784479</v>
      </c>
      <c r="U267" s="37">
        <f t="shared" si="62"/>
        <v>4.3091277832321584E-2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375027</v>
      </c>
      <c r="E271" s="31">
        <v>375027</v>
      </c>
      <c r="F271" s="31">
        <v>294756</v>
      </c>
      <c r="G271" s="36">
        <f t="shared" si="56"/>
        <v>0.78595941092241361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294756</v>
      </c>
      <c r="O271" s="36">
        <f t="shared" si="60"/>
        <v>0.78595941092241361</v>
      </c>
      <c r="P271" s="31">
        <v>215579</v>
      </c>
      <c r="Q271" s="31">
        <v>340934</v>
      </c>
      <c r="R271" s="31">
        <v>340934</v>
      </c>
      <c r="S271" s="31">
        <v>215579</v>
      </c>
      <c r="T271" s="36">
        <f t="shared" si="61"/>
        <v>0.63231886523491354</v>
      </c>
      <c r="U271" s="36">
        <f t="shared" si="62"/>
        <v>0.36727603337987458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30000</v>
      </c>
      <c r="E274" s="31">
        <v>30000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3150988</v>
      </c>
      <c r="R274" s="31">
        <v>31167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405027</v>
      </c>
      <c r="E275" s="32">
        <f>SUM(E268:E274)</f>
        <v>405027</v>
      </c>
      <c r="F275" s="32">
        <f>SUM(F268:F274)</f>
        <v>294756</v>
      </c>
      <c r="G275" s="37">
        <f t="shared" si="56"/>
        <v>0.72774407632083782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294756</v>
      </c>
      <c r="O275" s="37">
        <f t="shared" si="60"/>
        <v>0.72774407632083782</v>
      </c>
      <c r="P275" s="32">
        <f>SUM(P268:P274)</f>
        <v>215579</v>
      </c>
      <c r="Q275" s="32">
        <f>SUM(Q268:Q274)</f>
        <v>3491922</v>
      </c>
      <c r="R275" s="32">
        <f>SUM(R268:R274)</f>
        <v>372101</v>
      </c>
      <c r="S275" s="32">
        <f>SUM(S268:S274)</f>
        <v>215579</v>
      </c>
      <c r="T275" s="37">
        <f t="shared" si="61"/>
        <v>6.1736487813874419E-2</v>
      </c>
      <c r="U275" s="37">
        <f t="shared" si="62"/>
        <v>0.36727603337987458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10000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0</v>
      </c>
      <c r="E285" s="32">
        <f>SUM(E276:E284)</f>
        <v>0</v>
      </c>
      <c r="F285" s="32">
        <f>SUM(F276:F284)</f>
        <v>0</v>
      </c>
      <c r="G285" s="37">
        <f t="shared" si="56"/>
        <v>0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0</v>
      </c>
      <c r="O285" s="37">
        <f t="shared" si="60"/>
        <v>0</v>
      </c>
      <c r="P285" s="32">
        <f>SUM(P276:P284)</f>
        <v>0</v>
      </c>
      <c r="Q285" s="32">
        <f>SUM(Q276:Q284)</f>
        <v>10000</v>
      </c>
      <c r="R285" s="32">
        <f>SUM(R276:R284)</f>
        <v>0</v>
      </c>
      <c r="S285" s="32">
        <f>SUM(S276:S284)</f>
        <v>0</v>
      </c>
      <c r="T285" s="37">
        <f t="shared" si="61"/>
        <v>0</v>
      </c>
      <c r="U285" s="37">
        <f t="shared" si="62"/>
        <v>0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56"/>
        <v>0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0</v>
      </c>
      <c r="O292" s="37">
        <f t="shared" si="60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61"/>
        <v>0</v>
      </c>
      <c r="U292" s="37">
        <f t="shared" si="62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56"/>
        <v>0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0</v>
      </c>
      <c r="O293" s="36">
        <f t="shared" si="60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61"/>
        <v>0</v>
      </c>
      <c r="U293" s="36">
        <f t="shared" si="62"/>
        <v>0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59999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59999</v>
      </c>
      <c r="O296" s="36">
        <f t="shared" si="60"/>
        <v>0</v>
      </c>
      <c r="P296" s="31">
        <v>10935</v>
      </c>
      <c r="Q296" s="31">
        <v>46059</v>
      </c>
      <c r="R296" s="31">
        <v>46059</v>
      </c>
      <c r="S296" s="31">
        <v>10935</v>
      </c>
      <c r="T296" s="36">
        <f t="shared" si="61"/>
        <v>0.23741288347554224</v>
      </c>
      <c r="U296" s="36">
        <f t="shared" si="62"/>
        <v>4.4868770004572474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0</v>
      </c>
      <c r="E298" s="32">
        <f>SUM(E293:E297)</f>
        <v>0</v>
      </c>
      <c r="F298" s="32">
        <f>SUM(F293:F297)</f>
        <v>59999</v>
      </c>
      <c r="G298" s="37">
        <f t="shared" si="56"/>
        <v>0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59999</v>
      </c>
      <c r="O298" s="37">
        <f t="shared" si="60"/>
        <v>0</v>
      </c>
      <c r="P298" s="32">
        <f>SUM(P293:P297)</f>
        <v>10935</v>
      </c>
      <c r="Q298" s="32">
        <f>SUM(Q293:Q297)</f>
        <v>46059</v>
      </c>
      <c r="R298" s="32">
        <f>SUM(R293:R297)</f>
        <v>46059</v>
      </c>
      <c r="S298" s="32">
        <f>SUM(S293:S297)</f>
        <v>10935</v>
      </c>
      <c r="T298" s="37">
        <f t="shared" si="61"/>
        <v>0.23741288347554224</v>
      </c>
      <c r="U298" s="37">
        <f t="shared" si="62"/>
        <v>4.4868770004572474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807882</v>
      </c>
      <c r="E299" s="32">
        <f>SUM(E263:E266,E268:E274,E276:E284,E286:E291,E293:E297)</f>
        <v>807882</v>
      </c>
      <c r="F299" s="32">
        <f>SUM(F263:F266,F268:F274,F276:F284,F286:F291,F293:F297)</f>
        <v>500309</v>
      </c>
      <c r="G299" s="37">
        <f t="shared" si="56"/>
        <v>0.61928474702988801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500309</v>
      </c>
      <c r="O299" s="37">
        <f t="shared" si="60"/>
        <v>0.61928474702988801</v>
      </c>
      <c r="P299" s="32">
        <f>SUM(P263:P266,P268:P274,P276:P284,P286:P291,P293:P297)</f>
        <v>366055</v>
      </c>
      <c r="Q299" s="32">
        <f>SUM(Q263:Q266,Q268:Q274,Q276:Q284,Q286:Q291,Q293:Q297)</f>
        <v>3906534</v>
      </c>
      <c r="R299" s="32">
        <f>SUM(R263:R266,R268:R274,R276:R284,R286:R291,R293:R297)</f>
        <v>803605</v>
      </c>
      <c r="S299" s="32">
        <f>SUM(S263:S266,S268:S274,S276:S284,S286:S291,S293:S297)</f>
        <v>366055</v>
      </c>
      <c r="T299" s="37">
        <f t="shared" si="61"/>
        <v>9.3703267397647116E-2</v>
      </c>
      <c r="U299" s="37">
        <f t="shared" si="62"/>
        <v>0.36675909357883385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57827514</v>
      </c>
      <c r="E302" s="31">
        <v>57827514</v>
      </c>
      <c r="F302" s="31">
        <v>8453626</v>
      </c>
      <c r="G302" s="36">
        <f t="shared" ref="G302:G339" si="63">IF(($D302     =0),0,($F302     /$D302     ))</f>
        <v>0.14618691718270996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8453626</v>
      </c>
      <c r="O302" s="36">
        <f t="shared" ref="O302:O339" si="67">IF(($D302     =0),0,($N302     /$D302     ))</f>
        <v>0.14618691718270996</v>
      </c>
      <c r="P302" s="31">
        <v>8622419</v>
      </c>
      <c r="Q302" s="31">
        <v>42837480</v>
      </c>
      <c r="R302" s="31">
        <v>49886353</v>
      </c>
      <c r="S302" s="31">
        <v>8622419</v>
      </c>
      <c r="T302" s="36">
        <f t="shared" ref="T302:T339" si="68">IF(($Q302     =0),0,($S302     /$Q302     ))</f>
        <v>0.20128212490557335</v>
      </c>
      <c r="U302" s="36">
        <f t="shared" ref="U302:U339" si="69">IF(($P302     =0),0,(($F302     /$P302     )-1))</f>
        <v>-1.9576060963866437E-2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57827514</v>
      </c>
      <c r="E303" s="32">
        <f>E302</f>
        <v>57827514</v>
      </c>
      <c r="F303" s="32">
        <f>F302</f>
        <v>8453626</v>
      </c>
      <c r="G303" s="37">
        <f t="shared" si="63"/>
        <v>0.14618691718270996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8453626</v>
      </c>
      <c r="O303" s="37">
        <f t="shared" si="67"/>
        <v>0.14618691718270996</v>
      </c>
      <c r="P303" s="32">
        <f>P302</f>
        <v>8622419</v>
      </c>
      <c r="Q303" s="32">
        <f>Q302</f>
        <v>42837480</v>
      </c>
      <c r="R303" s="32">
        <f>R302</f>
        <v>49886353</v>
      </c>
      <c r="S303" s="32">
        <f>S302</f>
        <v>8622419</v>
      </c>
      <c r="T303" s="37">
        <f t="shared" si="68"/>
        <v>0.20128212490557335</v>
      </c>
      <c r="U303" s="37">
        <f t="shared" si="69"/>
        <v>-1.9576060963866437E-2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63"/>
        <v>0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0</v>
      </c>
      <c r="O307" s="36">
        <f t="shared" si="6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68"/>
        <v>0</v>
      </c>
      <c r="U307" s="36">
        <f t="shared" si="69"/>
        <v>0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63"/>
        <v>0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0</v>
      </c>
      <c r="O308" s="36">
        <f t="shared" si="6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68"/>
        <v>0</v>
      </c>
      <c r="U308" s="36">
        <f t="shared" si="69"/>
        <v>0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0</v>
      </c>
      <c r="E310" s="32">
        <f>SUM(E304:E309)</f>
        <v>0</v>
      </c>
      <c r="F310" s="32">
        <f>SUM(F304:F309)</f>
        <v>0</v>
      </c>
      <c r="G310" s="37">
        <f t="shared" si="63"/>
        <v>0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0</v>
      </c>
      <c r="O310" s="37">
        <f t="shared" si="67"/>
        <v>0</v>
      </c>
      <c r="P310" s="32">
        <f>SUM(P304:P309)</f>
        <v>0</v>
      </c>
      <c r="Q310" s="32">
        <f>SUM(Q304:Q309)</f>
        <v>0</v>
      </c>
      <c r="R310" s="32">
        <f>SUM(R304:R309)</f>
        <v>0</v>
      </c>
      <c r="S310" s="32">
        <f>SUM(S304:S309)</f>
        <v>0</v>
      </c>
      <c r="T310" s="37">
        <f t="shared" si="68"/>
        <v>0</v>
      </c>
      <c r="U310" s="37">
        <f t="shared" si="69"/>
        <v>0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3012591</v>
      </c>
      <c r="E311" s="31">
        <v>1565406</v>
      </c>
      <c r="F311" s="31">
        <v>0</v>
      </c>
      <c r="G311" s="36">
        <f t="shared" si="63"/>
        <v>0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0</v>
      </c>
      <c r="O311" s="36">
        <f t="shared" si="67"/>
        <v>0</v>
      </c>
      <c r="P311" s="31">
        <v>0</v>
      </c>
      <c r="Q311" s="31">
        <v>10862</v>
      </c>
      <c r="R311" s="31">
        <v>10862</v>
      </c>
      <c r="S311" s="31">
        <v>0</v>
      </c>
      <c r="T311" s="36">
        <f t="shared" si="68"/>
        <v>0</v>
      </c>
      <c r="U311" s="36">
        <f t="shared" si="69"/>
        <v>0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63"/>
        <v>0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0</v>
      </c>
      <c r="O312" s="36">
        <f t="shared" si="6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68"/>
        <v>0</v>
      </c>
      <c r="U312" s="36">
        <f t="shared" si="6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1560240</v>
      </c>
      <c r="E313" s="31">
        <v>1560240</v>
      </c>
      <c r="F313" s="31">
        <v>38402</v>
      </c>
      <c r="G313" s="36">
        <f t="shared" si="63"/>
        <v>2.4612880069732862E-2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38402</v>
      </c>
      <c r="O313" s="36">
        <f t="shared" si="67"/>
        <v>2.4612880069732862E-2</v>
      </c>
      <c r="P313" s="31">
        <v>127796</v>
      </c>
      <c r="Q313" s="31">
        <v>1494483</v>
      </c>
      <c r="R313" s="31">
        <v>1494483</v>
      </c>
      <c r="S313" s="31">
        <v>127796</v>
      </c>
      <c r="T313" s="36">
        <f t="shared" si="68"/>
        <v>8.5511845902562958E-2</v>
      </c>
      <c r="U313" s="36">
        <f t="shared" si="69"/>
        <v>-0.69950546182979123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63"/>
        <v>0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0</v>
      </c>
      <c r="O314" s="36">
        <f t="shared" si="6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68"/>
        <v>0</v>
      </c>
      <c r="U314" s="36">
        <f t="shared" si="6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63"/>
        <v>0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0</v>
      </c>
      <c r="O315" s="36">
        <f t="shared" si="6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68"/>
        <v>0</v>
      </c>
      <c r="U315" s="36">
        <f t="shared" si="69"/>
        <v>0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4572831</v>
      </c>
      <c r="E317" s="32">
        <f>SUM(E311:E316)</f>
        <v>3125646</v>
      </c>
      <c r="F317" s="32">
        <f>SUM(F311:F316)</f>
        <v>38402</v>
      </c>
      <c r="G317" s="37">
        <f t="shared" si="63"/>
        <v>8.3978611936456875E-3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38402</v>
      </c>
      <c r="O317" s="37">
        <f t="shared" si="67"/>
        <v>8.3978611936456875E-3</v>
      </c>
      <c r="P317" s="32">
        <f>SUM(P311:P316)</f>
        <v>127796</v>
      </c>
      <c r="Q317" s="32">
        <f>SUM(Q311:Q316)</f>
        <v>1505345</v>
      </c>
      <c r="R317" s="32">
        <f>SUM(R311:R316)</f>
        <v>1505345</v>
      </c>
      <c r="S317" s="32">
        <f>SUM(S311:S316)</f>
        <v>127796</v>
      </c>
      <c r="T317" s="37">
        <f t="shared" si="68"/>
        <v>8.489482477438727E-2</v>
      </c>
      <c r="U317" s="37">
        <f t="shared" si="69"/>
        <v>-0.69950546182979123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2974962</v>
      </c>
      <c r="E319" s="31">
        <v>2974962</v>
      </c>
      <c r="F319" s="31">
        <v>127196</v>
      </c>
      <c r="G319" s="36">
        <f t="shared" si="63"/>
        <v>4.2755504103917964E-2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127196</v>
      </c>
      <c r="O319" s="36">
        <f t="shared" si="67"/>
        <v>4.2755504103917964E-2</v>
      </c>
      <c r="P319" s="31">
        <v>0</v>
      </c>
      <c r="Q319" s="31">
        <v>46200</v>
      </c>
      <c r="R319" s="31">
        <v>1137832</v>
      </c>
      <c r="S319" s="31">
        <v>0</v>
      </c>
      <c r="T319" s="36">
        <f t="shared" si="68"/>
        <v>0</v>
      </c>
      <c r="U319" s="36">
        <f t="shared" si="69"/>
        <v>0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4000000</v>
      </c>
      <c r="E320" s="31">
        <v>4000000</v>
      </c>
      <c r="F320" s="31">
        <v>712537</v>
      </c>
      <c r="G320" s="36">
        <f t="shared" si="63"/>
        <v>0.17813424999999999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712537</v>
      </c>
      <c r="O320" s="36">
        <f t="shared" si="67"/>
        <v>0.17813424999999999</v>
      </c>
      <c r="P320" s="31">
        <v>168869</v>
      </c>
      <c r="Q320" s="31">
        <v>1172300</v>
      </c>
      <c r="R320" s="31">
        <v>3172300</v>
      </c>
      <c r="S320" s="31">
        <v>168869</v>
      </c>
      <c r="T320" s="36">
        <f t="shared" si="68"/>
        <v>0.14404930478546446</v>
      </c>
      <c r="U320" s="36">
        <f t="shared" si="69"/>
        <v>3.2194659765854006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63"/>
        <v>0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0</v>
      </c>
      <c r="O321" s="36">
        <f t="shared" si="6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68"/>
        <v>0</v>
      </c>
      <c r="U321" s="36">
        <f t="shared" si="6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137800</v>
      </c>
      <c r="E322" s="31">
        <v>137800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8136</v>
      </c>
      <c r="Q322" s="31">
        <v>130000</v>
      </c>
      <c r="R322" s="31">
        <v>130000</v>
      </c>
      <c r="S322" s="31">
        <v>8136</v>
      </c>
      <c r="T322" s="36">
        <f t="shared" si="68"/>
        <v>6.2584615384615391E-2</v>
      </c>
      <c r="U322" s="36">
        <f t="shared" si="69"/>
        <v>-1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7112762</v>
      </c>
      <c r="E323" s="32">
        <f>SUM(E318:E322)</f>
        <v>7112762</v>
      </c>
      <c r="F323" s="32">
        <f>SUM(F318:F322)</f>
        <v>839733</v>
      </c>
      <c r="G323" s="37">
        <f t="shared" si="63"/>
        <v>0.11806004474773653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839733</v>
      </c>
      <c r="O323" s="37">
        <f t="shared" si="67"/>
        <v>0.11806004474773653</v>
      </c>
      <c r="P323" s="32">
        <f>SUM(P318:P322)</f>
        <v>177005</v>
      </c>
      <c r="Q323" s="32">
        <f>SUM(Q318:Q322)</f>
        <v>1348500</v>
      </c>
      <c r="R323" s="32">
        <f>SUM(R318:R322)</f>
        <v>4440132</v>
      </c>
      <c r="S323" s="32">
        <f>SUM(S318:S322)</f>
        <v>177005</v>
      </c>
      <c r="T323" s="37">
        <f t="shared" si="68"/>
        <v>0.13126065999258435</v>
      </c>
      <c r="U323" s="37">
        <f t="shared" si="69"/>
        <v>3.7441202225925823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733926</v>
      </c>
      <c r="E325" s="31">
        <v>733926</v>
      </c>
      <c r="F325" s="31">
        <v>96718</v>
      </c>
      <c r="G325" s="36">
        <f t="shared" si="63"/>
        <v>0.13178167826184112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96718</v>
      </c>
      <c r="O325" s="36">
        <f t="shared" si="67"/>
        <v>0.13178167826184112</v>
      </c>
      <c r="P325" s="31">
        <v>50633</v>
      </c>
      <c r="Q325" s="31">
        <v>684551</v>
      </c>
      <c r="R325" s="31">
        <v>684551</v>
      </c>
      <c r="S325" s="31">
        <v>50633</v>
      </c>
      <c r="T325" s="36">
        <f t="shared" si="68"/>
        <v>7.3965270666466049E-2</v>
      </c>
      <c r="U325" s="36">
        <f t="shared" si="69"/>
        <v>0.91017715718997483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63"/>
        <v>0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0</v>
      </c>
      <c r="O326" s="36">
        <f t="shared" si="67"/>
        <v>0</v>
      </c>
      <c r="P326" s="31">
        <v>1522</v>
      </c>
      <c r="Q326" s="31">
        <v>50000</v>
      </c>
      <c r="R326" s="31">
        <v>43189</v>
      </c>
      <c r="S326" s="31">
        <v>1522</v>
      </c>
      <c r="T326" s="36">
        <f t="shared" si="68"/>
        <v>3.0439999999999998E-2</v>
      </c>
      <c r="U326" s="36">
        <f t="shared" si="69"/>
        <v>-1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185230</v>
      </c>
      <c r="E327" s="31">
        <v>185230</v>
      </c>
      <c r="F327" s="31">
        <v>901</v>
      </c>
      <c r="G327" s="36">
        <f t="shared" si="63"/>
        <v>4.8642228580683478E-3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901</v>
      </c>
      <c r="O327" s="36">
        <f t="shared" si="67"/>
        <v>4.8642228580683478E-3</v>
      </c>
      <c r="P327" s="31">
        <v>58668</v>
      </c>
      <c r="Q327" s="31">
        <v>147250</v>
      </c>
      <c r="R327" s="31">
        <v>147250</v>
      </c>
      <c r="S327" s="31">
        <v>58668</v>
      </c>
      <c r="T327" s="36">
        <f t="shared" si="68"/>
        <v>0.39842444821731748</v>
      </c>
      <c r="U327" s="36">
        <f t="shared" si="69"/>
        <v>-0.9846423944910343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68"/>
        <v>0</v>
      </c>
      <c r="U329" s="36">
        <f t="shared" si="6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63"/>
        <v>0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0</v>
      </c>
      <c r="O330" s="36">
        <f t="shared" si="6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68"/>
        <v>0</v>
      </c>
      <c r="U330" s="36">
        <f t="shared" si="6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164807</v>
      </c>
      <c r="E331" s="31">
        <v>164807</v>
      </c>
      <c r="F331" s="31">
        <v>79245</v>
      </c>
      <c r="G331" s="36">
        <f t="shared" si="63"/>
        <v>0.48083515870078336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79245</v>
      </c>
      <c r="O331" s="36">
        <f t="shared" si="67"/>
        <v>0.48083515870078336</v>
      </c>
      <c r="P331" s="31">
        <v>45711</v>
      </c>
      <c r="Q331" s="31">
        <v>498871</v>
      </c>
      <c r="R331" s="31">
        <v>1069769</v>
      </c>
      <c r="S331" s="31">
        <v>45711</v>
      </c>
      <c r="T331" s="36">
        <f t="shared" si="68"/>
        <v>9.1628898051800967E-2</v>
      </c>
      <c r="U331" s="36">
        <f t="shared" si="69"/>
        <v>0.73360897814530412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1083963</v>
      </c>
      <c r="E332" s="32">
        <f>SUM(E324:E331)</f>
        <v>1083963</v>
      </c>
      <c r="F332" s="32">
        <f>SUM(F324:F331)</f>
        <v>176864</v>
      </c>
      <c r="G332" s="37">
        <f t="shared" si="63"/>
        <v>0.16316424084585912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176864</v>
      </c>
      <c r="O332" s="37">
        <f t="shared" si="67"/>
        <v>0.16316424084585912</v>
      </c>
      <c r="P332" s="32">
        <f>SUM(P324:P331)</f>
        <v>156534</v>
      </c>
      <c r="Q332" s="32">
        <f>SUM(Q324:Q331)</f>
        <v>1380672</v>
      </c>
      <c r="R332" s="32">
        <f>SUM(R324:R331)</f>
        <v>1944759</v>
      </c>
      <c r="S332" s="32">
        <f>SUM(S324:S331)</f>
        <v>156534</v>
      </c>
      <c r="T332" s="37">
        <f t="shared" si="68"/>
        <v>0.11337522597691559</v>
      </c>
      <c r="U332" s="37">
        <f t="shared" si="69"/>
        <v>0.12987593749600723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63"/>
        <v>0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0</v>
      </c>
      <c r="O337" s="37">
        <f t="shared" si="6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68"/>
        <v>0</v>
      </c>
      <c r="U337" s="37">
        <f t="shared" si="69"/>
        <v>0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70597070</v>
      </c>
      <c r="E338" s="32">
        <f>SUM(E302,E304:E309,E311:E316,E318:E322,E324:E331,E333:E336)</f>
        <v>69149885</v>
      </c>
      <c r="F338" s="32">
        <f>SUM(F302,F304:F309,F311:F316,F318:F322,F324:F331,F333:F336)</f>
        <v>9508625</v>
      </c>
      <c r="G338" s="37">
        <f t="shared" si="63"/>
        <v>0.13468866342470021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9508625</v>
      </c>
      <c r="O338" s="37">
        <f t="shared" si="67"/>
        <v>0.13468866342470021</v>
      </c>
      <c r="P338" s="32">
        <f>SUM(P302,P304:P309,P311:P316,P318:P322,P324:P331,P333:P336)</f>
        <v>9083754</v>
      </c>
      <c r="Q338" s="32">
        <f>SUM(Q302,Q304:Q309,Q311:Q316,Q318:Q322,Q324:Q331,Q333:Q336)</f>
        <v>47071997</v>
      </c>
      <c r="R338" s="32">
        <f>SUM(R302,R304:R309,R311:R316,R318:R322,R324:R331,R333:R336)</f>
        <v>57776589</v>
      </c>
      <c r="S338" s="32">
        <f>SUM(S302,S304:S309,S311:S316,S318:S322,S324:S331,S333:S336)</f>
        <v>9083754</v>
      </c>
      <c r="T338" s="37">
        <f t="shared" si="68"/>
        <v>0.19297575159175848</v>
      </c>
      <c r="U338" s="37">
        <f t="shared" si="69"/>
        <v>4.6772622860548729E-2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195283997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193836812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32734146</v>
      </c>
      <c r="G339" s="39">
        <f t="shared" si="63"/>
        <v>0.16762328968512458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32734146</v>
      </c>
      <c r="O339" s="39">
        <f t="shared" si="67"/>
        <v>0.16762328968512458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59061027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187982941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189467886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59061027</v>
      </c>
      <c r="T339" s="39">
        <f t="shared" si="68"/>
        <v>0.31418290769267199</v>
      </c>
      <c r="U339" s="39">
        <f t="shared" si="69"/>
        <v>-0.44575725037764746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3280415511</v>
      </c>
      <c r="E8" s="31">
        <v>3287281428</v>
      </c>
      <c r="F8" s="31">
        <v>963511713</v>
      </c>
      <c r="G8" s="36">
        <f>IF(($D8       =0),0,($F8       /$D8       ))</f>
        <v>0.29371636299399267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963511713</v>
      </c>
      <c r="O8" s="36">
        <f>IF(($D8       =0),0,($N8       /$D8       ))</f>
        <v>0.29371636299399267</v>
      </c>
      <c r="P8" s="31">
        <v>866646123</v>
      </c>
      <c r="Q8" s="31">
        <v>2913266994</v>
      </c>
      <c r="R8" s="31">
        <v>2913266994</v>
      </c>
      <c r="S8" s="31">
        <v>866646123</v>
      </c>
      <c r="T8" s="36">
        <f>IF(($Q8       =0),0,($S8       /$Q8       ))</f>
        <v>0.29748255988376465</v>
      </c>
      <c r="U8" s="36">
        <f>IF(($P8       =0),0,(($F8       /$P8       )-1))</f>
        <v>0.11177063789853237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6589813830</v>
      </c>
      <c r="E9" s="31">
        <v>6589813830</v>
      </c>
      <c r="F9" s="31">
        <v>2273290766</v>
      </c>
      <c r="G9" s="36">
        <f>IF(($D9       =0),0,($F9       /$D9       ))</f>
        <v>0.34497040806386481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2273290766</v>
      </c>
      <c r="O9" s="36">
        <f>IF(($D9       =0),0,($N9       /$D9       ))</f>
        <v>0.34497040806386481</v>
      </c>
      <c r="P9" s="31">
        <v>2051063171</v>
      </c>
      <c r="Q9" s="31">
        <v>5959035140</v>
      </c>
      <c r="R9" s="31">
        <v>5884989110</v>
      </c>
      <c r="S9" s="31">
        <v>2051063171</v>
      </c>
      <c r="T9" s="36">
        <f>IF(($Q9       =0),0,($S9       /$Q9       ))</f>
        <v>0.34419383722580299</v>
      </c>
      <c r="U9" s="36">
        <f>IF(($P9       =0),0,(($F9       /$P9       )-1))</f>
        <v>0.10834751369049855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9870229341</v>
      </c>
      <c r="E10" s="32">
        <f>SUM(E8:E9)</f>
        <v>9877095258</v>
      </c>
      <c r="F10" s="32">
        <f>SUM(F8:F9)</f>
        <v>3236802479</v>
      </c>
      <c r="G10" s="37">
        <f t="shared" ref="G10:G54" si="0">IF(($D10      =0),0,($F10      /$D10      ))</f>
        <v>0.32793589360225184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3236802479</v>
      </c>
      <c r="O10" s="37">
        <f t="shared" ref="O10:O54" si="4">IF(($D10      =0),0,($N10      /$D10      ))</f>
        <v>0.32793589360225184</v>
      </c>
      <c r="P10" s="32">
        <f>SUM(P8:P9)</f>
        <v>2917709294</v>
      </c>
      <c r="Q10" s="32">
        <f>SUM(Q8:Q9)</f>
        <v>8872302134</v>
      </c>
      <c r="R10" s="32">
        <f>SUM(R8:R9)</f>
        <v>8798256104</v>
      </c>
      <c r="S10" s="32">
        <f>SUM(S8:S9)</f>
        <v>2917709294</v>
      </c>
      <c r="T10" s="37">
        <f t="shared" ref="T10:T54" si="5">IF(($Q10      =0),0,($S10      /$Q10      ))</f>
        <v>0.32885594403045609</v>
      </c>
      <c r="U10" s="37">
        <f t="shared" ref="U10:U54" si="6">IF(($P10      =0),0,(($F10      /$P10      )-1))</f>
        <v>0.10936428302030832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149636564</v>
      </c>
      <c r="E11" s="31">
        <v>149636564</v>
      </c>
      <c r="F11" s="31">
        <v>35892137</v>
      </c>
      <c r="G11" s="36">
        <f t="shared" si="0"/>
        <v>0.23986207675819127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35892137</v>
      </c>
      <c r="O11" s="36">
        <f t="shared" si="4"/>
        <v>0.23986207675819127</v>
      </c>
      <c r="P11" s="31">
        <v>36667178</v>
      </c>
      <c r="Q11" s="31">
        <v>142744321</v>
      </c>
      <c r="R11" s="31">
        <v>142760708</v>
      </c>
      <c r="S11" s="31">
        <v>36667178</v>
      </c>
      <c r="T11" s="36">
        <f t="shared" si="5"/>
        <v>0.25687311231106702</v>
      </c>
      <c r="U11" s="36">
        <f t="shared" si="6"/>
        <v>-2.1137187050500605E-2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197860226</v>
      </c>
      <c r="E12" s="31">
        <v>197860226</v>
      </c>
      <c r="F12" s="31">
        <v>39792344</v>
      </c>
      <c r="G12" s="36">
        <f t="shared" si="0"/>
        <v>0.20111340618806328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39792344</v>
      </c>
      <c r="O12" s="36">
        <f t="shared" si="4"/>
        <v>0.20111340618806328</v>
      </c>
      <c r="P12" s="31">
        <v>33921891</v>
      </c>
      <c r="Q12" s="31">
        <v>187565446</v>
      </c>
      <c r="R12" s="31">
        <v>177456502</v>
      </c>
      <c r="S12" s="31">
        <v>33921891</v>
      </c>
      <c r="T12" s="36">
        <f t="shared" si="5"/>
        <v>0.18085362588586812</v>
      </c>
      <c r="U12" s="36">
        <f t="shared" si="6"/>
        <v>0.17305795245907718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249715701</v>
      </c>
      <c r="E13" s="31">
        <v>249715701</v>
      </c>
      <c r="F13" s="31">
        <v>74873388</v>
      </c>
      <c r="G13" s="36">
        <f t="shared" si="0"/>
        <v>0.2998345226197851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74873388</v>
      </c>
      <c r="O13" s="36">
        <f t="shared" si="4"/>
        <v>0.2998345226197851</v>
      </c>
      <c r="P13" s="31">
        <v>47975954</v>
      </c>
      <c r="Q13" s="31">
        <v>220445228</v>
      </c>
      <c r="R13" s="31">
        <v>227826309</v>
      </c>
      <c r="S13" s="31">
        <v>47975954</v>
      </c>
      <c r="T13" s="36">
        <f t="shared" si="5"/>
        <v>0.21763208228757849</v>
      </c>
      <c r="U13" s="36">
        <f t="shared" si="6"/>
        <v>0.56064406765105712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129809083</v>
      </c>
      <c r="E14" s="31">
        <v>129809083</v>
      </c>
      <c r="F14" s="31">
        <v>36561437</v>
      </c>
      <c r="G14" s="36">
        <f t="shared" si="0"/>
        <v>0.2816554601190735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36561437</v>
      </c>
      <c r="O14" s="36">
        <f t="shared" si="4"/>
        <v>0.2816554601190735</v>
      </c>
      <c r="P14" s="31">
        <v>30037948</v>
      </c>
      <c r="Q14" s="31">
        <v>114287782</v>
      </c>
      <c r="R14" s="31">
        <v>114287782</v>
      </c>
      <c r="S14" s="31">
        <v>30037948</v>
      </c>
      <c r="T14" s="36">
        <f t="shared" si="5"/>
        <v>0.26282728979725933</v>
      </c>
      <c r="U14" s="36">
        <f t="shared" si="6"/>
        <v>0.21717492153591844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68344788</v>
      </c>
      <c r="E15" s="31">
        <v>68344788</v>
      </c>
      <c r="F15" s="31">
        <v>28989125</v>
      </c>
      <c r="G15" s="36">
        <f t="shared" si="0"/>
        <v>0.42415999593121861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28989125</v>
      </c>
      <c r="O15" s="36">
        <f t="shared" si="4"/>
        <v>0.42415999593121861</v>
      </c>
      <c r="P15" s="31">
        <v>21575483</v>
      </c>
      <c r="Q15" s="31">
        <v>65845496</v>
      </c>
      <c r="R15" s="31">
        <v>65699048</v>
      </c>
      <c r="S15" s="31">
        <v>21575483</v>
      </c>
      <c r="T15" s="36">
        <f t="shared" si="5"/>
        <v>0.32766831918161876</v>
      </c>
      <c r="U15" s="36">
        <f t="shared" si="6"/>
        <v>0.34361418467433613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495652508</v>
      </c>
      <c r="E16" s="31">
        <v>495652508</v>
      </c>
      <c r="F16" s="31">
        <v>132926241</v>
      </c>
      <c r="G16" s="36">
        <f t="shared" si="0"/>
        <v>0.26818434055013396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132926241</v>
      </c>
      <c r="O16" s="36">
        <f t="shared" si="4"/>
        <v>0.26818434055013396</v>
      </c>
      <c r="P16" s="31">
        <v>119416042</v>
      </c>
      <c r="Q16" s="31">
        <v>405381588</v>
      </c>
      <c r="R16" s="31">
        <v>439865241</v>
      </c>
      <c r="S16" s="31">
        <v>119416042</v>
      </c>
      <c r="T16" s="36">
        <f t="shared" si="5"/>
        <v>0.29457687654033266</v>
      </c>
      <c r="U16" s="36">
        <f t="shared" si="6"/>
        <v>0.11313554505516099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5688333</v>
      </c>
      <c r="E17" s="31">
        <v>5688333</v>
      </c>
      <c r="F17" s="31">
        <v>963700</v>
      </c>
      <c r="G17" s="36">
        <f t="shared" si="0"/>
        <v>0.16941694517532641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963700</v>
      </c>
      <c r="O17" s="36">
        <f t="shared" si="4"/>
        <v>0.16941694517532641</v>
      </c>
      <c r="P17" s="31">
        <v>1071915</v>
      </c>
      <c r="Q17" s="31">
        <v>7871680</v>
      </c>
      <c r="R17" s="31">
        <v>9052071</v>
      </c>
      <c r="S17" s="31">
        <v>1071915</v>
      </c>
      <c r="T17" s="36">
        <f t="shared" si="5"/>
        <v>0.13617359953656652</v>
      </c>
      <c r="U17" s="36">
        <f t="shared" si="6"/>
        <v>-0.10095483317240639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1296707203</v>
      </c>
      <c r="E19" s="32">
        <f>SUM(E11:E18)</f>
        <v>1296707203</v>
      </c>
      <c r="F19" s="32">
        <f>SUM(F11:F18)</f>
        <v>349998372</v>
      </c>
      <c r="G19" s="37">
        <f t="shared" si="0"/>
        <v>0.26991318563686578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349998372</v>
      </c>
      <c r="O19" s="37">
        <f t="shared" si="4"/>
        <v>0.26991318563686578</v>
      </c>
      <c r="P19" s="32">
        <f>SUM(P11:P18)</f>
        <v>290666411</v>
      </c>
      <c r="Q19" s="32">
        <f>SUM(Q11:Q18)</f>
        <v>1144141541</v>
      </c>
      <c r="R19" s="32">
        <f>SUM(R11:R18)</f>
        <v>1176947661</v>
      </c>
      <c r="S19" s="32">
        <f>SUM(S11:S18)</f>
        <v>290666411</v>
      </c>
      <c r="T19" s="37">
        <f t="shared" si="5"/>
        <v>0.25404759864409121</v>
      </c>
      <c r="U19" s="37">
        <f t="shared" si="6"/>
        <v>0.20412389858145663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16369000</v>
      </c>
      <c r="E20" s="31">
        <v>16369000</v>
      </c>
      <c r="F20" s="31">
        <v>4737947</v>
      </c>
      <c r="G20" s="36">
        <f t="shared" si="0"/>
        <v>0.28944633148023702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4737947</v>
      </c>
      <c r="O20" s="36">
        <f t="shared" si="4"/>
        <v>0.28944633148023702</v>
      </c>
      <c r="P20" s="31">
        <v>3721021</v>
      </c>
      <c r="Q20" s="31">
        <v>9029000</v>
      </c>
      <c r="R20" s="31">
        <v>9029000</v>
      </c>
      <c r="S20" s="31">
        <v>3721021</v>
      </c>
      <c r="T20" s="36">
        <f t="shared" si="5"/>
        <v>0.41211883929560306</v>
      </c>
      <c r="U20" s="36">
        <f t="shared" si="6"/>
        <v>0.27329219587849685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13232001</v>
      </c>
      <c r="E21" s="31">
        <v>13232001</v>
      </c>
      <c r="F21" s="31">
        <v>3986539</v>
      </c>
      <c r="G21" s="36">
        <f t="shared" si="0"/>
        <v>0.30128013140265031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3986539</v>
      </c>
      <c r="O21" s="36">
        <f t="shared" si="4"/>
        <v>0.30128013140265031</v>
      </c>
      <c r="P21" s="31">
        <v>67898</v>
      </c>
      <c r="Q21" s="31">
        <v>1152000</v>
      </c>
      <c r="R21" s="31">
        <v>1152000</v>
      </c>
      <c r="S21" s="31">
        <v>67898</v>
      </c>
      <c r="T21" s="36">
        <f t="shared" si="5"/>
        <v>5.8939236111111112E-2</v>
      </c>
      <c r="U21" s="36">
        <f t="shared" si="6"/>
        <v>57.713643995404873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14669710</v>
      </c>
      <c r="E22" s="31">
        <v>14669710</v>
      </c>
      <c r="F22" s="31">
        <v>4290787</v>
      </c>
      <c r="G22" s="36">
        <f t="shared" si="0"/>
        <v>0.29249296680029802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4290787</v>
      </c>
      <c r="O22" s="36">
        <f t="shared" si="4"/>
        <v>0.29249296680029802</v>
      </c>
      <c r="P22" s="31">
        <v>3460791</v>
      </c>
      <c r="Q22" s="31">
        <v>10217113</v>
      </c>
      <c r="R22" s="31">
        <v>10217115</v>
      </c>
      <c r="S22" s="31">
        <v>3460791</v>
      </c>
      <c r="T22" s="36">
        <f t="shared" si="5"/>
        <v>0.33872494118446178</v>
      </c>
      <c r="U22" s="36">
        <f t="shared" si="6"/>
        <v>0.23982840917004244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73929169</v>
      </c>
      <c r="E23" s="31">
        <v>73929169</v>
      </c>
      <c r="F23" s="31">
        <v>16098829</v>
      </c>
      <c r="G23" s="36">
        <f t="shared" si="0"/>
        <v>0.21776017798874486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16098829</v>
      </c>
      <c r="O23" s="36">
        <f t="shared" si="4"/>
        <v>0.21776017798874486</v>
      </c>
      <c r="P23" s="31">
        <v>18557883</v>
      </c>
      <c r="Q23" s="31">
        <v>49465471</v>
      </c>
      <c r="R23" s="31">
        <v>62318402</v>
      </c>
      <c r="S23" s="31">
        <v>18557883</v>
      </c>
      <c r="T23" s="36">
        <f t="shared" si="5"/>
        <v>0.3751684280940133</v>
      </c>
      <c r="U23" s="36">
        <f t="shared" si="6"/>
        <v>-0.13250724772863365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12297000</v>
      </c>
      <c r="E24" s="31">
        <v>12297000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132477949</v>
      </c>
      <c r="E25" s="31">
        <v>132477949</v>
      </c>
      <c r="F25" s="31">
        <v>9920155</v>
      </c>
      <c r="G25" s="36">
        <f t="shared" si="0"/>
        <v>7.4881556326026763E-2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9920155</v>
      </c>
      <c r="O25" s="36">
        <f t="shared" si="4"/>
        <v>7.4881556326026763E-2</v>
      </c>
      <c r="P25" s="31">
        <v>7840475</v>
      </c>
      <c r="Q25" s="31">
        <v>140512406</v>
      </c>
      <c r="R25" s="31">
        <v>115346575</v>
      </c>
      <c r="S25" s="31">
        <v>7840475</v>
      </c>
      <c r="T25" s="36">
        <f t="shared" si="5"/>
        <v>5.5799165519947042E-2</v>
      </c>
      <c r="U25" s="36">
        <f t="shared" si="6"/>
        <v>0.26524923553738766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262974829</v>
      </c>
      <c r="E27" s="32">
        <f>SUM(E20:E26)</f>
        <v>262974829</v>
      </c>
      <c r="F27" s="32">
        <f>SUM(F20:F26)</f>
        <v>39034257</v>
      </c>
      <c r="G27" s="37">
        <f t="shared" si="0"/>
        <v>0.14843343428887637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39034257</v>
      </c>
      <c r="O27" s="37">
        <f t="shared" si="4"/>
        <v>0.14843343428887637</v>
      </c>
      <c r="P27" s="32">
        <f>SUM(P20:P26)</f>
        <v>33648068</v>
      </c>
      <c r="Q27" s="32">
        <f>SUM(Q20:Q26)</f>
        <v>210375990</v>
      </c>
      <c r="R27" s="32">
        <f>SUM(R20:R26)</f>
        <v>198063092</v>
      </c>
      <c r="S27" s="32">
        <f>SUM(S20:S26)</f>
        <v>33648068</v>
      </c>
      <c r="T27" s="37">
        <f t="shared" si="5"/>
        <v>0.1599425295633784</v>
      </c>
      <c r="U27" s="37">
        <f t="shared" si="6"/>
        <v>0.16007424259841607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212066181</v>
      </c>
      <c r="E28" s="31">
        <v>212066181</v>
      </c>
      <c r="F28" s="31">
        <v>44824822</v>
      </c>
      <c r="G28" s="36">
        <f t="shared" si="0"/>
        <v>0.21137185471359998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44824822</v>
      </c>
      <c r="O28" s="36">
        <f t="shared" si="4"/>
        <v>0.21137185471359998</v>
      </c>
      <c r="P28" s="31">
        <v>41521319</v>
      </c>
      <c r="Q28" s="31">
        <v>207936844</v>
      </c>
      <c r="R28" s="31">
        <v>188136843</v>
      </c>
      <c r="S28" s="31">
        <v>41521319</v>
      </c>
      <c r="T28" s="36">
        <f t="shared" si="5"/>
        <v>0.1996823564370343</v>
      </c>
      <c r="U28" s="36">
        <f t="shared" si="6"/>
        <v>7.9561610265800997E-2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26000001</v>
      </c>
      <c r="E30" s="31">
        <v>26000001</v>
      </c>
      <c r="F30" s="31">
        <v>6360337</v>
      </c>
      <c r="G30" s="36">
        <f t="shared" si="0"/>
        <v>0.24462833674506398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6360337</v>
      </c>
      <c r="O30" s="36">
        <f t="shared" si="4"/>
        <v>0.24462833674506398</v>
      </c>
      <c r="P30" s="31">
        <v>7082018</v>
      </c>
      <c r="Q30" s="31">
        <v>21000000</v>
      </c>
      <c r="R30" s="31">
        <v>27000000</v>
      </c>
      <c r="S30" s="31">
        <v>7082018</v>
      </c>
      <c r="T30" s="36">
        <f t="shared" si="5"/>
        <v>0.33723895238095236</v>
      </c>
      <c r="U30" s="36">
        <f t="shared" si="6"/>
        <v>-0.10190329931383968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25708099</v>
      </c>
      <c r="E32" s="31">
        <v>25708099</v>
      </c>
      <c r="F32" s="31">
        <v>10883543</v>
      </c>
      <c r="G32" s="36">
        <f t="shared" si="0"/>
        <v>0.42335075028301394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10883543</v>
      </c>
      <c r="O32" s="36">
        <f t="shared" si="4"/>
        <v>0.42335075028301394</v>
      </c>
      <c r="P32" s="31">
        <v>3721300</v>
      </c>
      <c r="Q32" s="31">
        <v>21867652</v>
      </c>
      <c r="R32" s="31">
        <v>22625483</v>
      </c>
      <c r="S32" s="31">
        <v>3721300</v>
      </c>
      <c r="T32" s="36">
        <f t="shared" si="5"/>
        <v>0.17017373424453616</v>
      </c>
      <c r="U32" s="36">
        <f t="shared" si="6"/>
        <v>1.9246615430091634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399628084</v>
      </c>
      <c r="E33" s="31">
        <v>399628084</v>
      </c>
      <c r="F33" s="31">
        <v>102045191</v>
      </c>
      <c r="G33" s="36">
        <f t="shared" si="0"/>
        <v>0.25535039974818186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102045191</v>
      </c>
      <c r="O33" s="36">
        <f t="shared" si="4"/>
        <v>0.25535039974818186</v>
      </c>
      <c r="P33" s="31">
        <v>86033711</v>
      </c>
      <c r="Q33" s="31">
        <v>463477225</v>
      </c>
      <c r="R33" s="31">
        <v>470477225</v>
      </c>
      <c r="S33" s="31">
        <v>86033711</v>
      </c>
      <c r="T33" s="36">
        <f t="shared" si="5"/>
        <v>0.18562662059608215</v>
      </c>
      <c r="U33" s="36">
        <f t="shared" si="6"/>
        <v>0.18610704820114066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663402365</v>
      </c>
      <c r="E35" s="32">
        <f>SUM(E28:E34)</f>
        <v>663402365</v>
      </c>
      <c r="F35" s="32">
        <f>SUM(F28:F34)</f>
        <v>164113893</v>
      </c>
      <c r="G35" s="37">
        <f t="shared" si="0"/>
        <v>0.24738213437029274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164113893</v>
      </c>
      <c r="O35" s="37">
        <f t="shared" si="4"/>
        <v>0.24738213437029274</v>
      </c>
      <c r="P35" s="32">
        <f>SUM(P28:P34)</f>
        <v>138358348</v>
      </c>
      <c r="Q35" s="32">
        <f>SUM(Q28:Q34)</f>
        <v>714281721</v>
      </c>
      <c r="R35" s="32">
        <f>SUM(R28:R34)</f>
        <v>708239551</v>
      </c>
      <c r="S35" s="32">
        <f>SUM(S28:S34)</f>
        <v>138358348</v>
      </c>
      <c r="T35" s="37">
        <f t="shared" si="5"/>
        <v>0.1937027701147066</v>
      </c>
      <c r="U35" s="37">
        <f t="shared" si="6"/>
        <v>0.18615100116691186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58939837</v>
      </c>
      <c r="E36" s="31">
        <v>58939837</v>
      </c>
      <c r="F36" s="31">
        <v>11253908</v>
      </c>
      <c r="G36" s="36">
        <f t="shared" si="0"/>
        <v>0.19093890605771441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11253908</v>
      </c>
      <c r="O36" s="36">
        <f t="shared" si="4"/>
        <v>0.19093890605771441</v>
      </c>
      <c r="P36" s="31">
        <v>10198857</v>
      </c>
      <c r="Q36" s="31">
        <v>31881674</v>
      </c>
      <c r="R36" s="31">
        <v>48156122</v>
      </c>
      <c r="S36" s="31">
        <v>10198857</v>
      </c>
      <c r="T36" s="36">
        <f t="shared" si="5"/>
        <v>0.319897160983454</v>
      </c>
      <c r="U36" s="36">
        <f t="shared" si="6"/>
        <v>0.10344796480625229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111955539</v>
      </c>
      <c r="E37" s="31">
        <v>111955539</v>
      </c>
      <c r="F37" s="31">
        <v>288607320</v>
      </c>
      <c r="G37" s="36">
        <f t="shared" si="0"/>
        <v>2.5778744185225171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288607320</v>
      </c>
      <c r="O37" s="36">
        <f t="shared" si="4"/>
        <v>2.5778744185225171</v>
      </c>
      <c r="P37" s="31">
        <v>12174636</v>
      </c>
      <c r="Q37" s="31">
        <v>101916535</v>
      </c>
      <c r="R37" s="31">
        <v>105341058</v>
      </c>
      <c r="S37" s="31">
        <v>12174636</v>
      </c>
      <c r="T37" s="36">
        <f t="shared" si="5"/>
        <v>0.11945692619946312</v>
      </c>
      <c r="U37" s="36">
        <f t="shared" si="6"/>
        <v>22.70562208184294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278556315</v>
      </c>
      <c r="E38" s="31">
        <v>278556315</v>
      </c>
      <c r="F38" s="31">
        <v>58099212</v>
      </c>
      <c r="G38" s="36">
        <f t="shared" si="0"/>
        <v>0.20857258971134796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58099212</v>
      </c>
      <c r="O38" s="36">
        <f t="shared" si="4"/>
        <v>0.20857258971134796</v>
      </c>
      <c r="P38" s="31">
        <v>37001929</v>
      </c>
      <c r="Q38" s="31">
        <v>204560512</v>
      </c>
      <c r="R38" s="31">
        <v>198564401</v>
      </c>
      <c r="S38" s="31">
        <v>37001929</v>
      </c>
      <c r="T38" s="36">
        <f t="shared" si="5"/>
        <v>0.18088500384668571</v>
      </c>
      <c r="U38" s="36">
        <f t="shared" si="6"/>
        <v>0.57016711209839888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449451691</v>
      </c>
      <c r="E40" s="32">
        <f>SUM(E36:E39)</f>
        <v>449451691</v>
      </c>
      <c r="F40" s="32">
        <f>SUM(F36:F39)</f>
        <v>357960440</v>
      </c>
      <c r="G40" s="37">
        <f t="shared" si="0"/>
        <v>0.79643807592215732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357960440</v>
      </c>
      <c r="O40" s="37">
        <f t="shared" si="4"/>
        <v>0.79643807592215732</v>
      </c>
      <c r="P40" s="32">
        <f>SUM(P36:P39)</f>
        <v>59375422</v>
      </c>
      <c r="Q40" s="32">
        <f>SUM(Q36:Q39)</f>
        <v>338358721</v>
      </c>
      <c r="R40" s="32">
        <f>SUM(R36:R39)</f>
        <v>352061581</v>
      </c>
      <c r="S40" s="32">
        <f>SUM(S36:S39)</f>
        <v>59375422</v>
      </c>
      <c r="T40" s="37">
        <f t="shared" si="5"/>
        <v>0.17548069050657039</v>
      </c>
      <c r="U40" s="37">
        <f t="shared" si="6"/>
        <v>5.0287645618754508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3660000</v>
      </c>
      <c r="E41" s="31">
        <v>3660000</v>
      </c>
      <c r="F41" s="31">
        <v>2365868</v>
      </c>
      <c r="G41" s="36">
        <f t="shared" si="0"/>
        <v>0.64641202185792346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2365868</v>
      </c>
      <c r="O41" s="36">
        <f t="shared" si="4"/>
        <v>0.64641202185792346</v>
      </c>
      <c r="P41" s="31">
        <v>3906037</v>
      </c>
      <c r="Q41" s="31">
        <v>18162000</v>
      </c>
      <c r="R41" s="31">
        <v>20662000</v>
      </c>
      <c r="S41" s="31">
        <v>3906037</v>
      </c>
      <c r="T41" s="36">
        <f t="shared" si="5"/>
        <v>0.21506645743860808</v>
      </c>
      <c r="U41" s="36">
        <f t="shared" si="6"/>
        <v>-0.39430476465020681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40810000</v>
      </c>
      <c r="E43" s="31">
        <v>40810000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-13241883</v>
      </c>
      <c r="Q43" s="31">
        <v>17850000</v>
      </c>
      <c r="R43" s="31">
        <v>17850000</v>
      </c>
      <c r="S43" s="31">
        <v>-13241883</v>
      </c>
      <c r="T43" s="36">
        <f t="shared" si="5"/>
        <v>-0.74184218487394959</v>
      </c>
      <c r="U43" s="36">
        <f t="shared" si="6"/>
        <v>-1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869997126</v>
      </c>
      <c r="E45" s="31">
        <v>869997126</v>
      </c>
      <c r="F45" s="31">
        <v>150010269</v>
      </c>
      <c r="G45" s="36">
        <f t="shared" si="0"/>
        <v>0.17242616615264542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150010269</v>
      </c>
      <c r="O45" s="36">
        <f t="shared" si="4"/>
        <v>0.17242616615264542</v>
      </c>
      <c r="P45" s="31">
        <v>182550740</v>
      </c>
      <c r="Q45" s="31">
        <v>770670444</v>
      </c>
      <c r="R45" s="31">
        <v>773097612</v>
      </c>
      <c r="S45" s="31">
        <v>182550740</v>
      </c>
      <c r="T45" s="36">
        <f t="shared" si="5"/>
        <v>0.23687263657408406</v>
      </c>
      <c r="U45" s="36">
        <f t="shared" si="6"/>
        <v>-0.17825439108052921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914467126</v>
      </c>
      <c r="E47" s="32">
        <f>SUM(E41:E46)</f>
        <v>914467126</v>
      </c>
      <c r="F47" s="32">
        <f>SUM(F41:F46)</f>
        <v>152376137</v>
      </c>
      <c r="G47" s="37">
        <f t="shared" si="0"/>
        <v>0.16662833760521645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152376137</v>
      </c>
      <c r="O47" s="37">
        <f t="shared" si="4"/>
        <v>0.16662833760521645</v>
      </c>
      <c r="P47" s="32">
        <f>SUM(P41:P46)</f>
        <v>173214894</v>
      </c>
      <c r="Q47" s="32">
        <f>SUM(Q41:Q46)</f>
        <v>806682444</v>
      </c>
      <c r="R47" s="32">
        <f>SUM(R41:R46)</f>
        <v>811609612</v>
      </c>
      <c r="S47" s="32">
        <f>SUM(S41:S46)</f>
        <v>173214894</v>
      </c>
      <c r="T47" s="37">
        <f t="shared" si="5"/>
        <v>0.2147250077007998</v>
      </c>
      <c r="U47" s="37">
        <f t="shared" si="6"/>
        <v>-0.12030580349516595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114256862</v>
      </c>
      <c r="E48" s="31">
        <v>114256862</v>
      </c>
      <c r="F48" s="31">
        <v>33027826</v>
      </c>
      <c r="G48" s="36">
        <f t="shared" si="0"/>
        <v>0.28906645449443552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33027826</v>
      </c>
      <c r="O48" s="36">
        <f t="shared" si="4"/>
        <v>0.28906645449443552</v>
      </c>
      <c r="P48" s="31">
        <v>34744846</v>
      </c>
      <c r="Q48" s="31">
        <v>105493908</v>
      </c>
      <c r="R48" s="31">
        <v>105493908</v>
      </c>
      <c r="S48" s="31">
        <v>34744846</v>
      </c>
      <c r="T48" s="36">
        <f t="shared" si="5"/>
        <v>0.32935405142067542</v>
      </c>
      <c r="U48" s="36">
        <f t="shared" si="6"/>
        <v>-4.9417976985708933E-2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80917464</v>
      </c>
      <c r="E50" s="31">
        <v>80917464</v>
      </c>
      <c r="F50" s="31">
        <v>24466943</v>
      </c>
      <c r="G50" s="36">
        <f t="shared" si="0"/>
        <v>0.30236912763356005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24466943</v>
      </c>
      <c r="O50" s="36">
        <f t="shared" si="4"/>
        <v>0.30236912763356005</v>
      </c>
      <c r="P50" s="31">
        <v>13080844</v>
      </c>
      <c r="Q50" s="31">
        <v>79600392</v>
      </c>
      <c r="R50" s="31">
        <v>71934892</v>
      </c>
      <c r="S50" s="31">
        <v>13080844</v>
      </c>
      <c r="T50" s="36">
        <f t="shared" si="5"/>
        <v>0.16433140178505654</v>
      </c>
      <c r="U50" s="36">
        <f t="shared" si="6"/>
        <v>0.87044069939217983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9970000</v>
      </c>
      <c r="E51" s="31">
        <v>9970000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9879000</v>
      </c>
      <c r="R51" s="31">
        <v>9879000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205144326</v>
      </c>
      <c r="E53" s="32">
        <f>SUM(E48:E52)</f>
        <v>205144326</v>
      </c>
      <c r="F53" s="32">
        <f>SUM(F48:F52)</f>
        <v>57494769</v>
      </c>
      <c r="G53" s="37">
        <f t="shared" si="0"/>
        <v>0.28026497306096587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57494769</v>
      </c>
      <c r="O53" s="37">
        <f t="shared" si="4"/>
        <v>0.28026497306096587</v>
      </c>
      <c r="P53" s="32">
        <f>SUM(P48:P52)</f>
        <v>47825690</v>
      </c>
      <c r="Q53" s="32">
        <f>SUM(Q48:Q52)</f>
        <v>194973300</v>
      </c>
      <c r="R53" s="32">
        <f>SUM(R48:R52)</f>
        <v>187307800</v>
      </c>
      <c r="S53" s="32">
        <f>SUM(S48:S52)</f>
        <v>47825690</v>
      </c>
      <c r="T53" s="37">
        <f t="shared" si="5"/>
        <v>0.24529353506351895</v>
      </c>
      <c r="U53" s="37">
        <f t="shared" si="6"/>
        <v>0.20217332985681957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13662376881</v>
      </c>
      <c r="E54" s="32">
        <f>SUM(E8:E9,E11:E18,E20:E26,E28:E34,E36:E39,E41:E46,E48:E52)</f>
        <v>13669242798</v>
      </c>
      <c r="F54" s="32">
        <f>SUM(F8:F9,F11:F18,F20:F26,F28:F34,F36:F39,F41:F46,F48:F52)</f>
        <v>4357780347</v>
      </c>
      <c r="G54" s="37">
        <f t="shared" si="0"/>
        <v>0.31896209458694408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4357780347</v>
      </c>
      <c r="O54" s="37">
        <f t="shared" si="4"/>
        <v>0.31896209458694408</v>
      </c>
      <c r="P54" s="32">
        <f>SUM(P8:P9,P11:P18,P20:P26,P28:P34,P36:P39,P41:P46,P48:P52)</f>
        <v>3660798127</v>
      </c>
      <c r="Q54" s="32">
        <f>SUM(Q8:Q9,Q11:Q18,Q20:Q26,Q28:Q34,Q36:Q39,Q41:Q46,Q48:Q52)</f>
        <v>12281115851</v>
      </c>
      <c r="R54" s="32">
        <f>SUM(R8:R9,R11:R18,R20:R26,R28:R34,R36:R39,R41:R46,R48:R52)</f>
        <v>12232485401</v>
      </c>
      <c r="S54" s="32">
        <f>SUM(S8:S9,S11:S18,S20:S26,S28:S34,S36:S39,S41:S46,S48:S52)</f>
        <v>3660798127</v>
      </c>
      <c r="T54" s="37">
        <f t="shared" si="5"/>
        <v>0.29808351060395838</v>
      </c>
      <c r="U54" s="37">
        <f t="shared" si="6"/>
        <v>0.19039078250708474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4624083024</v>
      </c>
      <c r="E57" s="31">
        <v>4624083024</v>
      </c>
      <c r="F57" s="31">
        <v>1301936858</v>
      </c>
      <c r="G57" s="36">
        <f t="shared" ref="G57:G85" si="7">IF(($D57      =0),0,($F57      /$D57      ))</f>
        <v>0.2815556838496765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1301936858</v>
      </c>
      <c r="O57" s="36">
        <f t="shared" ref="O57:O85" si="11">IF(($D57      =0),0,($N57      /$D57      ))</f>
        <v>0.2815556838496765</v>
      </c>
      <c r="P57" s="31">
        <v>1139343485</v>
      </c>
      <c r="Q57" s="31">
        <v>4221623597</v>
      </c>
      <c r="R57" s="31">
        <v>4563602831</v>
      </c>
      <c r="S57" s="31">
        <v>1139343485</v>
      </c>
      <c r="T57" s="36">
        <f t="shared" ref="T57:T85" si="12">IF(($Q57      =0),0,($S57      /$Q57      ))</f>
        <v>0.26988277349256062</v>
      </c>
      <c r="U57" s="36">
        <f t="shared" ref="U57:U85" si="13">IF(($P57      =0),0,(($F57      /$P57      )-1))</f>
        <v>0.14270794992082658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4624083024</v>
      </c>
      <c r="E58" s="32">
        <f>E57</f>
        <v>4624083024</v>
      </c>
      <c r="F58" s="32">
        <f>F57</f>
        <v>1301936858</v>
      </c>
      <c r="G58" s="37">
        <f t="shared" si="7"/>
        <v>0.2815556838496765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1301936858</v>
      </c>
      <c r="O58" s="37">
        <f t="shared" si="11"/>
        <v>0.2815556838496765</v>
      </c>
      <c r="P58" s="32">
        <f>P57</f>
        <v>1139343485</v>
      </c>
      <c r="Q58" s="32">
        <f>Q57</f>
        <v>4221623597</v>
      </c>
      <c r="R58" s="32">
        <f>R57</f>
        <v>4563602831</v>
      </c>
      <c r="S58" s="32">
        <f>S57</f>
        <v>1139343485</v>
      </c>
      <c r="T58" s="37">
        <f t="shared" si="12"/>
        <v>0.26988277349256062</v>
      </c>
      <c r="U58" s="37">
        <f t="shared" si="13"/>
        <v>0.14270794992082658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72598913</v>
      </c>
      <c r="E59" s="31">
        <v>72598913</v>
      </c>
      <c r="F59" s="31">
        <v>10938766</v>
      </c>
      <c r="G59" s="36">
        <f t="shared" si="7"/>
        <v>0.15067396394764201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10938766</v>
      </c>
      <c r="O59" s="36">
        <f t="shared" si="11"/>
        <v>0.15067396394764201</v>
      </c>
      <c r="P59" s="31">
        <v>4165877</v>
      </c>
      <c r="Q59" s="31">
        <v>38062916</v>
      </c>
      <c r="R59" s="31">
        <v>38062916</v>
      </c>
      <c r="S59" s="31">
        <v>4165877</v>
      </c>
      <c r="T59" s="36">
        <f t="shared" si="12"/>
        <v>0.10944713221656481</v>
      </c>
      <c r="U59" s="36">
        <f t="shared" si="13"/>
        <v>1.6258014818968491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120773611</v>
      </c>
      <c r="E60" s="31">
        <v>120773611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102819996</v>
      </c>
      <c r="R60" s="31">
        <v>102819996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44520000</v>
      </c>
      <c r="E61" s="31">
        <v>44520000</v>
      </c>
      <c r="F61" s="31">
        <v>-1968438</v>
      </c>
      <c r="G61" s="36">
        <f t="shared" si="7"/>
        <v>-4.4214690026954176E-2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-1968438</v>
      </c>
      <c r="O61" s="36">
        <f t="shared" si="11"/>
        <v>-4.4214690026954176E-2</v>
      </c>
      <c r="P61" s="31">
        <v>4595182</v>
      </c>
      <c r="Q61" s="31">
        <v>42399996</v>
      </c>
      <c r="R61" s="31">
        <v>42399996</v>
      </c>
      <c r="S61" s="31">
        <v>4595182</v>
      </c>
      <c r="T61" s="36">
        <f t="shared" si="12"/>
        <v>0.10837694418650416</v>
      </c>
      <c r="U61" s="36">
        <f t="shared" si="13"/>
        <v>-1.4283699753350356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237892524</v>
      </c>
      <c r="E63" s="32">
        <f>SUM(E59:E62)</f>
        <v>237892524</v>
      </c>
      <c r="F63" s="32">
        <f>SUM(F59:F62)</f>
        <v>8970328</v>
      </c>
      <c r="G63" s="37">
        <f t="shared" si="7"/>
        <v>3.7707481719770224E-2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8970328</v>
      </c>
      <c r="O63" s="37">
        <f t="shared" si="11"/>
        <v>3.7707481719770224E-2</v>
      </c>
      <c r="P63" s="32">
        <f>SUM(P59:P62)</f>
        <v>8761059</v>
      </c>
      <c r="Q63" s="32">
        <f>SUM(Q59:Q62)</f>
        <v>183282908</v>
      </c>
      <c r="R63" s="32">
        <f>SUM(R59:R62)</f>
        <v>183282908</v>
      </c>
      <c r="S63" s="32">
        <f>SUM(S59:S62)</f>
        <v>8761059</v>
      </c>
      <c r="T63" s="37">
        <f t="shared" si="12"/>
        <v>4.7800742009178512E-2</v>
      </c>
      <c r="U63" s="37">
        <f t="shared" si="13"/>
        <v>2.3886267630431446E-2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74955334</v>
      </c>
      <c r="E64" s="31">
        <v>74955334</v>
      </c>
      <c r="F64" s="31">
        <v>1091701</v>
      </c>
      <c r="G64" s="36">
        <f t="shared" si="7"/>
        <v>1.4564687284296539E-2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1091701</v>
      </c>
      <c r="O64" s="36">
        <f t="shared" si="11"/>
        <v>1.4564687284296539E-2</v>
      </c>
      <c r="P64" s="31">
        <v>278010</v>
      </c>
      <c r="Q64" s="31">
        <v>63081115</v>
      </c>
      <c r="R64" s="31">
        <v>58421682</v>
      </c>
      <c r="S64" s="31">
        <v>278010</v>
      </c>
      <c r="T64" s="36">
        <f t="shared" si="12"/>
        <v>4.4071827202166606E-3</v>
      </c>
      <c r="U64" s="36">
        <f t="shared" si="13"/>
        <v>2.9268407611237004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36194861</v>
      </c>
      <c r="E65" s="31">
        <v>36194861</v>
      </c>
      <c r="F65" s="31">
        <v>7812287</v>
      </c>
      <c r="G65" s="36">
        <f t="shared" si="7"/>
        <v>0.21583967403549359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7812287</v>
      </c>
      <c r="O65" s="36">
        <f t="shared" si="11"/>
        <v>0.21583967403549359</v>
      </c>
      <c r="P65" s="31">
        <v>2351166</v>
      </c>
      <c r="Q65" s="31">
        <v>32617257</v>
      </c>
      <c r="R65" s="31">
        <v>32617257</v>
      </c>
      <c r="S65" s="31">
        <v>2351166</v>
      </c>
      <c r="T65" s="36">
        <f t="shared" si="12"/>
        <v>7.2083498621603889E-2</v>
      </c>
      <c r="U65" s="36">
        <f t="shared" si="13"/>
        <v>2.322728807749006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98648682</v>
      </c>
      <c r="E66" s="31">
        <v>98648682</v>
      </c>
      <c r="F66" s="31">
        <v>17908412</v>
      </c>
      <c r="G66" s="36">
        <f t="shared" si="7"/>
        <v>0.18153726574877097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17908412</v>
      </c>
      <c r="O66" s="36">
        <f t="shared" si="11"/>
        <v>0.18153726574877097</v>
      </c>
      <c r="P66" s="31">
        <v>19286360</v>
      </c>
      <c r="Q66" s="31">
        <v>79600262</v>
      </c>
      <c r="R66" s="31">
        <v>62217168</v>
      </c>
      <c r="S66" s="31">
        <v>19286360</v>
      </c>
      <c r="T66" s="36">
        <f t="shared" si="12"/>
        <v>0.24229015728616571</v>
      </c>
      <c r="U66" s="36">
        <f t="shared" si="13"/>
        <v>-7.1446763412069458E-2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1009873846</v>
      </c>
      <c r="E67" s="31">
        <v>1009873846</v>
      </c>
      <c r="F67" s="31">
        <v>267217868</v>
      </c>
      <c r="G67" s="36">
        <f t="shared" si="7"/>
        <v>0.26460519703368968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267217868</v>
      </c>
      <c r="O67" s="36">
        <f t="shared" si="11"/>
        <v>0.26460519703368968</v>
      </c>
      <c r="P67" s="31">
        <v>261345979</v>
      </c>
      <c r="Q67" s="31">
        <v>887425800</v>
      </c>
      <c r="R67" s="31">
        <v>887425800</v>
      </c>
      <c r="S67" s="31">
        <v>261345979</v>
      </c>
      <c r="T67" s="36">
        <f t="shared" si="12"/>
        <v>0.2944989643077765</v>
      </c>
      <c r="U67" s="36">
        <f t="shared" si="13"/>
        <v>2.2467875811473581E-2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248746112</v>
      </c>
      <c r="E68" s="31">
        <v>248746112</v>
      </c>
      <c r="F68" s="31">
        <v>63480946</v>
      </c>
      <c r="G68" s="36">
        <f t="shared" si="7"/>
        <v>0.25520377178799886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63480946</v>
      </c>
      <c r="O68" s="36">
        <f t="shared" si="11"/>
        <v>0.25520377178799886</v>
      </c>
      <c r="P68" s="31">
        <v>37203585</v>
      </c>
      <c r="Q68" s="31">
        <v>261047770</v>
      </c>
      <c r="R68" s="31">
        <v>261047761</v>
      </c>
      <c r="S68" s="31">
        <v>37203585</v>
      </c>
      <c r="T68" s="36">
        <f t="shared" si="12"/>
        <v>0.14251638694327862</v>
      </c>
      <c r="U68" s="36">
        <f t="shared" si="13"/>
        <v>0.70631260401383367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1468418835</v>
      </c>
      <c r="E70" s="32">
        <f>SUM(E64:E69)</f>
        <v>1468418835</v>
      </c>
      <c r="F70" s="32">
        <f>SUM(F64:F69)</f>
        <v>357511214</v>
      </c>
      <c r="G70" s="37">
        <f t="shared" si="7"/>
        <v>0.24346678582340575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357511214</v>
      </c>
      <c r="O70" s="37">
        <f t="shared" si="11"/>
        <v>0.24346678582340575</v>
      </c>
      <c r="P70" s="32">
        <f>SUM(P64:P69)</f>
        <v>320465100</v>
      </c>
      <c r="Q70" s="32">
        <f>SUM(Q64:Q69)</f>
        <v>1323772204</v>
      </c>
      <c r="R70" s="32">
        <f>SUM(R64:R69)</f>
        <v>1301729668</v>
      </c>
      <c r="S70" s="32">
        <f>SUM(S64:S69)</f>
        <v>320465100</v>
      </c>
      <c r="T70" s="37">
        <f t="shared" si="12"/>
        <v>0.24208477790337407</v>
      </c>
      <c r="U70" s="37">
        <f t="shared" si="13"/>
        <v>0.1156010872946851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197610936</v>
      </c>
      <c r="E71" s="31">
        <v>197610936</v>
      </c>
      <c r="F71" s="31">
        <v>59888764</v>
      </c>
      <c r="G71" s="36">
        <f t="shared" si="7"/>
        <v>0.30306401665948285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59888764</v>
      </c>
      <c r="O71" s="36">
        <f t="shared" si="11"/>
        <v>0.30306401665948285</v>
      </c>
      <c r="P71" s="31">
        <v>47805303</v>
      </c>
      <c r="Q71" s="31">
        <v>173058384</v>
      </c>
      <c r="R71" s="31">
        <v>175769360</v>
      </c>
      <c r="S71" s="31">
        <v>47805303</v>
      </c>
      <c r="T71" s="36">
        <f t="shared" si="12"/>
        <v>0.2762380064753176</v>
      </c>
      <c r="U71" s="36">
        <f t="shared" si="13"/>
        <v>0.25276402912873497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356459019</v>
      </c>
      <c r="E72" s="31">
        <v>356459019</v>
      </c>
      <c r="F72" s="31">
        <v>105214893</v>
      </c>
      <c r="G72" s="36">
        <f t="shared" si="7"/>
        <v>0.2951668702202202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105214893</v>
      </c>
      <c r="O72" s="36">
        <f t="shared" si="11"/>
        <v>0.2951668702202202</v>
      </c>
      <c r="P72" s="31">
        <v>88957047</v>
      </c>
      <c r="Q72" s="31">
        <v>264908214</v>
      </c>
      <c r="R72" s="31">
        <v>264908214</v>
      </c>
      <c r="S72" s="31">
        <v>88957047</v>
      </c>
      <c r="T72" s="36">
        <f t="shared" si="12"/>
        <v>0.33580327939548149</v>
      </c>
      <c r="U72" s="36">
        <f t="shared" si="13"/>
        <v>0.1827606305321714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130491343</v>
      </c>
      <c r="E73" s="31">
        <v>130491343</v>
      </c>
      <c r="F73" s="31">
        <v>33812251</v>
      </c>
      <c r="G73" s="36">
        <f t="shared" si="7"/>
        <v>0.25911489775992269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33812251</v>
      </c>
      <c r="O73" s="36">
        <f t="shared" si="11"/>
        <v>0.25911489775992269</v>
      </c>
      <c r="P73" s="31">
        <v>32512622</v>
      </c>
      <c r="Q73" s="31">
        <v>96177568</v>
      </c>
      <c r="R73" s="31">
        <v>110703070</v>
      </c>
      <c r="S73" s="31">
        <v>32512622</v>
      </c>
      <c r="T73" s="36">
        <f t="shared" si="12"/>
        <v>0.33804786995653707</v>
      </c>
      <c r="U73" s="36">
        <f t="shared" si="13"/>
        <v>3.9973060308700958E-2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783887422</v>
      </c>
      <c r="E74" s="31">
        <v>783887422</v>
      </c>
      <c r="F74" s="31">
        <v>92309886</v>
      </c>
      <c r="G74" s="36">
        <f t="shared" si="7"/>
        <v>0.11775911107807009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92309886</v>
      </c>
      <c r="O74" s="36">
        <f t="shared" si="11"/>
        <v>0.11775911107807009</v>
      </c>
      <c r="P74" s="31">
        <v>74303419</v>
      </c>
      <c r="Q74" s="31">
        <v>436672758</v>
      </c>
      <c r="R74" s="31">
        <v>698403799</v>
      </c>
      <c r="S74" s="31">
        <v>74303419</v>
      </c>
      <c r="T74" s="36">
        <f t="shared" si="12"/>
        <v>0.17015812788577941</v>
      </c>
      <c r="U74" s="36">
        <f t="shared" si="13"/>
        <v>0.24233699124935293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3308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3308</v>
      </c>
      <c r="O75" s="36">
        <f t="shared" si="11"/>
        <v>0</v>
      </c>
      <c r="P75" s="31">
        <v>10797984</v>
      </c>
      <c r="Q75" s="31">
        <v>38641817</v>
      </c>
      <c r="R75" s="31">
        <v>38641817</v>
      </c>
      <c r="S75" s="31">
        <v>10797984</v>
      </c>
      <c r="T75" s="36">
        <f t="shared" si="12"/>
        <v>0.27943779144753983</v>
      </c>
      <c r="U75" s="36">
        <f t="shared" si="13"/>
        <v>-0.9996936465177203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95271699</v>
      </c>
      <c r="E76" s="31">
        <v>95271699</v>
      </c>
      <c r="F76" s="31">
        <v>19305918</v>
      </c>
      <c r="G76" s="36">
        <f t="shared" si="7"/>
        <v>0.20264063937812216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19305918</v>
      </c>
      <c r="O76" s="36">
        <f t="shared" si="11"/>
        <v>0.20264063937812216</v>
      </c>
      <c r="P76" s="31">
        <v>32593289</v>
      </c>
      <c r="Q76" s="31">
        <v>72291648</v>
      </c>
      <c r="R76" s="31">
        <v>72089503</v>
      </c>
      <c r="S76" s="31">
        <v>32593289</v>
      </c>
      <c r="T76" s="36">
        <f t="shared" si="12"/>
        <v>0.45085829278646405</v>
      </c>
      <c r="U76" s="36">
        <f t="shared" si="13"/>
        <v>-0.40767199039041446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1563720419</v>
      </c>
      <c r="E78" s="32">
        <f>SUM(E71:E77)</f>
        <v>1563720419</v>
      </c>
      <c r="F78" s="32">
        <f>SUM(F71:F77)</f>
        <v>310535020</v>
      </c>
      <c r="G78" s="37">
        <f t="shared" si="7"/>
        <v>0.19858730258097371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310535020</v>
      </c>
      <c r="O78" s="37">
        <f t="shared" si="11"/>
        <v>0.19858730258097371</v>
      </c>
      <c r="P78" s="32">
        <f>SUM(P71:P77)</f>
        <v>286969664</v>
      </c>
      <c r="Q78" s="32">
        <f>SUM(Q71:Q77)</f>
        <v>1081750389</v>
      </c>
      <c r="R78" s="32">
        <f>SUM(R71:R77)</f>
        <v>1360515763</v>
      </c>
      <c r="S78" s="32">
        <f>SUM(S71:S77)</f>
        <v>286969664</v>
      </c>
      <c r="T78" s="37">
        <f t="shared" si="12"/>
        <v>0.26528270007398169</v>
      </c>
      <c r="U78" s="37">
        <f t="shared" si="13"/>
        <v>8.2117934249663405E-2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575441400</v>
      </c>
      <c r="E79" s="31">
        <v>575441400</v>
      </c>
      <c r="F79" s="31">
        <v>141962973</v>
      </c>
      <c r="G79" s="36">
        <f t="shared" si="7"/>
        <v>0.24670274505796769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141962973</v>
      </c>
      <c r="O79" s="36">
        <f t="shared" si="11"/>
        <v>0.24670274505796769</v>
      </c>
      <c r="P79" s="31">
        <v>81793919</v>
      </c>
      <c r="Q79" s="31">
        <v>584726722</v>
      </c>
      <c r="R79" s="31">
        <v>515762936</v>
      </c>
      <c r="S79" s="31">
        <v>81793919</v>
      </c>
      <c r="T79" s="36">
        <f t="shared" si="12"/>
        <v>0.13988401063702369</v>
      </c>
      <c r="U79" s="36">
        <f t="shared" si="13"/>
        <v>0.73561769304634983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453396665</v>
      </c>
      <c r="E80" s="31">
        <v>453396665</v>
      </c>
      <c r="F80" s="31">
        <v>86069244</v>
      </c>
      <c r="G80" s="36">
        <f t="shared" si="7"/>
        <v>0.18983210650656199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86069244</v>
      </c>
      <c r="O80" s="36">
        <f t="shared" si="11"/>
        <v>0.18983210650656199</v>
      </c>
      <c r="P80" s="31">
        <v>83578390</v>
      </c>
      <c r="Q80" s="31">
        <v>314259309</v>
      </c>
      <c r="R80" s="31">
        <v>315274302</v>
      </c>
      <c r="S80" s="31">
        <v>83578390</v>
      </c>
      <c r="T80" s="36">
        <f t="shared" si="12"/>
        <v>0.26595358548312725</v>
      </c>
      <c r="U80" s="36">
        <f t="shared" si="13"/>
        <v>2.9802608066511027E-2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645805070</v>
      </c>
      <c r="E81" s="31">
        <v>645805070</v>
      </c>
      <c r="F81" s="31">
        <v>128576553</v>
      </c>
      <c r="G81" s="36">
        <f t="shared" si="7"/>
        <v>0.19909498852339452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128576553</v>
      </c>
      <c r="O81" s="36">
        <f t="shared" si="11"/>
        <v>0.19909498852339452</v>
      </c>
      <c r="P81" s="31">
        <v>99851697</v>
      </c>
      <c r="Q81" s="31">
        <v>617812450</v>
      </c>
      <c r="R81" s="31">
        <v>573113380</v>
      </c>
      <c r="S81" s="31">
        <v>99851697</v>
      </c>
      <c r="T81" s="36">
        <f t="shared" si="12"/>
        <v>0.16162137392990381</v>
      </c>
      <c r="U81" s="36">
        <f t="shared" si="13"/>
        <v>0.28767519093841742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102777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102777</v>
      </c>
      <c r="O82" s="36">
        <f t="shared" si="11"/>
        <v>0</v>
      </c>
      <c r="P82" s="31">
        <v>260259</v>
      </c>
      <c r="Q82" s="31">
        <v>285</v>
      </c>
      <c r="R82" s="31">
        <v>416</v>
      </c>
      <c r="S82" s="31">
        <v>260259</v>
      </c>
      <c r="T82" s="36">
        <f t="shared" si="12"/>
        <v>913.1894736842105</v>
      </c>
      <c r="U82" s="36">
        <f t="shared" si="13"/>
        <v>-0.60509723006697169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1674643135</v>
      </c>
      <c r="E84" s="32">
        <f>SUM(E79:E83)</f>
        <v>1674643135</v>
      </c>
      <c r="F84" s="32">
        <f>SUM(F79:F83)</f>
        <v>356711547</v>
      </c>
      <c r="G84" s="37">
        <f t="shared" si="7"/>
        <v>0.2130074996545458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356711547</v>
      </c>
      <c r="O84" s="37">
        <f t="shared" si="11"/>
        <v>0.2130074996545458</v>
      </c>
      <c r="P84" s="32">
        <f>SUM(P79:P83)</f>
        <v>265484265</v>
      </c>
      <c r="Q84" s="32">
        <f>SUM(Q79:Q83)</f>
        <v>1516798766</v>
      </c>
      <c r="R84" s="32">
        <f>SUM(R79:R83)</f>
        <v>1404151034</v>
      </c>
      <c r="S84" s="32">
        <f>SUM(S79:S83)</f>
        <v>265484265</v>
      </c>
      <c r="T84" s="37">
        <f t="shared" si="12"/>
        <v>0.17502932554469128</v>
      </c>
      <c r="U84" s="37">
        <f t="shared" si="13"/>
        <v>0.3436259470970906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9568757937</v>
      </c>
      <c r="E85" s="32">
        <f>SUM(E57,E59:E62,E64:E69,E71:E77,E79:E83)</f>
        <v>9568757937</v>
      </c>
      <c r="F85" s="32">
        <f>SUM(F57,F59:F62,F64:F69,F71:F77,F79:F83)</f>
        <v>2335664967</v>
      </c>
      <c r="G85" s="37">
        <f t="shared" si="7"/>
        <v>0.24409280518724025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2335664967</v>
      </c>
      <c r="O85" s="37">
        <f t="shared" si="11"/>
        <v>0.24409280518724025</v>
      </c>
      <c r="P85" s="32">
        <f>SUM(P57,P59:P62,P64:P69,P71:P77,P79:P83)</f>
        <v>2021023573</v>
      </c>
      <c r="Q85" s="32">
        <f>SUM(Q57,Q59:Q62,Q64:Q69,Q71:Q77,Q79:Q83)</f>
        <v>8327227864</v>
      </c>
      <c r="R85" s="32">
        <f>SUM(R57,R59:R62,R64:R69,R71:R77,R79:R83)</f>
        <v>8813282204</v>
      </c>
      <c r="S85" s="32">
        <f>SUM(S57,S59:S62,S64:S69,S71:S77,S79:S83)</f>
        <v>2021023573</v>
      </c>
      <c r="T85" s="37">
        <f t="shared" si="12"/>
        <v>0.24270064492136972</v>
      </c>
      <c r="U85" s="37">
        <f t="shared" si="13"/>
        <v>0.15568417815777758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28889469846</v>
      </c>
      <c r="E88" s="31">
        <v>28889469846</v>
      </c>
      <c r="F88" s="31">
        <v>8078393435</v>
      </c>
      <c r="G88" s="36">
        <f t="shared" ref="G88:G99" si="14">IF(($D88      =0),0,($F88      /$D88      ))</f>
        <v>0.27963107243099944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8078393435</v>
      </c>
      <c r="O88" s="36">
        <f t="shared" ref="O88:O99" si="18">IF(($D88      =0),0,($N88      /$D88      ))</f>
        <v>0.27963107243099944</v>
      </c>
      <c r="P88" s="31">
        <v>7422839259</v>
      </c>
      <c r="Q88" s="31">
        <v>27307760281</v>
      </c>
      <c r="R88" s="31">
        <v>27336731120</v>
      </c>
      <c r="S88" s="31">
        <v>7422839259</v>
      </c>
      <c r="T88" s="36">
        <f t="shared" ref="T88:T99" si="19">IF(($Q88      =0),0,($S88      /$Q88      ))</f>
        <v>0.27182160611555573</v>
      </c>
      <c r="U88" s="36">
        <f t="shared" ref="U88:U99" si="20">IF(($P88      =0),0,(($F88      /$P88      )-1))</f>
        <v>8.8315825404026826E-2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25586876586</v>
      </c>
      <c r="E89" s="31">
        <v>25586876586</v>
      </c>
      <c r="F89" s="31">
        <v>6676639463</v>
      </c>
      <c r="G89" s="36">
        <f t="shared" si="14"/>
        <v>0.26093999556996184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6676639463</v>
      </c>
      <c r="O89" s="36">
        <f t="shared" si="18"/>
        <v>0.26093999556996184</v>
      </c>
      <c r="P89" s="31">
        <v>6166115809</v>
      </c>
      <c r="Q89" s="31">
        <v>21470015000</v>
      </c>
      <c r="R89" s="31">
        <v>22743565961</v>
      </c>
      <c r="S89" s="31">
        <v>6166115809</v>
      </c>
      <c r="T89" s="36">
        <f t="shared" si="19"/>
        <v>0.28719662324409184</v>
      </c>
      <c r="U89" s="36">
        <f t="shared" si="20"/>
        <v>8.2795015503089431E-2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20463805695</v>
      </c>
      <c r="E90" s="31">
        <v>20463805695</v>
      </c>
      <c r="F90" s="31">
        <v>5709937758</v>
      </c>
      <c r="G90" s="36">
        <f t="shared" si="14"/>
        <v>0.27902619107623422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5709937758</v>
      </c>
      <c r="O90" s="36">
        <f t="shared" si="18"/>
        <v>0.27902619107623422</v>
      </c>
      <c r="P90" s="31">
        <v>5309342388</v>
      </c>
      <c r="Q90" s="31">
        <v>18812650933</v>
      </c>
      <c r="R90" s="31">
        <v>19223608489</v>
      </c>
      <c r="S90" s="31">
        <v>5309342388</v>
      </c>
      <c r="T90" s="36">
        <f t="shared" si="19"/>
        <v>0.28222191582190453</v>
      </c>
      <c r="U90" s="36">
        <f t="shared" si="20"/>
        <v>7.5451033428435954E-2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74940152127</v>
      </c>
      <c r="E91" s="32">
        <f>SUM(E88:E90)</f>
        <v>74940152127</v>
      </c>
      <c r="F91" s="32">
        <f>SUM(F88:F90)</f>
        <v>20464970656</v>
      </c>
      <c r="G91" s="37">
        <f t="shared" si="14"/>
        <v>0.27308418885136915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20464970656</v>
      </c>
      <c r="O91" s="37">
        <f t="shared" si="18"/>
        <v>0.27308418885136915</v>
      </c>
      <c r="P91" s="32">
        <f>SUM(P88:P90)</f>
        <v>18898297456</v>
      </c>
      <c r="Q91" s="32">
        <f>SUM(Q88:Q90)</f>
        <v>67590426214</v>
      </c>
      <c r="R91" s="32">
        <f>SUM(R88:R90)</f>
        <v>69303905570</v>
      </c>
      <c r="S91" s="32">
        <f>SUM(S88:S90)</f>
        <v>18898297456</v>
      </c>
      <c r="T91" s="37">
        <f t="shared" si="19"/>
        <v>0.27960021136966284</v>
      </c>
      <c r="U91" s="37">
        <f t="shared" si="20"/>
        <v>8.2900229697813188E-2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4348100594</v>
      </c>
      <c r="E92" s="31">
        <v>4348100594</v>
      </c>
      <c r="F92" s="31">
        <v>1326376578</v>
      </c>
      <c r="G92" s="36">
        <f t="shared" si="14"/>
        <v>0.30504735328117388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1326376578</v>
      </c>
      <c r="O92" s="36">
        <f t="shared" si="18"/>
        <v>0.30504735328117388</v>
      </c>
      <c r="P92" s="31">
        <v>1090639210</v>
      </c>
      <c r="Q92" s="31">
        <v>3927402566</v>
      </c>
      <c r="R92" s="31">
        <v>3927402566</v>
      </c>
      <c r="S92" s="31">
        <v>1090639210</v>
      </c>
      <c r="T92" s="36">
        <f t="shared" si="19"/>
        <v>0.27769987712535399</v>
      </c>
      <c r="U92" s="36">
        <f t="shared" si="20"/>
        <v>0.21614605988721047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710709765</v>
      </c>
      <c r="E93" s="31">
        <v>710709765</v>
      </c>
      <c r="F93" s="31">
        <v>187325405</v>
      </c>
      <c r="G93" s="36">
        <f t="shared" si="14"/>
        <v>0.26357511072047812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187325405</v>
      </c>
      <c r="O93" s="36">
        <f t="shared" si="18"/>
        <v>0.26357511072047812</v>
      </c>
      <c r="P93" s="31">
        <v>182113817</v>
      </c>
      <c r="Q93" s="31">
        <v>653577924</v>
      </c>
      <c r="R93" s="31">
        <v>663955924</v>
      </c>
      <c r="S93" s="31">
        <v>182113817</v>
      </c>
      <c r="T93" s="36">
        <f t="shared" si="19"/>
        <v>0.27864132234674438</v>
      </c>
      <c r="U93" s="36">
        <f t="shared" si="20"/>
        <v>2.8617202614560577E-2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650384421</v>
      </c>
      <c r="E94" s="31">
        <v>650384421</v>
      </c>
      <c r="F94" s="31">
        <v>189759823</v>
      </c>
      <c r="G94" s="36">
        <f t="shared" si="14"/>
        <v>0.29176563409719186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189759823</v>
      </c>
      <c r="O94" s="36">
        <f t="shared" si="18"/>
        <v>0.29176563409719186</v>
      </c>
      <c r="P94" s="31">
        <v>139859247</v>
      </c>
      <c r="Q94" s="31">
        <v>570912017</v>
      </c>
      <c r="R94" s="31">
        <v>555174408</v>
      </c>
      <c r="S94" s="31">
        <v>139859247</v>
      </c>
      <c r="T94" s="36">
        <f t="shared" si="19"/>
        <v>0.24497513248175332</v>
      </c>
      <c r="U94" s="36">
        <f t="shared" si="20"/>
        <v>0.35679139613843347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5709194780</v>
      </c>
      <c r="E96" s="32">
        <f>SUM(E92:E95)</f>
        <v>5709194780</v>
      </c>
      <c r="F96" s="32">
        <f>SUM(F92:F95)</f>
        <v>1703461806</v>
      </c>
      <c r="G96" s="37">
        <f t="shared" si="14"/>
        <v>0.29837163937153321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1703461806</v>
      </c>
      <c r="O96" s="37">
        <f t="shared" si="18"/>
        <v>0.29837163937153321</v>
      </c>
      <c r="P96" s="32">
        <f>SUM(P92:P95)</f>
        <v>1412612274</v>
      </c>
      <c r="Q96" s="32">
        <f>SUM(Q92:Q95)</f>
        <v>5151892507</v>
      </c>
      <c r="R96" s="32">
        <f>SUM(R92:R95)</f>
        <v>5146532898</v>
      </c>
      <c r="S96" s="32">
        <f>SUM(S92:S95)</f>
        <v>1412612274</v>
      </c>
      <c r="T96" s="37">
        <f t="shared" si="19"/>
        <v>0.27419288583382706</v>
      </c>
      <c r="U96" s="37">
        <f t="shared" si="20"/>
        <v>0.20589480733904475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2143512779</v>
      </c>
      <c r="E97" s="31">
        <v>2143512779</v>
      </c>
      <c r="F97" s="31">
        <v>604072364</v>
      </c>
      <c r="G97" s="36">
        <f t="shared" si="14"/>
        <v>0.28181421166138987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604072364</v>
      </c>
      <c r="O97" s="36">
        <f t="shared" si="18"/>
        <v>0.28181421166138987</v>
      </c>
      <c r="P97" s="31">
        <v>18804497</v>
      </c>
      <c r="Q97" s="31">
        <v>1729483233</v>
      </c>
      <c r="R97" s="31">
        <v>1931945906</v>
      </c>
      <c r="S97" s="31">
        <v>18804497</v>
      </c>
      <c r="T97" s="36">
        <f t="shared" si="19"/>
        <v>1.0872899280660445E-2</v>
      </c>
      <c r="U97" s="36">
        <f t="shared" si="20"/>
        <v>31.123824636202713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743731847</v>
      </c>
      <c r="E98" s="31">
        <v>743731847</v>
      </c>
      <c r="F98" s="31">
        <v>72957476</v>
      </c>
      <c r="G98" s="36">
        <f t="shared" si="14"/>
        <v>9.8096479657674249E-2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72957476</v>
      </c>
      <c r="O98" s="36">
        <f t="shared" si="18"/>
        <v>9.8096479657674249E-2</v>
      </c>
      <c r="P98" s="31">
        <v>50064897</v>
      </c>
      <c r="Q98" s="31">
        <v>437916771</v>
      </c>
      <c r="R98" s="31">
        <v>426913922</v>
      </c>
      <c r="S98" s="31">
        <v>50064897</v>
      </c>
      <c r="T98" s="36">
        <f t="shared" si="19"/>
        <v>0.11432514193433345</v>
      </c>
      <c r="U98" s="36">
        <f t="shared" si="20"/>
        <v>0.457258086439287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1230848099</v>
      </c>
      <c r="E99" s="31">
        <v>1230848099</v>
      </c>
      <c r="F99" s="31">
        <v>309454426</v>
      </c>
      <c r="G99" s="36">
        <f t="shared" si="14"/>
        <v>0.25141561030269749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309454426</v>
      </c>
      <c r="O99" s="36">
        <f t="shared" si="18"/>
        <v>0.25141561030269749</v>
      </c>
      <c r="P99" s="31">
        <v>275333203</v>
      </c>
      <c r="Q99" s="31">
        <v>1024272587</v>
      </c>
      <c r="R99" s="31">
        <v>1024272587</v>
      </c>
      <c r="S99" s="31">
        <v>275333203</v>
      </c>
      <c r="T99" s="36">
        <f t="shared" si="19"/>
        <v>0.26880852469792788</v>
      </c>
      <c r="U99" s="36">
        <f t="shared" si="20"/>
        <v>0.12392701871121581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129705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129705</v>
      </c>
      <c r="O100" s="36">
        <f>IF(($D100     =0),0,($N100     /$D100     ))</f>
        <v>0</v>
      </c>
      <c r="P100" s="31">
        <v>135993</v>
      </c>
      <c r="Q100" s="31">
        <v>839892</v>
      </c>
      <c r="R100" s="31">
        <v>839892</v>
      </c>
      <c r="S100" s="31">
        <v>135993</v>
      </c>
      <c r="T100" s="36">
        <f>IF(($Q100     =0),0,($S100     /$Q100     ))</f>
        <v>0.16191724650312184</v>
      </c>
      <c r="U100" s="36">
        <f>IF(($P100     =0),0,(($F100     /$P100     )-1))</f>
        <v>-4.6237673997926332E-2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4118092725</v>
      </c>
      <c r="E101" s="32">
        <f>SUM(E97:E100)</f>
        <v>4118092725</v>
      </c>
      <c r="F101" s="32">
        <f>SUM(F97:F100)</f>
        <v>986613971</v>
      </c>
      <c r="G101" s="37">
        <f>IF(($D101     =0),0,($F101     /$D101     ))</f>
        <v>0.23958031955193529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986613971</v>
      </c>
      <c r="O101" s="37">
        <f>IF(($D101     =0),0,($N101     /$D101     ))</f>
        <v>0.23958031955193529</v>
      </c>
      <c r="P101" s="32">
        <f>SUM(P97:P100)</f>
        <v>344338590</v>
      </c>
      <c r="Q101" s="32">
        <f>SUM(Q97:Q100)</f>
        <v>3192512483</v>
      </c>
      <c r="R101" s="32">
        <f>SUM(R97:R100)</f>
        <v>3383972307</v>
      </c>
      <c r="S101" s="32">
        <f>SUM(S97:S100)</f>
        <v>344338590</v>
      </c>
      <c r="T101" s="37">
        <f>IF(($Q101     =0),0,($S101     /$Q101     ))</f>
        <v>0.10785818123925563</v>
      </c>
      <c r="U101" s="37">
        <f>IF(($P101     =0),0,(($F101     /$P101     )-1))</f>
        <v>1.8652436864540798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84767439632</v>
      </c>
      <c r="E102" s="32">
        <f>SUM(E88:E90,E92:E95,E97:E100)</f>
        <v>84767439632</v>
      </c>
      <c r="F102" s="32">
        <f>SUM(F88:F90,F92:F95,F97:F100)</f>
        <v>23155046433</v>
      </c>
      <c r="G102" s="37">
        <f>IF(($D102     =0),0,($F102     /$D102     ))</f>
        <v>0.27315967703546035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23155046433</v>
      </c>
      <c r="O102" s="37">
        <f>IF(($D102     =0),0,($N102     /$D102     ))</f>
        <v>0.27315967703546035</v>
      </c>
      <c r="P102" s="32">
        <f>SUM(P88:P90,P92:P95,P97:P100)</f>
        <v>20655248320</v>
      </c>
      <c r="Q102" s="32">
        <f>SUM(Q88:Q90,Q92:Q95,Q97:Q100)</f>
        <v>75934831204</v>
      </c>
      <c r="R102" s="32">
        <f>SUM(R88:R90,R92:R95,R97:R100)</f>
        <v>77834410775</v>
      </c>
      <c r="S102" s="32">
        <f>SUM(S88:S90,S92:S95,S97:S100)</f>
        <v>20655248320</v>
      </c>
      <c r="T102" s="37">
        <f>IF(($Q102     =0),0,($S102     /$Q102     ))</f>
        <v>0.27201282985023545</v>
      </c>
      <c r="U102" s="37">
        <f>IF(($P102     =0),0,(($F102     /$P102     )-1))</f>
        <v>0.12102483951158804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23031646890</v>
      </c>
      <c r="E105" s="31">
        <v>23031646890</v>
      </c>
      <c r="F105" s="31">
        <v>5809440793</v>
      </c>
      <c r="G105" s="36">
        <f t="shared" ref="G105:G136" si="21">IF(($D105     =0),0,($F105     /$D105     ))</f>
        <v>0.25223731593081922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5809440793</v>
      </c>
      <c r="O105" s="36">
        <f t="shared" ref="O105:O136" si="25">IF(($D105     =0),0,($N105     /$D105     ))</f>
        <v>0.25223731593081922</v>
      </c>
      <c r="P105" s="31">
        <v>5437462056</v>
      </c>
      <c r="Q105" s="31">
        <v>20524406050</v>
      </c>
      <c r="R105" s="31">
        <v>20531894338</v>
      </c>
      <c r="S105" s="31">
        <v>5437462056</v>
      </c>
      <c r="T105" s="36">
        <f t="shared" ref="T105:T136" si="26">IF(($Q105     =0),0,($S105     /$Q105     ))</f>
        <v>0.26492664600152949</v>
      </c>
      <c r="U105" s="36">
        <f t="shared" ref="U105:U136" si="27">IF(($P105     =0),0,(($F105     /$P105     )-1))</f>
        <v>6.8410360048313024E-2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23031646890</v>
      </c>
      <c r="E106" s="32">
        <f>E105</f>
        <v>23031646890</v>
      </c>
      <c r="F106" s="32">
        <f>F105</f>
        <v>5809440793</v>
      </c>
      <c r="G106" s="37">
        <f t="shared" si="21"/>
        <v>0.25223731593081922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5809440793</v>
      </c>
      <c r="O106" s="37">
        <f t="shared" si="25"/>
        <v>0.25223731593081922</v>
      </c>
      <c r="P106" s="32">
        <f>P105</f>
        <v>5437462056</v>
      </c>
      <c r="Q106" s="32">
        <f>Q105</f>
        <v>20524406050</v>
      </c>
      <c r="R106" s="32">
        <f>R105</f>
        <v>20531894338</v>
      </c>
      <c r="S106" s="32">
        <f>S105</f>
        <v>5437462056</v>
      </c>
      <c r="T106" s="37">
        <f t="shared" si="26"/>
        <v>0.26492664600152949</v>
      </c>
      <c r="U106" s="37">
        <f t="shared" si="27"/>
        <v>6.8410360048313024E-2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14475000</v>
      </c>
      <c r="E108" s="31">
        <v>14475000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2100000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60817125</v>
      </c>
      <c r="E109" s="31">
        <v>60817125</v>
      </c>
      <c r="F109" s="31">
        <v>12882913</v>
      </c>
      <c r="G109" s="36">
        <f t="shared" si="21"/>
        <v>0.21183035205955558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12882913</v>
      </c>
      <c r="O109" s="36">
        <f t="shared" si="25"/>
        <v>0.21183035205955558</v>
      </c>
      <c r="P109" s="31">
        <v>17703107</v>
      </c>
      <c r="Q109" s="31">
        <v>52025364</v>
      </c>
      <c r="R109" s="31">
        <v>55337868</v>
      </c>
      <c r="S109" s="31">
        <v>17703107</v>
      </c>
      <c r="T109" s="36">
        <f t="shared" si="26"/>
        <v>0.34027838805702543</v>
      </c>
      <c r="U109" s="36">
        <f t="shared" si="27"/>
        <v>-0.27227954957285183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233196605</v>
      </c>
      <c r="E110" s="31">
        <v>233196605</v>
      </c>
      <c r="F110" s="31">
        <v>52358805</v>
      </c>
      <c r="G110" s="36">
        <f t="shared" si="21"/>
        <v>0.22452644625765455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52358805</v>
      </c>
      <c r="O110" s="36">
        <f t="shared" si="25"/>
        <v>0.22452644625765455</v>
      </c>
      <c r="P110" s="31">
        <v>50626668</v>
      </c>
      <c r="Q110" s="31">
        <v>219230512</v>
      </c>
      <c r="R110" s="31">
        <v>209643680</v>
      </c>
      <c r="S110" s="31">
        <v>50626668</v>
      </c>
      <c r="T110" s="36">
        <f t="shared" si="26"/>
        <v>0.23092893200924514</v>
      </c>
      <c r="U110" s="36">
        <f t="shared" si="27"/>
        <v>3.4213924566396603E-2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308488730</v>
      </c>
      <c r="E112" s="32">
        <f>SUM(E107:E111)</f>
        <v>308488730</v>
      </c>
      <c r="F112" s="32">
        <f>SUM(F107:F111)</f>
        <v>65241718</v>
      </c>
      <c r="G112" s="37">
        <f t="shared" si="21"/>
        <v>0.21148817332808237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65241718</v>
      </c>
      <c r="O112" s="37">
        <f t="shared" si="25"/>
        <v>0.21148817332808237</v>
      </c>
      <c r="P112" s="32">
        <f>SUM(P107:P111)</f>
        <v>68329775</v>
      </c>
      <c r="Q112" s="32">
        <f>SUM(Q107:Q111)</f>
        <v>271255876</v>
      </c>
      <c r="R112" s="32">
        <f>SUM(R107:R111)</f>
        <v>267081548</v>
      </c>
      <c r="S112" s="32">
        <f>SUM(S107:S111)</f>
        <v>68329775</v>
      </c>
      <c r="T112" s="37">
        <f t="shared" si="26"/>
        <v>0.25190154774748547</v>
      </c>
      <c r="U112" s="37">
        <f t="shared" si="27"/>
        <v>-4.5193431414050411E-2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7052000</v>
      </c>
      <c r="E113" s="31">
        <v>7052000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208000044</v>
      </c>
      <c r="E114" s="31">
        <v>208000044</v>
      </c>
      <c r="F114" s="31">
        <v>40247689</v>
      </c>
      <c r="G114" s="36">
        <f t="shared" si="21"/>
        <v>0.19349846387532496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40247689</v>
      </c>
      <c r="O114" s="36">
        <f t="shared" si="25"/>
        <v>0.19349846387532496</v>
      </c>
      <c r="P114" s="31">
        <v>36890802</v>
      </c>
      <c r="Q114" s="31">
        <v>188280899</v>
      </c>
      <c r="R114" s="31">
        <v>185058515</v>
      </c>
      <c r="S114" s="31">
        <v>36890802</v>
      </c>
      <c r="T114" s="36">
        <f t="shared" si="26"/>
        <v>0.19593491530970436</v>
      </c>
      <c r="U114" s="36">
        <f t="shared" si="27"/>
        <v>9.09952296510117E-2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66228381</v>
      </c>
      <c r="E115" s="31">
        <v>66228381</v>
      </c>
      <c r="F115" s="31">
        <v>16317901</v>
      </c>
      <c r="G115" s="36">
        <f t="shared" si="21"/>
        <v>0.2463883421821832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16317901</v>
      </c>
      <c r="O115" s="36">
        <f t="shared" si="25"/>
        <v>0.2463883421821832</v>
      </c>
      <c r="P115" s="31">
        <v>9791823</v>
      </c>
      <c r="Q115" s="31">
        <v>69410756</v>
      </c>
      <c r="R115" s="31">
        <v>195268854</v>
      </c>
      <c r="S115" s="31">
        <v>9791823</v>
      </c>
      <c r="T115" s="36">
        <f t="shared" si="26"/>
        <v>0.14107068650858665</v>
      </c>
      <c r="U115" s="36">
        <f t="shared" si="27"/>
        <v>0.66648243131028817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53887</v>
      </c>
      <c r="Q116" s="31">
        <v>0</v>
      </c>
      <c r="R116" s="31">
        <v>0</v>
      </c>
      <c r="S116" s="31">
        <v>53887</v>
      </c>
      <c r="T116" s="36">
        <f t="shared" si="26"/>
        <v>0</v>
      </c>
      <c r="U116" s="36">
        <f t="shared" si="27"/>
        <v>-1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4740505817</v>
      </c>
      <c r="E117" s="31">
        <v>4740505817</v>
      </c>
      <c r="F117" s="31">
        <v>1097827022</v>
      </c>
      <c r="G117" s="36">
        <f t="shared" si="21"/>
        <v>0.23158436343713909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1097827022</v>
      </c>
      <c r="O117" s="36">
        <f t="shared" si="25"/>
        <v>0.23158436343713909</v>
      </c>
      <c r="P117" s="31">
        <v>951346951</v>
      </c>
      <c r="Q117" s="31">
        <v>4337683455</v>
      </c>
      <c r="R117" s="31">
        <v>4267704771</v>
      </c>
      <c r="S117" s="31">
        <v>951346951</v>
      </c>
      <c r="T117" s="36">
        <f t="shared" si="26"/>
        <v>0.21932143294213707</v>
      </c>
      <c r="U117" s="36">
        <f t="shared" si="27"/>
        <v>0.15397124134999207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15624000</v>
      </c>
      <c r="E118" s="31">
        <v>15624000</v>
      </c>
      <c r="F118" s="31">
        <v>4564617</v>
      </c>
      <c r="G118" s="36">
        <f t="shared" si="21"/>
        <v>0.29215418586789554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4564617</v>
      </c>
      <c r="O118" s="36">
        <f t="shared" si="25"/>
        <v>0.29215418586789554</v>
      </c>
      <c r="P118" s="31">
        <v>0</v>
      </c>
      <c r="Q118" s="31">
        <v>11643000</v>
      </c>
      <c r="R118" s="31">
        <v>11643000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5037410242</v>
      </c>
      <c r="E121" s="32">
        <f>SUM(E113:E120)</f>
        <v>5037410242</v>
      </c>
      <c r="F121" s="32">
        <f>SUM(F113:F120)</f>
        <v>1158957229</v>
      </c>
      <c r="G121" s="37">
        <f t="shared" si="21"/>
        <v>0.23007005054642124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1158957229</v>
      </c>
      <c r="O121" s="37">
        <f t="shared" si="25"/>
        <v>0.23007005054642124</v>
      </c>
      <c r="P121" s="32">
        <f>SUM(P113:P120)</f>
        <v>998083463</v>
      </c>
      <c r="Q121" s="32">
        <f>SUM(Q113:Q120)</f>
        <v>4607018110</v>
      </c>
      <c r="R121" s="32">
        <f>SUM(R113:R120)</f>
        <v>4659675140</v>
      </c>
      <c r="S121" s="32">
        <f>SUM(S113:S120)</f>
        <v>998083463</v>
      </c>
      <c r="T121" s="37">
        <f t="shared" si="26"/>
        <v>0.21664413709022734</v>
      </c>
      <c r="U121" s="37">
        <f t="shared" si="27"/>
        <v>0.16118267856723323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8100000</v>
      </c>
      <c r="E122" s="31">
        <v>8100000</v>
      </c>
      <c r="F122" s="31">
        <v>2869003</v>
      </c>
      <c r="G122" s="36">
        <f t="shared" si="21"/>
        <v>0.3541979012345679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2869003</v>
      </c>
      <c r="O122" s="36">
        <f t="shared" si="25"/>
        <v>0.3541979012345679</v>
      </c>
      <c r="P122" s="31">
        <v>0</v>
      </c>
      <c r="Q122" s="31">
        <v>5826957</v>
      </c>
      <c r="R122" s="31">
        <v>5826957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372685849</v>
      </c>
      <c r="E123" s="31">
        <v>372685849</v>
      </c>
      <c r="F123" s="31">
        <v>15957147</v>
      </c>
      <c r="G123" s="36">
        <f t="shared" si="21"/>
        <v>4.2816616307854501E-2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15957147</v>
      </c>
      <c r="O123" s="36">
        <f t="shared" si="25"/>
        <v>4.2816616307854501E-2</v>
      </c>
      <c r="P123" s="31">
        <v>23713452</v>
      </c>
      <c r="Q123" s="31">
        <v>351370110</v>
      </c>
      <c r="R123" s="31">
        <v>346275757</v>
      </c>
      <c r="S123" s="31">
        <v>23713452</v>
      </c>
      <c r="T123" s="36">
        <f t="shared" si="26"/>
        <v>6.7488529402799799E-2</v>
      </c>
      <c r="U123" s="36">
        <f t="shared" si="27"/>
        <v>-0.32708460160081287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693151020</v>
      </c>
      <c r="E124" s="31">
        <v>693151020</v>
      </c>
      <c r="F124" s="31">
        <v>173311333</v>
      </c>
      <c r="G124" s="36">
        <f t="shared" si="21"/>
        <v>0.25003401567525646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173311333</v>
      </c>
      <c r="O124" s="36">
        <f t="shared" si="25"/>
        <v>0.25003401567525646</v>
      </c>
      <c r="P124" s="31">
        <v>159090611</v>
      </c>
      <c r="Q124" s="31">
        <v>639011812</v>
      </c>
      <c r="R124" s="31">
        <v>621126495</v>
      </c>
      <c r="S124" s="31">
        <v>159090611</v>
      </c>
      <c r="T124" s="36">
        <f t="shared" si="26"/>
        <v>0.24896349020853467</v>
      </c>
      <c r="U124" s="36">
        <f t="shared" si="27"/>
        <v>8.9387562915325125E-2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1073936869</v>
      </c>
      <c r="E126" s="32">
        <f>SUM(E122:E125)</f>
        <v>1073936869</v>
      </c>
      <c r="F126" s="32">
        <f>SUM(F122:F125)</f>
        <v>192137483</v>
      </c>
      <c r="G126" s="37">
        <f t="shared" si="21"/>
        <v>0.17890947647500871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192137483</v>
      </c>
      <c r="O126" s="37">
        <f t="shared" si="25"/>
        <v>0.17890947647500871</v>
      </c>
      <c r="P126" s="32">
        <f>SUM(P122:P125)</f>
        <v>182804063</v>
      </c>
      <c r="Q126" s="32">
        <f>SUM(Q122:Q125)</f>
        <v>996208879</v>
      </c>
      <c r="R126" s="32">
        <f>SUM(R122:R125)</f>
        <v>973229209</v>
      </c>
      <c r="S126" s="32">
        <f>SUM(S122:S125)</f>
        <v>182804063</v>
      </c>
      <c r="T126" s="37">
        <f t="shared" si="26"/>
        <v>0.18349973269009581</v>
      </c>
      <c r="U126" s="37">
        <f t="shared" si="27"/>
        <v>5.105696146370664E-2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258993582</v>
      </c>
      <c r="E127" s="31">
        <v>258993582</v>
      </c>
      <c r="F127" s="31">
        <v>46046438</v>
      </c>
      <c r="G127" s="36">
        <f t="shared" si="21"/>
        <v>0.17778988052298531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46046438</v>
      </c>
      <c r="O127" s="36">
        <f t="shared" si="25"/>
        <v>0.17778988052298531</v>
      </c>
      <c r="P127" s="31">
        <v>36201168</v>
      </c>
      <c r="Q127" s="31">
        <v>218334384</v>
      </c>
      <c r="R127" s="31">
        <v>215481219</v>
      </c>
      <c r="S127" s="31">
        <v>36201168</v>
      </c>
      <c r="T127" s="36">
        <f t="shared" si="26"/>
        <v>0.16580607844158893</v>
      </c>
      <c r="U127" s="36">
        <f t="shared" si="27"/>
        <v>0.2719600096880852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65244879</v>
      </c>
      <c r="E128" s="31">
        <v>65244879</v>
      </c>
      <c r="F128" s="31">
        <v>7938940</v>
      </c>
      <c r="G128" s="36">
        <f t="shared" si="21"/>
        <v>0.12167912825771353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7938940</v>
      </c>
      <c r="O128" s="36">
        <f t="shared" si="25"/>
        <v>0.12167912825771353</v>
      </c>
      <c r="P128" s="31">
        <v>12721067</v>
      </c>
      <c r="Q128" s="31">
        <v>50654557</v>
      </c>
      <c r="R128" s="31">
        <v>50654557</v>
      </c>
      <c r="S128" s="31">
        <v>12721067</v>
      </c>
      <c r="T128" s="36">
        <f t="shared" si="26"/>
        <v>0.25113371339917157</v>
      </c>
      <c r="U128" s="36">
        <f t="shared" si="27"/>
        <v>-0.37592184680734719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8408000</v>
      </c>
      <c r="E129" s="31">
        <v>8408000</v>
      </c>
      <c r="F129" s="31">
        <v>528723</v>
      </c>
      <c r="G129" s="36">
        <f t="shared" si="21"/>
        <v>6.2883325404376786E-2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528723</v>
      </c>
      <c r="O129" s="36">
        <f t="shared" si="25"/>
        <v>6.2883325404376786E-2</v>
      </c>
      <c r="P129" s="31">
        <v>730477</v>
      </c>
      <c r="Q129" s="31">
        <v>18629000</v>
      </c>
      <c r="R129" s="31">
        <v>18629000</v>
      </c>
      <c r="S129" s="31">
        <v>730477</v>
      </c>
      <c r="T129" s="36">
        <f t="shared" si="26"/>
        <v>3.9211820280208275E-2</v>
      </c>
      <c r="U129" s="36">
        <f t="shared" si="27"/>
        <v>-0.27619486992745834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123684067</v>
      </c>
      <c r="E130" s="31">
        <v>123684067</v>
      </c>
      <c r="F130" s="31">
        <v>30202103</v>
      </c>
      <c r="G130" s="36">
        <f t="shared" si="21"/>
        <v>0.24418749910608939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30202103</v>
      </c>
      <c r="O130" s="36">
        <f t="shared" si="25"/>
        <v>0.24418749910608939</v>
      </c>
      <c r="P130" s="31">
        <v>27016897</v>
      </c>
      <c r="Q130" s="31">
        <v>137048127</v>
      </c>
      <c r="R130" s="31">
        <v>122999938</v>
      </c>
      <c r="S130" s="31">
        <v>27016897</v>
      </c>
      <c r="T130" s="36">
        <f t="shared" si="26"/>
        <v>0.19713437601376341</v>
      </c>
      <c r="U130" s="36">
        <f t="shared" si="27"/>
        <v>0.11789681102163585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456330528</v>
      </c>
      <c r="E132" s="32">
        <f>SUM(E127:E131)</f>
        <v>456330528</v>
      </c>
      <c r="F132" s="32">
        <f>SUM(F127:F131)</f>
        <v>84716204</v>
      </c>
      <c r="G132" s="37">
        <f t="shared" si="21"/>
        <v>0.18564658466154602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84716204</v>
      </c>
      <c r="O132" s="37">
        <f t="shared" si="25"/>
        <v>0.18564658466154602</v>
      </c>
      <c r="P132" s="32">
        <f>SUM(P127:P131)</f>
        <v>76669609</v>
      </c>
      <c r="Q132" s="32">
        <f>SUM(Q127:Q131)</f>
        <v>424666068</v>
      </c>
      <c r="R132" s="32">
        <f>SUM(R127:R131)</f>
        <v>407764714</v>
      </c>
      <c r="S132" s="32">
        <f>SUM(S127:S131)</f>
        <v>76669609</v>
      </c>
      <c r="T132" s="37">
        <f t="shared" si="26"/>
        <v>0.18054093504828833</v>
      </c>
      <c r="U132" s="37">
        <f t="shared" si="27"/>
        <v>0.10495155909820797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1115910421</v>
      </c>
      <c r="E133" s="31">
        <v>1115910421</v>
      </c>
      <c r="F133" s="31">
        <v>325522715</v>
      </c>
      <c r="G133" s="36">
        <f t="shared" si="21"/>
        <v>0.29171043559956145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325522715</v>
      </c>
      <c r="O133" s="36">
        <f t="shared" si="25"/>
        <v>0.29171043559956145</v>
      </c>
      <c r="P133" s="31">
        <v>308063545</v>
      </c>
      <c r="Q133" s="31">
        <v>966379839</v>
      </c>
      <c r="R133" s="31">
        <v>995291618</v>
      </c>
      <c r="S133" s="31">
        <v>308063545</v>
      </c>
      <c r="T133" s="36">
        <f t="shared" si="26"/>
        <v>0.31878101401492503</v>
      </c>
      <c r="U133" s="36">
        <f t="shared" si="27"/>
        <v>5.6673924206124493E-2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22484668</v>
      </c>
      <c r="E134" s="31">
        <v>22484668</v>
      </c>
      <c r="F134" s="31">
        <v>6042167</v>
      </c>
      <c r="G134" s="36">
        <f t="shared" si="21"/>
        <v>0.26872386997219616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6042167</v>
      </c>
      <c r="O134" s="36">
        <f t="shared" si="25"/>
        <v>0.26872386997219616</v>
      </c>
      <c r="P134" s="31">
        <v>4901295</v>
      </c>
      <c r="Q134" s="31">
        <v>23680387</v>
      </c>
      <c r="R134" s="31">
        <v>19916327</v>
      </c>
      <c r="S134" s="31">
        <v>4901295</v>
      </c>
      <c r="T134" s="36">
        <f t="shared" si="26"/>
        <v>0.20697698057046113</v>
      </c>
      <c r="U134" s="36">
        <f t="shared" si="27"/>
        <v>0.2327695027538641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1138395089</v>
      </c>
      <c r="E137" s="32">
        <f>SUM(E133:E136)</f>
        <v>1138395089</v>
      </c>
      <c r="F137" s="32">
        <f>SUM(F133:F136)</f>
        <v>331564882</v>
      </c>
      <c r="G137" s="37">
        <f t="shared" ref="G137:G170" si="28">IF(($D137     =0),0,($F137     /$D137     ))</f>
        <v>0.29125642336638718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331564882</v>
      </c>
      <c r="O137" s="37">
        <f t="shared" ref="O137:O170" si="32">IF(($D137     =0),0,($N137     /$D137     ))</f>
        <v>0.29125642336638718</v>
      </c>
      <c r="P137" s="32">
        <f>SUM(P133:P136)</f>
        <v>312964840</v>
      </c>
      <c r="Q137" s="32">
        <f>SUM(Q133:Q136)</f>
        <v>990060226</v>
      </c>
      <c r="R137" s="32">
        <f>SUM(R133:R136)</f>
        <v>1015207945</v>
      </c>
      <c r="S137" s="32">
        <f>SUM(S133:S136)</f>
        <v>312964840</v>
      </c>
      <c r="T137" s="37">
        <f t="shared" ref="T137:T170" si="33">IF(($Q137     =0),0,($S137     /$Q137     ))</f>
        <v>0.31610687085615741</v>
      </c>
      <c r="U137" s="37">
        <f t="shared" ref="U137:U170" si="34">IF(($P137     =0),0,(($F137     /$P137     )-1))</f>
        <v>5.9431730414189587E-2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41760</v>
      </c>
      <c r="E138" s="31">
        <v>41760</v>
      </c>
      <c r="F138" s="31">
        <v>5902</v>
      </c>
      <c r="G138" s="36">
        <f t="shared" si="28"/>
        <v>0.14133141762452106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5902</v>
      </c>
      <c r="O138" s="36">
        <f t="shared" si="32"/>
        <v>0.14133141762452106</v>
      </c>
      <c r="P138" s="31">
        <v>5951</v>
      </c>
      <c r="Q138" s="31">
        <v>0</v>
      </c>
      <c r="R138" s="31">
        <v>0</v>
      </c>
      <c r="S138" s="31">
        <v>5951</v>
      </c>
      <c r="T138" s="36">
        <f t="shared" si="33"/>
        <v>0</v>
      </c>
      <c r="U138" s="36">
        <f t="shared" si="34"/>
        <v>-8.2339102671820097E-3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97693604</v>
      </c>
      <c r="E139" s="31">
        <v>97693604</v>
      </c>
      <c r="F139" s="31">
        <v>19530971</v>
      </c>
      <c r="G139" s="36">
        <f t="shared" si="28"/>
        <v>0.19992067239120384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19530971</v>
      </c>
      <c r="O139" s="36">
        <f t="shared" si="32"/>
        <v>0.19992067239120384</v>
      </c>
      <c r="P139" s="31">
        <v>17822963</v>
      </c>
      <c r="Q139" s="31">
        <v>61043431</v>
      </c>
      <c r="R139" s="31">
        <v>75330063</v>
      </c>
      <c r="S139" s="31">
        <v>17822963</v>
      </c>
      <c r="T139" s="36">
        <f t="shared" si="33"/>
        <v>0.29197184214629091</v>
      </c>
      <c r="U139" s="36">
        <f t="shared" si="34"/>
        <v>9.5831877112688924E-2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498726577</v>
      </c>
      <c r="E140" s="31">
        <v>498726577</v>
      </c>
      <c r="F140" s="31">
        <v>117127299</v>
      </c>
      <c r="G140" s="36">
        <f t="shared" si="28"/>
        <v>0.23485273174042218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117127299</v>
      </c>
      <c r="O140" s="36">
        <f t="shared" si="32"/>
        <v>0.23485273174042218</v>
      </c>
      <c r="P140" s="31">
        <v>71016515</v>
      </c>
      <c r="Q140" s="31">
        <v>249560491</v>
      </c>
      <c r="R140" s="31">
        <v>396929029</v>
      </c>
      <c r="S140" s="31">
        <v>71016515</v>
      </c>
      <c r="T140" s="36">
        <f t="shared" si="33"/>
        <v>0.28456633786635721</v>
      </c>
      <c r="U140" s="36">
        <f t="shared" si="34"/>
        <v>0.64929663191723774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123509235</v>
      </c>
      <c r="E142" s="31">
        <v>123509235</v>
      </c>
      <c r="F142" s="31">
        <v>18849572</v>
      </c>
      <c r="G142" s="36">
        <f t="shared" si="28"/>
        <v>0.152616701091218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18849572</v>
      </c>
      <c r="O142" s="36">
        <f t="shared" si="32"/>
        <v>0.152616701091218</v>
      </c>
      <c r="P142" s="31">
        <v>16728551</v>
      </c>
      <c r="Q142" s="31">
        <v>102601115</v>
      </c>
      <c r="R142" s="31">
        <v>102644115</v>
      </c>
      <c r="S142" s="31">
        <v>16728551</v>
      </c>
      <c r="T142" s="36">
        <f t="shared" si="33"/>
        <v>0.16304453416515016</v>
      </c>
      <c r="U142" s="36">
        <f t="shared" si="34"/>
        <v>0.12679047934277143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719971176</v>
      </c>
      <c r="E144" s="32">
        <f>SUM(E138:E143)</f>
        <v>719971176</v>
      </c>
      <c r="F144" s="32">
        <f>SUM(F138:F143)</f>
        <v>155513744</v>
      </c>
      <c r="G144" s="37">
        <f t="shared" si="28"/>
        <v>0.2159999583094421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155513744</v>
      </c>
      <c r="O144" s="37">
        <f t="shared" si="32"/>
        <v>0.2159999583094421</v>
      </c>
      <c r="P144" s="32">
        <f>SUM(P138:P143)</f>
        <v>105573980</v>
      </c>
      <c r="Q144" s="32">
        <f>SUM(Q138:Q143)</f>
        <v>413205037</v>
      </c>
      <c r="R144" s="32">
        <f>SUM(R138:R143)</f>
        <v>574903207</v>
      </c>
      <c r="S144" s="32">
        <f>SUM(S138:S143)</f>
        <v>105573980</v>
      </c>
      <c r="T144" s="37">
        <f t="shared" si="33"/>
        <v>0.25550022518239535</v>
      </c>
      <c r="U144" s="37">
        <f t="shared" si="34"/>
        <v>0.47303098737018345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12391304</v>
      </c>
      <c r="E145" s="31">
        <v>12391304</v>
      </c>
      <c r="F145" s="31">
        <v>1096639</v>
      </c>
      <c r="G145" s="36">
        <f t="shared" si="28"/>
        <v>8.8500693712300169E-2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1096639</v>
      </c>
      <c r="O145" s="36">
        <f t="shared" si="32"/>
        <v>8.8500693712300169E-2</v>
      </c>
      <c r="P145" s="31">
        <v>0</v>
      </c>
      <c r="Q145" s="31">
        <v>13533000</v>
      </c>
      <c r="R145" s="31">
        <v>13533000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4275000</v>
      </c>
      <c r="E146" s="31">
        <v>4275000</v>
      </c>
      <c r="F146" s="31">
        <v>1150614</v>
      </c>
      <c r="G146" s="36">
        <f t="shared" si="28"/>
        <v>0.26914947368421055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1150614</v>
      </c>
      <c r="O146" s="36">
        <f t="shared" si="32"/>
        <v>0.26914947368421055</v>
      </c>
      <c r="P146" s="31">
        <v>0</v>
      </c>
      <c r="Q146" s="31">
        <v>7801000</v>
      </c>
      <c r="R146" s="31">
        <v>7801000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13364784</v>
      </c>
      <c r="E149" s="31">
        <v>13364784</v>
      </c>
      <c r="F149" s="31">
        <v>2357352</v>
      </c>
      <c r="G149" s="36">
        <f t="shared" si="28"/>
        <v>0.17638534225468963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2357352</v>
      </c>
      <c r="O149" s="36">
        <f t="shared" si="32"/>
        <v>0.17638534225468963</v>
      </c>
      <c r="P149" s="31">
        <v>1232698</v>
      </c>
      <c r="Q149" s="31">
        <v>6452560</v>
      </c>
      <c r="R149" s="31">
        <v>7452560</v>
      </c>
      <c r="S149" s="31">
        <v>1232698</v>
      </c>
      <c r="T149" s="36">
        <f t="shared" si="33"/>
        <v>0.19104014530666899</v>
      </c>
      <c r="U149" s="36">
        <f t="shared" si="34"/>
        <v>0.91235160598946385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30031088</v>
      </c>
      <c r="E150" s="32">
        <f>SUM(E145:E149)</f>
        <v>30031088</v>
      </c>
      <c r="F150" s="32">
        <f>SUM(F145:F149)</f>
        <v>4604605</v>
      </c>
      <c r="G150" s="37">
        <f t="shared" si="28"/>
        <v>0.15332794469517722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4604605</v>
      </c>
      <c r="O150" s="37">
        <f t="shared" si="32"/>
        <v>0.15332794469517722</v>
      </c>
      <c r="P150" s="32">
        <f>SUM(P145:P149)</f>
        <v>1232698</v>
      </c>
      <c r="Q150" s="32">
        <f>SUM(Q145:Q149)</f>
        <v>27786560</v>
      </c>
      <c r="R150" s="32">
        <f>SUM(R145:R149)</f>
        <v>28786560</v>
      </c>
      <c r="S150" s="32">
        <f>SUM(S145:S149)</f>
        <v>1232698</v>
      </c>
      <c r="T150" s="37">
        <f t="shared" si="33"/>
        <v>4.436310216162058E-2</v>
      </c>
      <c r="U150" s="37">
        <f t="shared" si="34"/>
        <v>2.7353877429832774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2710996000</v>
      </c>
      <c r="E152" s="31">
        <v>2710996000</v>
      </c>
      <c r="F152" s="31">
        <v>713475154</v>
      </c>
      <c r="G152" s="36">
        <f t="shared" si="28"/>
        <v>0.26317823928917639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713475154</v>
      </c>
      <c r="O152" s="36">
        <f t="shared" si="32"/>
        <v>0.26317823928917639</v>
      </c>
      <c r="P152" s="31">
        <v>690416421</v>
      </c>
      <c r="Q152" s="31">
        <v>2600886100</v>
      </c>
      <c r="R152" s="31">
        <v>2408520895</v>
      </c>
      <c r="S152" s="31">
        <v>690416421</v>
      </c>
      <c r="T152" s="36">
        <f t="shared" si="33"/>
        <v>0.26545430843742063</v>
      </c>
      <c r="U152" s="36">
        <f t="shared" si="34"/>
        <v>3.3398297460251136E-2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150697154</v>
      </c>
      <c r="E153" s="31">
        <v>150697154</v>
      </c>
      <c r="F153" s="31">
        <v>29128501</v>
      </c>
      <c r="G153" s="36">
        <f t="shared" si="28"/>
        <v>0.19329164637044174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29128501</v>
      </c>
      <c r="O153" s="36">
        <f t="shared" si="32"/>
        <v>0.19329164637044174</v>
      </c>
      <c r="P153" s="31">
        <v>26578426</v>
      </c>
      <c r="Q153" s="31">
        <v>127670160</v>
      </c>
      <c r="R153" s="31">
        <v>139457115</v>
      </c>
      <c r="S153" s="31">
        <v>26578426</v>
      </c>
      <c r="T153" s="36">
        <f t="shared" si="33"/>
        <v>0.20818040801390081</v>
      </c>
      <c r="U153" s="36">
        <f t="shared" si="34"/>
        <v>9.5945297889348247E-2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38237637</v>
      </c>
      <c r="E154" s="31">
        <v>38237637</v>
      </c>
      <c r="F154" s="31">
        <v>10171958</v>
      </c>
      <c r="G154" s="36">
        <f t="shared" si="28"/>
        <v>0.26601952416672608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10171958</v>
      </c>
      <c r="O154" s="36">
        <f t="shared" si="32"/>
        <v>0.26601952416672608</v>
      </c>
      <c r="P154" s="31">
        <v>8329254</v>
      </c>
      <c r="Q154" s="31">
        <v>37721406</v>
      </c>
      <c r="R154" s="31">
        <v>37425753</v>
      </c>
      <c r="S154" s="31">
        <v>8329254</v>
      </c>
      <c r="T154" s="36">
        <f t="shared" si="33"/>
        <v>0.22080974394220618</v>
      </c>
      <c r="U154" s="36">
        <f t="shared" si="34"/>
        <v>0.22123277786942275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19937503</v>
      </c>
      <c r="E155" s="31">
        <v>19937503</v>
      </c>
      <c r="F155" s="31">
        <v>4049210</v>
      </c>
      <c r="G155" s="36">
        <f t="shared" si="28"/>
        <v>0.20309514185402255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4049210</v>
      </c>
      <c r="O155" s="36">
        <f t="shared" si="32"/>
        <v>0.20309514185402255</v>
      </c>
      <c r="P155" s="31">
        <v>2463286</v>
      </c>
      <c r="Q155" s="31">
        <v>17577203</v>
      </c>
      <c r="R155" s="31">
        <v>13631248</v>
      </c>
      <c r="S155" s="31">
        <v>2463286</v>
      </c>
      <c r="T155" s="36">
        <f t="shared" si="33"/>
        <v>0.14014095416659864</v>
      </c>
      <c r="U155" s="36">
        <f t="shared" si="34"/>
        <v>0.6438245498086701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2919868294</v>
      </c>
      <c r="E157" s="32">
        <f>SUM(E151:E156)</f>
        <v>2919868294</v>
      </c>
      <c r="F157" s="32">
        <f>SUM(F151:F156)</f>
        <v>756824823</v>
      </c>
      <c r="G157" s="37">
        <f t="shared" si="28"/>
        <v>0.25919827430408066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756824823</v>
      </c>
      <c r="O157" s="37">
        <f t="shared" si="32"/>
        <v>0.25919827430408066</v>
      </c>
      <c r="P157" s="32">
        <f>SUM(P151:P156)</f>
        <v>727787387</v>
      </c>
      <c r="Q157" s="32">
        <f>SUM(Q151:Q156)</f>
        <v>2783854869</v>
      </c>
      <c r="R157" s="32">
        <f>SUM(R151:R156)</f>
        <v>2599035011</v>
      </c>
      <c r="S157" s="32">
        <f>SUM(S151:S156)</f>
        <v>727787387</v>
      </c>
      <c r="T157" s="37">
        <f t="shared" si="33"/>
        <v>0.26143151178762114</v>
      </c>
      <c r="U157" s="37">
        <f t="shared" si="34"/>
        <v>3.9898240226029058E-2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83080673</v>
      </c>
      <c r="E158" s="31">
        <v>83080673</v>
      </c>
      <c r="F158" s="31">
        <v>22708153</v>
      </c>
      <c r="G158" s="36">
        <f t="shared" si="28"/>
        <v>0.27332654130040568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22708153</v>
      </c>
      <c r="O158" s="36">
        <f t="shared" si="32"/>
        <v>0.27332654130040568</v>
      </c>
      <c r="P158" s="31">
        <v>21176676</v>
      </c>
      <c r="Q158" s="31">
        <v>80675495</v>
      </c>
      <c r="R158" s="31">
        <v>74023765</v>
      </c>
      <c r="S158" s="31">
        <v>21176676</v>
      </c>
      <c r="T158" s="36">
        <f t="shared" si="33"/>
        <v>0.26249204916561092</v>
      </c>
      <c r="U158" s="36">
        <f t="shared" si="34"/>
        <v>7.2319045727478715E-2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1641483100</v>
      </c>
      <c r="E159" s="31">
        <v>1641483100</v>
      </c>
      <c r="F159" s="31">
        <v>333949696</v>
      </c>
      <c r="G159" s="36">
        <f t="shared" si="28"/>
        <v>0.20344388315664047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333949696</v>
      </c>
      <c r="O159" s="36">
        <f t="shared" si="32"/>
        <v>0.20344388315664047</v>
      </c>
      <c r="P159" s="31">
        <v>279720239</v>
      </c>
      <c r="Q159" s="31">
        <v>1448241318</v>
      </c>
      <c r="R159" s="31">
        <v>1448476288</v>
      </c>
      <c r="S159" s="31">
        <v>279720239</v>
      </c>
      <c r="T159" s="36">
        <f t="shared" si="33"/>
        <v>0.19314477188531642</v>
      </c>
      <c r="U159" s="36">
        <f t="shared" si="34"/>
        <v>0.1938703369976742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1200000</v>
      </c>
      <c r="E160" s="31">
        <v>1200000</v>
      </c>
      <c r="F160" s="31">
        <v>500003</v>
      </c>
      <c r="G160" s="36">
        <f t="shared" si="28"/>
        <v>0.41666916666666665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500003</v>
      </c>
      <c r="O160" s="36">
        <f t="shared" si="32"/>
        <v>0.41666916666666665</v>
      </c>
      <c r="P160" s="31">
        <v>0</v>
      </c>
      <c r="Q160" s="31">
        <v>11477000</v>
      </c>
      <c r="R160" s="31">
        <v>12935121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14869565</v>
      </c>
      <c r="E161" s="31">
        <v>14869565</v>
      </c>
      <c r="F161" s="31">
        <v>1265666</v>
      </c>
      <c r="G161" s="36">
        <f t="shared" si="28"/>
        <v>8.5117890133302482E-2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1265666</v>
      </c>
      <c r="O161" s="36">
        <f t="shared" si="32"/>
        <v>8.5117890133302482E-2</v>
      </c>
      <c r="P161" s="31">
        <v>728292</v>
      </c>
      <c r="Q161" s="31">
        <v>8740000</v>
      </c>
      <c r="R161" s="31">
        <v>8740000</v>
      </c>
      <c r="S161" s="31">
        <v>728292</v>
      </c>
      <c r="T161" s="36">
        <f t="shared" si="33"/>
        <v>8.3328604118993135E-2</v>
      </c>
      <c r="U161" s="36">
        <f t="shared" si="34"/>
        <v>0.73785514601286306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1740633338</v>
      </c>
      <c r="E163" s="32">
        <f>SUM(E158:E162)</f>
        <v>1740633338</v>
      </c>
      <c r="F163" s="32">
        <f>SUM(F158:F162)</f>
        <v>358423518</v>
      </c>
      <c r="G163" s="37">
        <f t="shared" si="28"/>
        <v>0.20591557691973839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358423518</v>
      </c>
      <c r="O163" s="37">
        <f t="shared" si="32"/>
        <v>0.20591557691973839</v>
      </c>
      <c r="P163" s="32">
        <f>SUM(P158:P162)</f>
        <v>301625207</v>
      </c>
      <c r="Q163" s="32">
        <f>SUM(Q158:Q162)</f>
        <v>1549133813</v>
      </c>
      <c r="R163" s="32">
        <f>SUM(R158:R162)</f>
        <v>1544175174</v>
      </c>
      <c r="S163" s="32">
        <f>SUM(S158:S162)</f>
        <v>301625207</v>
      </c>
      <c r="T163" s="37">
        <f t="shared" si="33"/>
        <v>0.19470571519956875</v>
      </c>
      <c r="U163" s="37">
        <f t="shared" si="34"/>
        <v>0.18830757404171461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231721056</v>
      </c>
      <c r="E164" s="31">
        <v>231721056</v>
      </c>
      <c r="F164" s="31">
        <v>59284799</v>
      </c>
      <c r="G164" s="36">
        <f t="shared" si="28"/>
        <v>0.25584554128736581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59284799</v>
      </c>
      <c r="O164" s="36">
        <f t="shared" si="32"/>
        <v>0.25584554128736581</v>
      </c>
      <c r="P164" s="31">
        <v>62360696</v>
      </c>
      <c r="Q164" s="31">
        <v>213282936</v>
      </c>
      <c r="R164" s="31">
        <v>214740946</v>
      </c>
      <c r="S164" s="31">
        <v>62360696</v>
      </c>
      <c r="T164" s="36">
        <f t="shared" si="33"/>
        <v>0.29238483476240218</v>
      </c>
      <c r="U164" s="36">
        <f t="shared" si="34"/>
        <v>-4.9324289132372745E-2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12762609</v>
      </c>
      <c r="E165" s="31">
        <v>12762609</v>
      </c>
      <c r="F165" s="31">
        <v>6002937</v>
      </c>
      <c r="G165" s="36">
        <f t="shared" si="28"/>
        <v>0.47035343635458865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6002937</v>
      </c>
      <c r="O165" s="36">
        <f t="shared" si="32"/>
        <v>0.47035343635458865</v>
      </c>
      <c r="P165" s="31">
        <v>3666087</v>
      </c>
      <c r="Q165" s="31">
        <v>4216000</v>
      </c>
      <c r="R165" s="31">
        <v>4054260</v>
      </c>
      <c r="S165" s="31">
        <v>3666087</v>
      </c>
      <c r="T165" s="36">
        <f t="shared" si="33"/>
        <v>0.86956522770398481</v>
      </c>
      <c r="U165" s="36">
        <f t="shared" si="34"/>
        <v>0.63742349813302313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4786087</v>
      </c>
      <c r="R167" s="31">
        <v>4786087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244483665</v>
      </c>
      <c r="E169" s="32">
        <f>SUM(E164:E168)</f>
        <v>244483665</v>
      </c>
      <c r="F169" s="32">
        <f>SUM(F164:F168)</f>
        <v>65287736</v>
      </c>
      <c r="G169" s="37">
        <f t="shared" si="28"/>
        <v>0.26704334622928694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65287736</v>
      </c>
      <c r="O169" s="37">
        <f t="shared" si="32"/>
        <v>0.26704334622928694</v>
      </c>
      <c r="P169" s="32">
        <f>SUM(P164:P168)</f>
        <v>66026783</v>
      </c>
      <c r="Q169" s="32">
        <f>SUM(Q164:Q168)</f>
        <v>222285023</v>
      </c>
      <c r="R169" s="32">
        <f>SUM(R164:R168)</f>
        <v>223581293</v>
      </c>
      <c r="S169" s="32">
        <f>SUM(S164:S168)</f>
        <v>66026783</v>
      </c>
      <c r="T169" s="37">
        <f t="shared" si="33"/>
        <v>0.29703657992288574</v>
      </c>
      <c r="U169" s="37">
        <f t="shared" si="34"/>
        <v>-1.1193139608210223E-2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36701195909</v>
      </c>
      <c r="E170" s="32">
        <f>SUM(E105,E107:E111,E113:E120,E122:E125,E127:E131,E133:E136,E138:E143,E145:E149,E151:E156,E158:E162,E164:E168)</f>
        <v>36701195909</v>
      </c>
      <c r="F170" s="32">
        <f>SUM(F105,F107:F111,F113:F120,F122:F125,F127:F131,F133:F136,F138:F143,F145:F149,F151:F156,F158:F162,F164:F168)</f>
        <v>8982712735</v>
      </c>
      <c r="G170" s="37">
        <f t="shared" si="28"/>
        <v>0.24475258945982267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8982712735</v>
      </c>
      <c r="O170" s="37">
        <f t="shared" si="32"/>
        <v>0.24475258945982267</v>
      </c>
      <c r="P170" s="32">
        <f>SUM(P105,P107:P111,P113:P120,P122:P125,P127:P131,P133:P136,P138:P143,P145:P149,P151:P156,P158:P162,P164:P168)</f>
        <v>8278559861</v>
      </c>
      <c r="Q170" s="32">
        <f>SUM(Q105,Q107:Q111,Q113:Q120,Q122:Q125,Q127:Q131,Q133:Q136,Q138:Q143,Q145:Q149,Q151:Q156,Q158:Q162,Q164:Q168)</f>
        <v>32809880511</v>
      </c>
      <c r="R170" s="32">
        <f>SUM(R105,R107:R111,R113:R120,R122:R125,R127:R131,R133:R136,R138:R143,R145:R149,R151:R156,R158:R162,R164:R168)</f>
        <v>32825334139</v>
      </c>
      <c r="S170" s="32">
        <f>SUM(S105,S107:S111,S113:S120,S122:S125,S127:S131,S133:S136,S138:S143,S145:S149,S151:S156,S158:S162,S164:S168)</f>
        <v>8278559861</v>
      </c>
      <c r="T170" s="37">
        <f t="shared" si="33"/>
        <v>0.25231911034313248</v>
      </c>
      <c r="U170" s="37">
        <f t="shared" si="34"/>
        <v>8.5057411654077653E-2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52848960</v>
      </c>
      <c r="E174" s="31">
        <v>52848960</v>
      </c>
      <c r="F174" s="31">
        <v>17940486</v>
      </c>
      <c r="G174" s="36">
        <f t="shared" si="35"/>
        <v>0.33946715318522824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17940486</v>
      </c>
      <c r="O174" s="36">
        <f t="shared" si="39"/>
        <v>0.33946715318522824</v>
      </c>
      <c r="P174" s="31">
        <v>12777562</v>
      </c>
      <c r="Q174" s="31">
        <v>51012324</v>
      </c>
      <c r="R174" s="31">
        <v>62012325</v>
      </c>
      <c r="S174" s="31">
        <v>12777562</v>
      </c>
      <c r="T174" s="36">
        <f t="shared" si="40"/>
        <v>0.2504799036405399</v>
      </c>
      <c r="U174" s="36">
        <f t="shared" si="41"/>
        <v>0.40406174511225235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1091209717</v>
      </c>
      <c r="E175" s="31">
        <v>1091209717</v>
      </c>
      <c r="F175" s="31">
        <v>290999269</v>
      </c>
      <c r="G175" s="36">
        <f t="shared" si="35"/>
        <v>0.26667584101067898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290999269</v>
      </c>
      <c r="O175" s="36">
        <f t="shared" si="39"/>
        <v>0.26667584101067898</v>
      </c>
      <c r="P175" s="31">
        <v>273312473</v>
      </c>
      <c r="Q175" s="31">
        <v>942174599</v>
      </c>
      <c r="R175" s="31">
        <v>986174600</v>
      </c>
      <c r="S175" s="31">
        <v>273312473</v>
      </c>
      <c r="T175" s="36">
        <f t="shared" si="40"/>
        <v>0.29008686212734547</v>
      </c>
      <c r="U175" s="36">
        <f t="shared" si="41"/>
        <v>6.4712729008895353E-2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205673041</v>
      </c>
      <c r="E176" s="31">
        <v>205673041</v>
      </c>
      <c r="F176" s="31">
        <v>32459502</v>
      </c>
      <c r="G176" s="36">
        <f t="shared" si="35"/>
        <v>0.15782088815422338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32459502</v>
      </c>
      <c r="O176" s="36">
        <f t="shared" si="39"/>
        <v>0.15782088815422338</v>
      </c>
      <c r="P176" s="31">
        <v>36174789</v>
      </c>
      <c r="Q176" s="31">
        <v>205098041</v>
      </c>
      <c r="R176" s="31">
        <v>209912041</v>
      </c>
      <c r="S176" s="31">
        <v>36174789</v>
      </c>
      <c r="T176" s="36">
        <f t="shared" si="40"/>
        <v>0.17637803278676856</v>
      </c>
      <c r="U176" s="36">
        <f t="shared" si="41"/>
        <v>-0.10270376421545957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5371000</v>
      </c>
      <c r="E177" s="31">
        <v>5371000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9848000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1355102718</v>
      </c>
      <c r="E179" s="32">
        <f>SUM(E173:E178)</f>
        <v>1355102718</v>
      </c>
      <c r="F179" s="32">
        <f>SUM(F173:F178)</f>
        <v>341399257</v>
      </c>
      <c r="G179" s="37">
        <f t="shared" si="35"/>
        <v>0.25193607279001856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341399257</v>
      </c>
      <c r="O179" s="37">
        <f t="shared" si="39"/>
        <v>0.25193607279001856</v>
      </c>
      <c r="P179" s="32">
        <f>SUM(P173:P178)</f>
        <v>322264824</v>
      </c>
      <c r="Q179" s="32">
        <f>SUM(Q173:Q178)</f>
        <v>1198284964</v>
      </c>
      <c r="R179" s="32">
        <f>SUM(R173:R178)</f>
        <v>1267946966</v>
      </c>
      <c r="S179" s="32">
        <f>SUM(S173:S178)</f>
        <v>322264824</v>
      </c>
      <c r="T179" s="37">
        <f t="shared" si="40"/>
        <v>0.26893838584458779</v>
      </c>
      <c r="U179" s="37">
        <f t="shared" si="41"/>
        <v>5.9374873008169127E-2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276669482</v>
      </c>
      <c r="E180" s="31">
        <v>276669482</v>
      </c>
      <c r="F180" s="31">
        <v>48032724</v>
      </c>
      <c r="G180" s="36">
        <f t="shared" si="35"/>
        <v>0.17361048877808649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48032724</v>
      </c>
      <c r="O180" s="36">
        <f t="shared" si="39"/>
        <v>0.17361048877808649</v>
      </c>
      <c r="P180" s="31">
        <v>46464979</v>
      </c>
      <c r="Q180" s="31">
        <v>181128714</v>
      </c>
      <c r="R180" s="31">
        <v>266128714</v>
      </c>
      <c r="S180" s="31">
        <v>46464979</v>
      </c>
      <c r="T180" s="36">
        <f t="shared" si="40"/>
        <v>0.25653016561471309</v>
      </c>
      <c r="U180" s="36">
        <f t="shared" si="41"/>
        <v>3.3740357442107127E-2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627701244</v>
      </c>
      <c r="E182" s="31">
        <v>627701244</v>
      </c>
      <c r="F182" s="31">
        <v>155362987</v>
      </c>
      <c r="G182" s="36">
        <f t="shared" si="35"/>
        <v>0.24751103886612658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155362987</v>
      </c>
      <c r="O182" s="36">
        <f t="shared" si="39"/>
        <v>0.24751103886612658</v>
      </c>
      <c r="P182" s="31">
        <v>124310186</v>
      </c>
      <c r="Q182" s="31">
        <v>466929244</v>
      </c>
      <c r="R182" s="31">
        <v>543833379</v>
      </c>
      <c r="S182" s="31">
        <v>124310186</v>
      </c>
      <c r="T182" s="36">
        <f t="shared" si="40"/>
        <v>0.26622917197278823</v>
      </c>
      <c r="U182" s="36">
        <f t="shared" si="41"/>
        <v>0.24980093747104526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904370726</v>
      </c>
      <c r="E185" s="32">
        <f>SUM(E180:E184)</f>
        <v>904370726</v>
      </c>
      <c r="F185" s="32">
        <f>SUM(F180:F184)</f>
        <v>203395711</v>
      </c>
      <c r="G185" s="37">
        <f t="shared" si="35"/>
        <v>0.22490302389553463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203395711</v>
      </c>
      <c r="O185" s="37">
        <f t="shared" si="39"/>
        <v>0.22490302389553463</v>
      </c>
      <c r="P185" s="32">
        <f>SUM(P180:P184)</f>
        <v>170775165</v>
      </c>
      <c r="Q185" s="32">
        <f>SUM(Q180:Q184)</f>
        <v>648057958</v>
      </c>
      <c r="R185" s="32">
        <f>SUM(R180:R184)</f>
        <v>809962093</v>
      </c>
      <c r="S185" s="32">
        <f>SUM(S180:S184)</f>
        <v>170775165</v>
      </c>
      <c r="T185" s="37">
        <f t="shared" si="40"/>
        <v>0.26351835185704175</v>
      </c>
      <c r="U185" s="37">
        <f t="shared" si="41"/>
        <v>0.19101457755874507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62235686</v>
      </c>
      <c r="E186" s="31">
        <v>62235686</v>
      </c>
      <c r="F186" s="31">
        <v>10210937</v>
      </c>
      <c r="G186" s="36">
        <f t="shared" si="35"/>
        <v>0.16406884307501649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10210937</v>
      </c>
      <c r="O186" s="36">
        <f t="shared" si="39"/>
        <v>0.16406884307501649</v>
      </c>
      <c r="P186" s="31">
        <v>8382817</v>
      </c>
      <c r="Q186" s="31">
        <v>56286558</v>
      </c>
      <c r="R186" s="31">
        <v>56286558</v>
      </c>
      <c r="S186" s="31">
        <v>8382817</v>
      </c>
      <c r="T186" s="36">
        <f t="shared" si="40"/>
        <v>0.14893106450033772</v>
      </c>
      <c r="U186" s="36">
        <f t="shared" si="41"/>
        <v>0.21807943558829934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30352837</v>
      </c>
      <c r="E187" s="31">
        <v>30352837</v>
      </c>
      <c r="F187" s="31">
        <v>3000149</v>
      </c>
      <c r="G187" s="36">
        <f t="shared" si="35"/>
        <v>9.8842457461225122E-2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3000149</v>
      </c>
      <c r="O187" s="36">
        <f t="shared" si="39"/>
        <v>9.8842457461225122E-2</v>
      </c>
      <c r="P187" s="31">
        <v>2710108</v>
      </c>
      <c r="Q187" s="31">
        <v>35541448</v>
      </c>
      <c r="R187" s="31">
        <v>35541448</v>
      </c>
      <c r="S187" s="31">
        <v>2710108</v>
      </c>
      <c r="T187" s="36">
        <f t="shared" si="40"/>
        <v>7.6252042404124892E-2</v>
      </c>
      <c r="U187" s="36">
        <f t="shared" si="41"/>
        <v>0.10702193418122086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2276905534</v>
      </c>
      <c r="E188" s="31">
        <v>2276905534</v>
      </c>
      <c r="F188" s="31">
        <v>455932511</v>
      </c>
      <c r="G188" s="36">
        <f t="shared" si="35"/>
        <v>0.2002421726293718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455932511</v>
      </c>
      <c r="O188" s="36">
        <f t="shared" si="39"/>
        <v>0.2002421726293718</v>
      </c>
      <c r="P188" s="31">
        <v>371953225</v>
      </c>
      <c r="Q188" s="31">
        <v>2039650355</v>
      </c>
      <c r="R188" s="31">
        <v>2019936838</v>
      </c>
      <c r="S188" s="31">
        <v>371953225</v>
      </c>
      <c r="T188" s="36">
        <f t="shared" si="40"/>
        <v>0.18236126799291538</v>
      </c>
      <c r="U188" s="36">
        <f t="shared" si="41"/>
        <v>0.22577915811860483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2369494057</v>
      </c>
      <c r="E191" s="32">
        <f>SUM(E186:E190)</f>
        <v>2369494057</v>
      </c>
      <c r="F191" s="32">
        <f>SUM(F186:F190)</f>
        <v>469143597</v>
      </c>
      <c r="G191" s="37">
        <f t="shared" si="35"/>
        <v>0.19799315200392587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469143597</v>
      </c>
      <c r="O191" s="37">
        <f t="shared" si="39"/>
        <v>0.19799315200392587</v>
      </c>
      <c r="P191" s="32">
        <f>SUM(P186:P190)</f>
        <v>383046150</v>
      </c>
      <c r="Q191" s="32">
        <f>SUM(Q186:Q190)</f>
        <v>2131478361</v>
      </c>
      <c r="R191" s="32">
        <f>SUM(R186:R190)</f>
        <v>2111764844</v>
      </c>
      <c r="S191" s="32">
        <f>SUM(S186:S190)</f>
        <v>383046150</v>
      </c>
      <c r="T191" s="37">
        <f t="shared" si="40"/>
        <v>0.17970914319781828</v>
      </c>
      <c r="U191" s="37">
        <f t="shared" si="41"/>
        <v>0.22477042779310019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145635104</v>
      </c>
      <c r="E192" s="31">
        <v>145635104</v>
      </c>
      <c r="F192" s="31">
        <v>26002101</v>
      </c>
      <c r="G192" s="36">
        <f t="shared" si="35"/>
        <v>0.17854281204070138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26002101</v>
      </c>
      <c r="O192" s="36">
        <f t="shared" si="39"/>
        <v>0.17854281204070138</v>
      </c>
      <c r="P192" s="31">
        <v>17835776</v>
      </c>
      <c r="Q192" s="31">
        <v>130400000</v>
      </c>
      <c r="R192" s="31">
        <v>130400000</v>
      </c>
      <c r="S192" s="31">
        <v>17835776</v>
      </c>
      <c r="T192" s="36">
        <f t="shared" si="40"/>
        <v>0.13677742331288342</v>
      </c>
      <c r="U192" s="36">
        <f t="shared" si="41"/>
        <v>0.45786205209125752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313041024</v>
      </c>
      <c r="E193" s="31">
        <v>313041024</v>
      </c>
      <c r="F193" s="31">
        <v>83625844</v>
      </c>
      <c r="G193" s="36">
        <f t="shared" si="35"/>
        <v>0.26714020715700187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83625844</v>
      </c>
      <c r="O193" s="36">
        <f t="shared" si="39"/>
        <v>0.26714020715700187</v>
      </c>
      <c r="P193" s="31">
        <v>50002914</v>
      </c>
      <c r="Q193" s="31">
        <v>279716945</v>
      </c>
      <c r="R193" s="31">
        <v>263681745</v>
      </c>
      <c r="S193" s="31">
        <v>50002914</v>
      </c>
      <c r="T193" s="36">
        <f t="shared" si="40"/>
        <v>0.17876254869006952</v>
      </c>
      <c r="U193" s="36">
        <f t="shared" si="41"/>
        <v>0.67241941139670369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190890557</v>
      </c>
      <c r="E194" s="31">
        <v>190890557</v>
      </c>
      <c r="F194" s="31">
        <v>42607087</v>
      </c>
      <c r="G194" s="36">
        <f t="shared" si="35"/>
        <v>0.2232016484712756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42607087</v>
      </c>
      <c r="O194" s="36">
        <f t="shared" si="39"/>
        <v>0.2232016484712756</v>
      </c>
      <c r="P194" s="31">
        <v>38275838</v>
      </c>
      <c r="Q194" s="31">
        <v>161890634</v>
      </c>
      <c r="R194" s="31">
        <v>169585538</v>
      </c>
      <c r="S194" s="31">
        <v>38275838</v>
      </c>
      <c r="T194" s="36">
        <f t="shared" si="40"/>
        <v>0.23643021868701805</v>
      </c>
      <c r="U194" s="36">
        <f t="shared" si="41"/>
        <v>0.11315882881519146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489672093</v>
      </c>
      <c r="E195" s="31">
        <v>489672093</v>
      </c>
      <c r="F195" s="31">
        <v>100772927</v>
      </c>
      <c r="G195" s="36">
        <f t="shared" si="35"/>
        <v>0.20579675346130047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100772927</v>
      </c>
      <c r="O195" s="36">
        <f t="shared" si="39"/>
        <v>0.20579675346130047</v>
      </c>
      <c r="P195" s="31">
        <v>100597488</v>
      </c>
      <c r="Q195" s="31">
        <v>451217116</v>
      </c>
      <c r="R195" s="31">
        <v>451355808</v>
      </c>
      <c r="S195" s="31">
        <v>100597488</v>
      </c>
      <c r="T195" s="36">
        <f t="shared" si="40"/>
        <v>0.22294696817307791</v>
      </c>
      <c r="U195" s="36">
        <f t="shared" si="41"/>
        <v>1.7439699885946069E-3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340167972</v>
      </c>
      <c r="E196" s="31">
        <v>340167972</v>
      </c>
      <c r="F196" s="31">
        <v>80924908</v>
      </c>
      <c r="G196" s="36">
        <f t="shared" si="35"/>
        <v>0.23789690582627809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80924908</v>
      </c>
      <c r="O196" s="36">
        <f t="shared" si="39"/>
        <v>0.23789690582627809</v>
      </c>
      <c r="P196" s="31">
        <v>61767377</v>
      </c>
      <c r="Q196" s="31">
        <v>312270079</v>
      </c>
      <c r="R196" s="31">
        <v>312270079</v>
      </c>
      <c r="S196" s="31">
        <v>61767377</v>
      </c>
      <c r="T196" s="36">
        <f t="shared" si="40"/>
        <v>0.19780113803346494</v>
      </c>
      <c r="U196" s="36">
        <f t="shared" si="41"/>
        <v>0.31015613630476824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1479406750</v>
      </c>
      <c r="E198" s="32">
        <f>SUM(E192:E197)</f>
        <v>1479406750</v>
      </c>
      <c r="F198" s="32">
        <f>SUM(F192:F197)</f>
        <v>333932867</v>
      </c>
      <c r="G198" s="37">
        <f t="shared" si="35"/>
        <v>0.22572079450090382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333932867</v>
      </c>
      <c r="O198" s="37">
        <f t="shared" si="39"/>
        <v>0.22572079450090382</v>
      </c>
      <c r="P198" s="32">
        <f>SUM(P192:P197)</f>
        <v>268479393</v>
      </c>
      <c r="Q198" s="32">
        <f>SUM(Q192:Q197)</f>
        <v>1335494774</v>
      </c>
      <c r="R198" s="32">
        <f>SUM(R192:R197)</f>
        <v>1327293170</v>
      </c>
      <c r="S198" s="32">
        <f>SUM(S192:S197)</f>
        <v>268479393</v>
      </c>
      <c r="T198" s="37">
        <f t="shared" si="40"/>
        <v>0.20103365301525319</v>
      </c>
      <c r="U198" s="37">
        <f t="shared" si="41"/>
        <v>0.24379328807555822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104427363</v>
      </c>
      <c r="E199" s="31">
        <v>104427363</v>
      </c>
      <c r="F199" s="31">
        <v>23155903</v>
      </c>
      <c r="G199" s="36">
        <f t="shared" si="35"/>
        <v>0.22174171916990759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23155903</v>
      </c>
      <c r="O199" s="36">
        <f t="shared" si="39"/>
        <v>0.22174171916990759</v>
      </c>
      <c r="P199" s="31">
        <v>13568334</v>
      </c>
      <c r="Q199" s="31">
        <v>87755482</v>
      </c>
      <c r="R199" s="31">
        <v>94946194</v>
      </c>
      <c r="S199" s="31">
        <v>13568334</v>
      </c>
      <c r="T199" s="36">
        <f t="shared" si="40"/>
        <v>0.1546152296217802</v>
      </c>
      <c r="U199" s="36">
        <f t="shared" si="41"/>
        <v>0.70661357540284597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192357970</v>
      </c>
      <c r="E200" s="31">
        <v>192357970</v>
      </c>
      <c r="F200" s="31">
        <v>50337674</v>
      </c>
      <c r="G200" s="36">
        <f t="shared" si="35"/>
        <v>0.26168748817634124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50337674</v>
      </c>
      <c r="O200" s="36">
        <f t="shared" si="39"/>
        <v>0.26168748817634124</v>
      </c>
      <c r="P200" s="31">
        <v>44297400</v>
      </c>
      <c r="Q200" s="31">
        <v>154716971</v>
      </c>
      <c r="R200" s="31">
        <v>169324042</v>
      </c>
      <c r="S200" s="31">
        <v>44297400</v>
      </c>
      <c r="T200" s="36">
        <f t="shared" si="40"/>
        <v>0.28631248216461014</v>
      </c>
      <c r="U200" s="36">
        <f t="shared" si="41"/>
        <v>0.13635730313743011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296785333</v>
      </c>
      <c r="E204" s="32">
        <f>SUM(E199:E203)</f>
        <v>296785333</v>
      </c>
      <c r="F204" s="32">
        <f>SUM(F199:F203)</f>
        <v>73493577</v>
      </c>
      <c r="G204" s="37">
        <f t="shared" si="35"/>
        <v>0.24763210586285947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73493577</v>
      </c>
      <c r="O204" s="37">
        <f t="shared" si="39"/>
        <v>0.24763210586285947</v>
      </c>
      <c r="P204" s="32">
        <f>SUM(P199:P203)</f>
        <v>57865734</v>
      </c>
      <c r="Q204" s="32">
        <f>SUM(Q199:Q203)</f>
        <v>242472453</v>
      </c>
      <c r="R204" s="32">
        <f>SUM(R199:R203)</f>
        <v>264270236</v>
      </c>
      <c r="S204" s="32">
        <f>SUM(S199:S203)</f>
        <v>57865734</v>
      </c>
      <c r="T204" s="37">
        <f t="shared" si="40"/>
        <v>0.23864869301256256</v>
      </c>
      <c r="U204" s="37">
        <f t="shared" si="41"/>
        <v>0.27007076415897524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6405159584</v>
      </c>
      <c r="E205" s="32">
        <f>SUM(E173:E178,E180:E184,E186:E190,E192:E197,E199:E203)</f>
        <v>6405159584</v>
      </c>
      <c r="F205" s="32">
        <f>SUM(F173:F178,F180:F184,F186:F190,F192:F197,F199:F203)</f>
        <v>1421365009</v>
      </c>
      <c r="G205" s="37">
        <f t="shared" si="35"/>
        <v>0.22190938264060589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1421365009</v>
      </c>
      <c r="O205" s="37">
        <f t="shared" si="39"/>
        <v>0.22190938264060589</v>
      </c>
      <c r="P205" s="32">
        <f>SUM(P173:P178,P180:P184,P186:P190,P192:P197,P199:P203)</f>
        <v>1202431266</v>
      </c>
      <c r="Q205" s="32">
        <f>SUM(Q173:Q178,Q180:Q184,Q186:Q190,Q192:Q197,Q199:Q203)</f>
        <v>5555788510</v>
      </c>
      <c r="R205" s="32">
        <f>SUM(R173:R178,R180:R184,R186:R190,R192:R197,R199:R203)</f>
        <v>5781237309</v>
      </c>
      <c r="S205" s="32">
        <f>SUM(S173:S178,S180:S184,S186:S190,S192:S197,S199:S203)</f>
        <v>1202431266</v>
      </c>
      <c r="T205" s="37">
        <f t="shared" si="40"/>
        <v>0.21642855264121635</v>
      </c>
      <c r="U205" s="37">
        <f t="shared" si="41"/>
        <v>0.18207589006588587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77607099</v>
      </c>
      <c r="E208" s="31">
        <v>77607099</v>
      </c>
      <c r="F208" s="31">
        <v>19401003</v>
      </c>
      <c r="G208" s="36">
        <f t="shared" ref="G208:G231" si="42">IF(($D208     =0),0,($F208     /$D208     ))</f>
        <v>0.2499900556777673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19401003</v>
      </c>
      <c r="O208" s="36">
        <f t="shared" ref="O208:O231" si="46">IF(($D208     =0),0,($N208     /$D208     ))</f>
        <v>0.2499900556777673</v>
      </c>
      <c r="P208" s="31">
        <v>12873377</v>
      </c>
      <c r="Q208" s="31">
        <v>57025392</v>
      </c>
      <c r="R208" s="31">
        <v>62014842</v>
      </c>
      <c r="S208" s="31">
        <v>12873377</v>
      </c>
      <c r="T208" s="36">
        <f t="shared" ref="T208:T231" si="47">IF(($Q208     =0),0,($S208     /$Q208     ))</f>
        <v>0.22574815443618521</v>
      </c>
      <c r="U208" s="36">
        <f t="shared" ref="U208:U231" si="48">IF(($P208     =0),0,(($F208     /$P208     )-1))</f>
        <v>0.50706399727126761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401040063</v>
      </c>
      <c r="E209" s="31">
        <v>401040063</v>
      </c>
      <c r="F209" s="31">
        <v>89044756</v>
      </c>
      <c r="G209" s="36">
        <f t="shared" si="42"/>
        <v>0.22203456516013961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89044756</v>
      </c>
      <c r="O209" s="36">
        <f t="shared" si="46"/>
        <v>0.22203456516013961</v>
      </c>
      <c r="P209" s="31">
        <v>87667033</v>
      </c>
      <c r="Q209" s="31">
        <v>360851549</v>
      </c>
      <c r="R209" s="31">
        <v>360851549</v>
      </c>
      <c r="S209" s="31">
        <v>87667033</v>
      </c>
      <c r="T209" s="36">
        <f t="shared" si="47"/>
        <v>0.24294487093915731</v>
      </c>
      <c r="U209" s="36">
        <f t="shared" si="48"/>
        <v>1.5715405812809946E-2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351590082</v>
      </c>
      <c r="E210" s="31">
        <v>351590082</v>
      </c>
      <c r="F210" s="31">
        <v>61719068</v>
      </c>
      <c r="G210" s="36">
        <f t="shared" si="42"/>
        <v>0.1755426878053972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61719068</v>
      </c>
      <c r="O210" s="36">
        <f t="shared" si="46"/>
        <v>0.1755426878053972</v>
      </c>
      <c r="P210" s="31">
        <v>49470002</v>
      </c>
      <c r="Q210" s="31">
        <v>295638485</v>
      </c>
      <c r="R210" s="31">
        <v>311087313</v>
      </c>
      <c r="S210" s="31">
        <v>49470002</v>
      </c>
      <c r="T210" s="36">
        <f t="shared" si="47"/>
        <v>0.16733275439427311</v>
      </c>
      <c r="U210" s="36">
        <f t="shared" si="48"/>
        <v>0.24760593298540789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183832813</v>
      </c>
      <c r="E211" s="31">
        <v>183832813</v>
      </c>
      <c r="F211" s="31">
        <v>35807844</v>
      </c>
      <c r="G211" s="36">
        <f t="shared" si="42"/>
        <v>0.19478483419605835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35807844</v>
      </c>
      <c r="O211" s="36">
        <f t="shared" si="46"/>
        <v>0.19478483419605835</v>
      </c>
      <c r="P211" s="31">
        <v>39220557</v>
      </c>
      <c r="Q211" s="31">
        <v>179821369</v>
      </c>
      <c r="R211" s="31">
        <v>168712845</v>
      </c>
      <c r="S211" s="31">
        <v>39220557</v>
      </c>
      <c r="T211" s="36">
        <f t="shared" si="47"/>
        <v>0.21810843293046001</v>
      </c>
      <c r="U211" s="36">
        <f t="shared" si="48"/>
        <v>-8.7013374134385701E-2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600274534</v>
      </c>
      <c r="E212" s="31">
        <v>600274534</v>
      </c>
      <c r="F212" s="31">
        <v>163747493</v>
      </c>
      <c r="G212" s="36">
        <f t="shared" si="42"/>
        <v>0.27278767251518954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163747493</v>
      </c>
      <c r="O212" s="36">
        <f t="shared" si="46"/>
        <v>0.27278767251518954</v>
      </c>
      <c r="P212" s="31">
        <v>136454096</v>
      </c>
      <c r="Q212" s="31">
        <v>529100310</v>
      </c>
      <c r="R212" s="31">
        <v>458116333</v>
      </c>
      <c r="S212" s="31">
        <v>136454096</v>
      </c>
      <c r="T212" s="36">
        <f t="shared" si="47"/>
        <v>0.25789834823570601</v>
      </c>
      <c r="U212" s="36">
        <f t="shared" si="48"/>
        <v>0.2000188913347094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94956192</v>
      </c>
      <c r="E213" s="31">
        <v>94956192</v>
      </c>
      <c r="F213" s="31">
        <v>25842901</v>
      </c>
      <c r="G213" s="36">
        <f t="shared" si="42"/>
        <v>0.27215603801803678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25842901</v>
      </c>
      <c r="O213" s="36">
        <f t="shared" si="46"/>
        <v>0.27215603801803678</v>
      </c>
      <c r="P213" s="31">
        <v>24809523</v>
      </c>
      <c r="Q213" s="31">
        <v>103875166</v>
      </c>
      <c r="R213" s="31">
        <v>84190524</v>
      </c>
      <c r="S213" s="31">
        <v>24809523</v>
      </c>
      <c r="T213" s="36">
        <f t="shared" si="47"/>
        <v>0.23883979160139202</v>
      </c>
      <c r="U213" s="36">
        <f t="shared" si="48"/>
        <v>4.1652473528007716E-2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1053146123</v>
      </c>
      <c r="E214" s="31">
        <v>1053146123</v>
      </c>
      <c r="F214" s="31">
        <v>332407017</v>
      </c>
      <c r="G214" s="36">
        <f t="shared" si="42"/>
        <v>0.31563237972438513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332407017</v>
      </c>
      <c r="O214" s="36">
        <f t="shared" si="46"/>
        <v>0.31563237972438513</v>
      </c>
      <c r="P214" s="31">
        <v>259576029</v>
      </c>
      <c r="Q214" s="31">
        <v>1049898451</v>
      </c>
      <c r="R214" s="31">
        <v>1049773812</v>
      </c>
      <c r="S214" s="31">
        <v>259576029</v>
      </c>
      <c r="T214" s="36">
        <f t="shared" si="47"/>
        <v>0.24723917703922776</v>
      </c>
      <c r="U214" s="36">
        <f t="shared" si="48"/>
        <v>0.28057670918449862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2762446906</v>
      </c>
      <c r="E216" s="32">
        <f>SUM(E208:E215)</f>
        <v>2762446906</v>
      </c>
      <c r="F216" s="32">
        <f>SUM(F208:F215)</f>
        <v>727970082</v>
      </c>
      <c r="G216" s="37">
        <f t="shared" si="42"/>
        <v>0.26352364652470173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727970082</v>
      </c>
      <c r="O216" s="37">
        <f t="shared" si="46"/>
        <v>0.26352364652470173</v>
      </c>
      <c r="P216" s="32">
        <f>SUM(P208:P215)</f>
        <v>610070617</v>
      </c>
      <c r="Q216" s="32">
        <f>SUM(Q208:Q215)</f>
        <v>2576210722</v>
      </c>
      <c r="R216" s="32">
        <f>SUM(R208:R215)</f>
        <v>2494747218</v>
      </c>
      <c r="S216" s="32">
        <f>SUM(S208:S215)</f>
        <v>610070617</v>
      </c>
      <c r="T216" s="37">
        <f t="shared" si="47"/>
        <v>0.23680928419022393</v>
      </c>
      <c r="U216" s="37">
        <f t="shared" si="48"/>
        <v>0.19325543914861254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329394366</v>
      </c>
      <c r="E217" s="31">
        <v>329394366</v>
      </c>
      <c r="F217" s="31">
        <v>44982640</v>
      </c>
      <c r="G217" s="36">
        <f t="shared" si="42"/>
        <v>0.13656165570239293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44982640</v>
      </c>
      <c r="O217" s="36">
        <f t="shared" si="46"/>
        <v>0.13656165570239293</v>
      </c>
      <c r="P217" s="31">
        <v>38628028</v>
      </c>
      <c r="Q217" s="31">
        <v>210546539</v>
      </c>
      <c r="R217" s="31">
        <v>210546539</v>
      </c>
      <c r="S217" s="31">
        <v>38628028</v>
      </c>
      <c r="T217" s="36">
        <f t="shared" si="47"/>
        <v>0.18346550925731436</v>
      </c>
      <c r="U217" s="36">
        <f t="shared" si="48"/>
        <v>0.16450780246923302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2777434528</v>
      </c>
      <c r="E218" s="31">
        <v>2777434528</v>
      </c>
      <c r="F218" s="31">
        <v>529347604</v>
      </c>
      <c r="G218" s="36">
        <f t="shared" si="42"/>
        <v>0.19058868846898702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529347604</v>
      </c>
      <c r="O218" s="36">
        <f t="shared" si="46"/>
        <v>0.19058868846898702</v>
      </c>
      <c r="P218" s="31">
        <v>499664306</v>
      </c>
      <c r="Q218" s="31">
        <v>2265024041</v>
      </c>
      <c r="R218" s="31">
        <v>2487735929</v>
      </c>
      <c r="S218" s="31">
        <v>499664306</v>
      </c>
      <c r="T218" s="36">
        <f t="shared" si="47"/>
        <v>0.22060000112819994</v>
      </c>
      <c r="U218" s="36">
        <f t="shared" si="48"/>
        <v>5.940648079833033E-2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1105664264</v>
      </c>
      <c r="E219" s="31">
        <v>1105664264</v>
      </c>
      <c r="F219" s="31">
        <v>293526296</v>
      </c>
      <c r="G219" s="36">
        <f t="shared" si="42"/>
        <v>0.26547506829794765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293526296</v>
      </c>
      <c r="O219" s="36">
        <f t="shared" si="46"/>
        <v>0.26547506829794765</v>
      </c>
      <c r="P219" s="31">
        <v>280726369</v>
      </c>
      <c r="Q219" s="31">
        <v>903883499</v>
      </c>
      <c r="R219" s="31">
        <v>964428181</v>
      </c>
      <c r="S219" s="31">
        <v>280726369</v>
      </c>
      <c r="T219" s="36">
        <f t="shared" si="47"/>
        <v>0.31057804386359311</v>
      </c>
      <c r="U219" s="36">
        <f t="shared" si="48"/>
        <v>4.5595741666861311E-2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126671952</v>
      </c>
      <c r="E220" s="31">
        <v>126671952</v>
      </c>
      <c r="F220" s="31">
        <v>13403915</v>
      </c>
      <c r="G220" s="36">
        <f t="shared" si="42"/>
        <v>0.10581596626852328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13403915</v>
      </c>
      <c r="O220" s="36">
        <f t="shared" si="46"/>
        <v>0.10581596626852328</v>
      </c>
      <c r="P220" s="31">
        <v>15905851</v>
      </c>
      <c r="Q220" s="31">
        <v>79571592</v>
      </c>
      <c r="R220" s="31">
        <v>109912427</v>
      </c>
      <c r="S220" s="31">
        <v>15905851</v>
      </c>
      <c r="T220" s="36">
        <f t="shared" si="47"/>
        <v>0.19989358765123111</v>
      </c>
      <c r="U220" s="36">
        <f t="shared" si="48"/>
        <v>-0.15729658224511223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13941000</v>
      </c>
      <c r="E221" s="31">
        <v>13941000</v>
      </c>
      <c r="F221" s="31">
        <v>1372861</v>
      </c>
      <c r="G221" s="36">
        <f t="shared" si="42"/>
        <v>9.847650814145327E-2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1372861</v>
      </c>
      <c r="O221" s="36">
        <f t="shared" si="46"/>
        <v>9.847650814145327E-2</v>
      </c>
      <c r="P221" s="31">
        <v>1009917</v>
      </c>
      <c r="Q221" s="31">
        <v>3587000</v>
      </c>
      <c r="R221" s="31">
        <v>3587000</v>
      </c>
      <c r="S221" s="31">
        <v>1009917</v>
      </c>
      <c r="T221" s="36">
        <f t="shared" si="47"/>
        <v>0.28154920546417617</v>
      </c>
      <c r="U221" s="36">
        <f t="shared" si="48"/>
        <v>0.35938002825974813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10827004</v>
      </c>
      <c r="E222" s="31">
        <v>10827004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4363933114</v>
      </c>
      <c r="E224" s="32">
        <f>SUM(E217:E223)</f>
        <v>4363933114</v>
      </c>
      <c r="F224" s="32">
        <f>SUM(F217:F223)</f>
        <v>882633316</v>
      </c>
      <c r="G224" s="37">
        <f t="shared" si="42"/>
        <v>0.20225638041252528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882633316</v>
      </c>
      <c r="O224" s="37">
        <f t="shared" si="46"/>
        <v>0.20225638041252528</v>
      </c>
      <c r="P224" s="32">
        <f>SUM(P217:P223)</f>
        <v>835934471</v>
      </c>
      <c r="Q224" s="32">
        <f>SUM(Q217:Q223)</f>
        <v>3462612671</v>
      </c>
      <c r="R224" s="32">
        <f>SUM(R217:R223)</f>
        <v>3776210076</v>
      </c>
      <c r="S224" s="32">
        <f>SUM(S217:S223)</f>
        <v>835934471</v>
      </c>
      <c r="T224" s="37">
        <f t="shared" si="47"/>
        <v>0.24141726217347398</v>
      </c>
      <c r="U224" s="37">
        <f t="shared" si="48"/>
        <v>5.5864241301277762E-2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751302123</v>
      </c>
      <c r="E225" s="31">
        <v>751302123</v>
      </c>
      <c r="F225" s="31">
        <v>95651329</v>
      </c>
      <c r="G225" s="36">
        <f t="shared" si="42"/>
        <v>0.12731406723310962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95651329</v>
      </c>
      <c r="O225" s="36">
        <f t="shared" si="46"/>
        <v>0.12731406723310962</v>
      </c>
      <c r="P225" s="31">
        <v>79706810</v>
      </c>
      <c r="Q225" s="31">
        <v>254930413</v>
      </c>
      <c r="R225" s="31">
        <v>287174137</v>
      </c>
      <c r="S225" s="31">
        <v>79706810</v>
      </c>
      <c r="T225" s="36">
        <f t="shared" si="47"/>
        <v>0.31266104762478847</v>
      </c>
      <c r="U225" s="36">
        <f t="shared" si="48"/>
        <v>0.20003960765711226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379427375</v>
      </c>
      <c r="E226" s="31">
        <v>379427375</v>
      </c>
      <c r="F226" s="31">
        <v>102181405</v>
      </c>
      <c r="G226" s="36">
        <f t="shared" si="42"/>
        <v>0.26930425091231225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102181405</v>
      </c>
      <c r="O226" s="36">
        <f t="shared" si="46"/>
        <v>0.26930425091231225</v>
      </c>
      <c r="P226" s="31">
        <v>100735888</v>
      </c>
      <c r="Q226" s="31">
        <v>323417213</v>
      </c>
      <c r="R226" s="31">
        <v>328424868</v>
      </c>
      <c r="S226" s="31">
        <v>100735888</v>
      </c>
      <c r="T226" s="36">
        <f t="shared" si="47"/>
        <v>0.31147348981700612</v>
      </c>
      <c r="U226" s="36">
        <f t="shared" si="48"/>
        <v>1.4349573212676603E-2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5000000</v>
      </c>
      <c r="E227" s="31">
        <v>5000000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5000000</v>
      </c>
      <c r="R227" s="31">
        <v>5000000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2126651204</v>
      </c>
      <c r="E228" s="31">
        <v>2126651204</v>
      </c>
      <c r="F228" s="31">
        <v>487144916</v>
      </c>
      <c r="G228" s="36">
        <f t="shared" si="42"/>
        <v>0.22906667303210479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487144916</v>
      </c>
      <c r="O228" s="36">
        <f t="shared" si="46"/>
        <v>0.22906667303210479</v>
      </c>
      <c r="P228" s="31">
        <v>446714610</v>
      </c>
      <c r="Q228" s="31">
        <v>1893838247</v>
      </c>
      <c r="R228" s="31">
        <v>2382440265</v>
      </c>
      <c r="S228" s="31">
        <v>446714610</v>
      </c>
      <c r="T228" s="36">
        <f t="shared" si="47"/>
        <v>0.23587791127760449</v>
      </c>
      <c r="U228" s="36">
        <f t="shared" si="48"/>
        <v>9.0505895923126412E-2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3262380702</v>
      </c>
      <c r="E230" s="32">
        <f>SUM(E225:E229)</f>
        <v>3262380702</v>
      </c>
      <c r="F230" s="32">
        <f>SUM(F225:F229)</f>
        <v>684977650</v>
      </c>
      <c r="G230" s="37">
        <f t="shared" si="42"/>
        <v>0.20996251282999406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684977650</v>
      </c>
      <c r="O230" s="37">
        <f t="shared" si="46"/>
        <v>0.20996251282999406</v>
      </c>
      <c r="P230" s="32">
        <f>SUM(P225:P229)</f>
        <v>627157308</v>
      </c>
      <c r="Q230" s="32">
        <f>SUM(Q225:Q229)</f>
        <v>2477185873</v>
      </c>
      <c r="R230" s="32">
        <f>SUM(R225:R229)</f>
        <v>3003039270</v>
      </c>
      <c r="S230" s="32">
        <f>SUM(S225:S229)</f>
        <v>627157308</v>
      </c>
      <c r="T230" s="37">
        <f t="shared" si="47"/>
        <v>0.25317329427544333</v>
      </c>
      <c r="U230" s="37">
        <f t="shared" si="48"/>
        <v>9.2194320726946E-2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10388760722</v>
      </c>
      <c r="E231" s="32">
        <f>SUM(E208:E215,E217:E223,E225:E229)</f>
        <v>10388760722</v>
      </c>
      <c r="F231" s="32">
        <f>SUM(F208:F215,F217:F223,F225:F229)</f>
        <v>2295581048</v>
      </c>
      <c r="G231" s="37">
        <f t="shared" si="42"/>
        <v>0.22096774672446826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2295581048</v>
      </c>
      <c r="O231" s="37">
        <f t="shared" si="46"/>
        <v>0.22096774672446826</v>
      </c>
      <c r="P231" s="32">
        <f>SUM(P208:P215,P217:P223,P225:P229)</f>
        <v>2073162396</v>
      </c>
      <c r="Q231" s="32">
        <f>SUM(Q208:Q215,Q217:Q223,Q225:Q229)</f>
        <v>8516009266</v>
      </c>
      <c r="R231" s="32">
        <f>SUM(R208:R215,R217:R223,R225:R229)</f>
        <v>9273996564</v>
      </c>
      <c r="S231" s="32">
        <f>SUM(S208:S215,S217:S223,S225:S229)</f>
        <v>2073162396</v>
      </c>
      <c r="T231" s="37">
        <f t="shared" si="47"/>
        <v>0.24344294742339703</v>
      </c>
      <c r="U231" s="37">
        <f t="shared" si="48"/>
        <v>0.1072847223300688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4000000</v>
      </c>
      <c r="E234" s="31">
        <v>4000000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762599450</v>
      </c>
      <c r="E235" s="31">
        <v>762599450</v>
      </c>
      <c r="F235" s="31">
        <v>202603600</v>
      </c>
      <c r="G235" s="36">
        <f t="shared" si="49"/>
        <v>0.26567498835725623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202603600</v>
      </c>
      <c r="O235" s="36">
        <f t="shared" si="53"/>
        <v>0.26567498835725623</v>
      </c>
      <c r="P235" s="31">
        <v>183253432</v>
      </c>
      <c r="Q235" s="31">
        <v>770445677</v>
      </c>
      <c r="R235" s="31">
        <v>743476943</v>
      </c>
      <c r="S235" s="31">
        <v>183253432</v>
      </c>
      <c r="T235" s="36">
        <f t="shared" si="54"/>
        <v>0.23785380004150508</v>
      </c>
      <c r="U235" s="36">
        <f t="shared" si="55"/>
        <v>0.10559239076079074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2687944637</v>
      </c>
      <c r="E236" s="31">
        <v>2687944637</v>
      </c>
      <c r="F236" s="31">
        <v>710886545</v>
      </c>
      <c r="G236" s="36">
        <f t="shared" si="49"/>
        <v>0.26447216777255372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710886545</v>
      </c>
      <c r="O236" s="36">
        <f t="shared" si="53"/>
        <v>0.26447216777255372</v>
      </c>
      <c r="P236" s="31">
        <v>707526266</v>
      </c>
      <c r="Q236" s="31">
        <v>4054088888</v>
      </c>
      <c r="R236" s="31">
        <v>3234088888</v>
      </c>
      <c r="S236" s="31">
        <v>707526266</v>
      </c>
      <c r="T236" s="36">
        <f t="shared" si="54"/>
        <v>0.17452164605819565</v>
      </c>
      <c r="U236" s="36">
        <f t="shared" si="55"/>
        <v>4.7493346345957033E-3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77685283</v>
      </c>
      <c r="E237" s="31">
        <v>77685283</v>
      </c>
      <c r="F237" s="31">
        <v>2192434</v>
      </c>
      <c r="G237" s="36">
        <f t="shared" si="49"/>
        <v>2.8221999268510097E-2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2192434</v>
      </c>
      <c r="O237" s="36">
        <f t="shared" si="53"/>
        <v>2.8221999268510097E-2</v>
      </c>
      <c r="P237" s="31">
        <v>1730555</v>
      </c>
      <c r="Q237" s="31">
        <v>77509700</v>
      </c>
      <c r="R237" s="31">
        <v>77509700</v>
      </c>
      <c r="S237" s="31">
        <v>1730555</v>
      </c>
      <c r="T237" s="36">
        <f t="shared" si="54"/>
        <v>2.2326947465930072E-2</v>
      </c>
      <c r="U237" s="36">
        <f t="shared" si="55"/>
        <v>0.26689645807269913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3532229370</v>
      </c>
      <c r="E240" s="32">
        <f>SUM(E234:E239)</f>
        <v>3532229370</v>
      </c>
      <c r="F240" s="32">
        <f>SUM(F234:F239)</f>
        <v>915682579</v>
      </c>
      <c r="G240" s="37">
        <f t="shared" si="49"/>
        <v>0.2592364433570179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915682579</v>
      </c>
      <c r="O240" s="37">
        <f t="shared" si="53"/>
        <v>0.2592364433570179</v>
      </c>
      <c r="P240" s="32">
        <f>SUM(P234:P239)</f>
        <v>892510253</v>
      </c>
      <c r="Q240" s="32">
        <f>SUM(Q234:Q239)</f>
        <v>4902044265</v>
      </c>
      <c r="R240" s="32">
        <f>SUM(R234:R239)</f>
        <v>4055075531</v>
      </c>
      <c r="S240" s="32">
        <f>SUM(S234:S239)</f>
        <v>892510253</v>
      </c>
      <c r="T240" s="37">
        <f t="shared" si="54"/>
        <v>0.18206899096615969</v>
      </c>
      <c r="U240" s="37">
        <f t="shared" si="55"/>
        <v>2.5963092213350691E-2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96103271</v>
      </c>
      <c r="E242" s="31">
        <v>96103271</v>
      </c>
      <c r="F242" s="31">
        <v>21550705</v>
      </c>
      <c r="G242" s="36">
        <f t="shared" si="49"/>
        <v>0.22424528089163584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21550705</v>
      </c>
      <c r="O242" s="36">
        <f t="shared" si="53"/>
        <v>0.22424528089163584</v>
      </c>
      <c r="P242" s="31">
        <v>21277349</v>
      </c>
      <c r="Q242" s="31">
        <v>59862115</v>
      </c>
      <c r="R242" s="31">
        <v>108459275</v>
      </c>
      <c r="S242" s="31">
        <v>21277349</v>
      </c>
      <c r="T242" s="36">
        <f t="shared" si="54"/>
        <v>0.35543931249338584</v>
      </c>
      <c r="U242" s="36">
        <f t="shared" si="55"/>
        <v>1.2847277167846505E-2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5017982</v>
      </c>
      <c r="E243" s="31">
        <v>5017982</v>
      </c>
      <c r="F243" s="31">
        <v>0</v>
      </c>
      <c r="G243" s="36">
        <f t="shared" si="49"/>
        <v>0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0</v>
      </c>
      <c r="O243" s="36">
        <f t="shared" si="53"/>
        <v>0</v>
      </c>
      <c r="P243" s="31">
        <v>0</v>
      </c>
      <c r="Q243" s="31">
        <v>5000004</v>
      </c>
      <c r="R243" s="31">
        <v>5000004</v>
      </c>
      <c r="S243" s="31">
        <v>0</v>
      </c>
      <c r="T243" s="36">
        <f t="shared" si="54"/>
        <v>0</v>
      </c>
      <c r="U243" s="36">
        <f t="shared" si="55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532520000</v>
      </c>
      <c r="E244" s="31">
        <v>532520000</v>
      </c>
      <c r="F244" s="31">
        <v>12010524</v>
      </c>
      <c r="G244" s="36">
        <f t="shared" si="49"/>
        <v>2.2554127544505372E-2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12010524</v>
      </c>
      <c r="O244" s="36">
        <f t="shared" si="53"/>
        <v>2.2554127544505372E-2</v>
      </c>
      <c r="P244" s="31">
        <v>15674991</v>
      </c>
      <c r="Q244" s="31">
        <v>135913798</v>
      </c>
      <c r="R244" s="31">
        <v>135913798</v>
      </c>
      <c r="S244" s="31">
        <v>15674991</v>
      </c>
      <c r="T244" s="36">
        <f t="shared" si="54"/>
        <v>0.1153303875740416</v>
      </c>
      <c r="U244" s="36">
        <f t="shared" si="55"/>
        <v>-0.2337779332696267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110761968</v>
      </c>
      <c r="E245" s="31">
        <v>110761968</v>
      </c>
      <c r="F245" s="31">
        <v>13802843</v>
      </c>
      <c r="G245" s="36">
        <f t="shared" si="49"/>
        <v>0.12461717003800438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13802843</v>
      </c>
      <c r="O245" s="36">
        <f t="shared" si="53"/>
        <v>0.12461717003800438</v>
      </c>
      <c r="P245" s="31">
        <v>8637220</v>
      </c>
      <c r="Q245" s="31">
        <v>128171902</v>
      </c>
      <c r="R245" s="31">
        <v>138171902</v>
      </c>
      <c r="S245" s="31">
        <v>8637220</v>
      </c>
      <c r="T245" s="36">
        <f t="shared" si="54"/>
        <v>6.7387780513704171E-2</v>
      </c>
      <c r="U245" s="36">
        <f t="shared" si="55"/>
        <v>0.59806546550857798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744403221</v>
      </c>
      <c r="E247" s="32">
        <f>SUM(E241:E246)</f>
        <v>744403221</v>
      </c>
      <c r="F247" s="32">
        <f>SUM(F241:F246)</f>
        <v>47364072</v>
      </c>
      <c r="G247" s="37">
        <f t="shared" si="49"/>
        <v>6.362690362405081E-2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47364072</v>
      </c>
      <c r="O247" s="37">
        <f t="shared" si="53"/>
        <v>6.362690362405081E-2</v>
      </c>
      <c r="P247" s="32">
        <f>SUM(P241:P246)</f>
        <v>45589560</v>
      </c>
      <c r="Q247" s="32">
        <f>SUM(Q241:Q246)</f>
        <v>328947819</v>
      </c>
      <c r="R247" s="32">
        <f>SUM(R241:R246)</f>
        <v>387544979</v>
      </c>
      <c r="S247" s="32">
        <f>SUM(S241:S246)</f>
        <v>45589560</v>
      </c>
      <c r="T247" s="37">
        <f t="shared" si="54"/>
        <v>0.13859207256212269</v>
      </c>
      <c r="U247" s="37">
        <f t="shared" si="55"/>
        <v>3.8923648308955006E-2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284409342</v>
      </c>
      <c r="E248" s="31">
        <v>284409342</v>
      </c>
      <c r="F248" s="31">
        <v>40157300</v>
      </c>
      <c r="G248" s="36">
        <f t="shared" si="49"/>
        <v>0.14119543232162887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40157300</v>
      </c>
      <c r="O248" s="36">
        <f t="shared" si="53"/>
        <v>0.14119543232162887</v>
      </c>
      <c r="P248" s="31">
        <v>43595232</v>
      </c>
      <c r="Q248" s="31">
        <v>430421595</v>
      </c>
      <c r="R248" s="31">
        <v>437969880</v>
      </c>
      <c r="S248" s="31">
        <v>43595232</v>
      </c>
      <c r="T248" s="36">
        <f t="shared" si="54"/>
        <v>0.10128495527739495</v>
      </c>
      <c r="U248" s="36">
        <f t="shared" si="55"/>
        <v>-7.8860275362223065E-2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45559452</v>
      </c>
      <c r="E249" s="31">
        <v>45559452</v>
      </c>
      <c r="F249" s="31">
        <v>-73533318</v>
      </c>
      <c r="G249" s="36">
        <f t="shared" si="49"/>
        <v>-1.6140079560219469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-73533318</v>
      </c>
      <c r="O249" s="36">
        <f t="shared" si="53"/>
        <v>-1.6140079560219469</v>
      </c>
      <c r="P249" s="31">
        <v>5872098</v>
      </c>
      <c r="Q249" s="31">
        <v>47155637</v>
      </c>
      <c r="R249" s="31">
        <v>47164160</v>
      </c>
      <c r="S249" s="31">
        <v>5872098</v>
      </c>
      <c r="T249" s="36">
        <f t="shared" si="54"/>
        <v>0.12452589708415984</v>
      </c>
      <c r="U249" s="36">
        <f t="shared" si="55"/>
        <v>-13.522495026479463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5085629</v>
      </c>
      <c r="E250" s="31">
        <v>5085629</v>
      </c>
      <c r="F250" s="31">
        <v>1094617</v>
      </c>
      <c r="G250" s="36">
        <f t="shared" si="49"/>
        <v>0.21523728923206942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1094617</v>
      </c>
      <c r="O250" s="36">
        <f t="shared" si="53"/>
        <v>0.21523728923206942</v>
      </c>
      <c r="P250" s="31">
        <v>1030081</v>
      </c>
      <c r="Q250" s="31">
        <v>6840938</v>
      </c>
      <c r="R250" s="31">
        <v>6840938</v>
      </c>
      <c r="S250" s="31">
        <v>1030081</v>
      </c>
      <c r="T250" s="36">
        <f t="shared" si="54"/>
        <v>0.15057598826359778</v>
      </c>
      <c r="U250" s="36">
        <f t="shared" si="55"/>
        <v>6.2651383726134213E-2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211368963</v>
      </c>
      <c r="E251" s="31">
        <v>211368963</v>
      </c>
      <c r="F251" s="31">
        <v>35767382</v>
      </c>
      <c r="G251" s="36">
        <f t="shared" si="49"/>
        <v>0.16921775785974782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35767382</v>
      </c>
      <c r="O251" s="36">
        <f t="shared" si="53"/>
        <v>0.16921775785974782</v>
      </c>
      <c r="P251" s="31">
        <v>27412772</v>
      </c>
      <c r="Q251" s="31">
        <v>194334853</v>
      </c>
      <c r="R251" s="31">
        <v>192359669</v>
      </c>
      <c r="S251" s="31">
        <v>27412772</v>
      </c>
      <c r="T251" s="36">
        <f t="shared" si="54"/>
        <v>0.14105947325876744</v>
      </c>
      <c r="U251" s="36">
        <f t="shared" si="55"/>
        <v>0.30477071052865434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546423386</v>
      </c>
      <c r="E254" s="32">
        <f>SUM(E248:E253)</f>
        <v>546423386</v>
      </c>
      <c r="F254" s="32">
        <f>SUM(F248:F253)</f>
        <v>3485981</v>
      </c>
      <c r="G254" s="37">
        <f t="shared" si="49"/>
        <v>6.3796336125335603E-3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3485981</v>
      </c>
      <c r="O254" s="37">
        <f t="shared" si="53"/>
        <v>6.3796336125335603E-3</v>
      </c>
      <c r="P254" s="32">
        <f>SUM(P248:P253)</f>
        <v>77910183</v>
      </c>
      <c r="Q254" s="32">
        <f>SUM(Q248:Q253)</f>
        <v>678753023</v>
      </c>
      <c r="R254" s="32">
        <f>SUM(R248:R253)</f>
        <v>684334647</v>
      </c>
      <c r="S254" s="32">
        <f>SUM(S248:S253)</f>
        <v>77910183</v>
      </c>
      <c r="T254" s="37">
        <f t="shared" si="54"/>
        <v>0.11478428877656727</v>
      </c>
      <c r="U254" s="37">
        <f t="shared" si="55"/>
        <v>-0.95525641365776282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1297600939</v>
      </c>
      <c r="E255" s="31">
        <v>1297600939</v>
      </c>
      <c r="F255" s="31">
        <v>340688363</v>
      </c>
      <c r="G255" s="36">
        <f t="shared" si="49"/>
        <v>0.2625524941917447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340688363</v>
      </c>
      <c r="O255" s="36">
        <f t="shared" si="53"/>
        <v>0.2625524941917447</v>
      </c>
      <c r="P255" s="31">
        <v>343518786</v>
      </c>
      <c r="Q255" s="31">
        <v>1162509072</v>
      </c>
      <c r="R255" s="31">
        <v>1133009993</v>
      </c>
      <c r="S255" s="31">
        <v>343518786</v>
      </c>
      <c r="T255" s="36">
        <f t="shared" si="54"/>
        <v>0.29549772494162524</v>
      </c>
      <c r="U255" s="36">
        <f t="shared" si="55"/>
        <v>-8.2394998915721329E-3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83860385</v>
      </c>
      <c r="E256" s="31">
        <v>83860385</v>
      </c>
      <c r="F256" s="31">
        <v>21603580</v>
      </c>
      <c r="G256" s="36">
        <f t="shared" si="49"/>
        <v>0.25761365154715188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21603580</v>
      </c>
      <c r="O256" s="36">
        <f t="shared" si="53"/>
        <v>0.25761365154715188</v>
      </c>
      <c r="P256" s="31">
        <v>20878317</v>
      </c>
      <c r="Q256" s="31">
        <v>72341212</v>
      </c>
      <c r="R256" s="31">
        <v>72341212</v>
      </c>
      <c r="S256" s="31">
        <v>20878317</v>
      </c>
      <c r="T256" s="36">
        <f t="shared" si="54"/>
        <v>0.28860889142968743</v>
      </c>
      <c r="U256" s="36">
        <f t="shared" si="55"/>
        <v>3.4737617979456958E-2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1118917533</v>
      </c>
      <c r="E257" s="31">
        <v>1118917533</v>
      </c>
      <c r="F257" s="31">
        <v>370161144</v>
      </c>
      <c r="G257" s="36">
        <f t="shared" si="49"/>
        <v>0.33082075584921594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370161144</v>
      </c>
      <c r="O257" s="36">
        <f t="shared" si="53"/>
        <v>0.33082075584921594</v>
      </c>
      <c r="P257" s="31">
        <v>334814604</v>
      </c>
      <c r="Q257" s="31">
        <v>1008215172</v>
      </c>
      <c r="R257" s="31">
        <v>1059022273</v>
      </c>
      <c r="S257" s="31">
        <v>334814604</v>
      </c>
      <c r="T257" s="36">
        <f t="shared" si="54"/>
        <v>0.33208645663983322</v>
      </c>
      <c r="U257" s="36">
        <f t="shared" si="55"/>
        <v>0.10557048461362806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2500378857</v>
      </c>
      <c r="E259" s="32">
        <f>SUM(E255:E258)</f>
        <v>2500378857</v>
      </c>
      <c r="F259" s="32">
        <f>SUM(F255:F258)</f>
        <v>732453087</v>
      </c>
      <c r="G259" s="37">
        <f t="shared" si="49"/>
        <v>0.29293684233069006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732453087</v>
      </c>
      <c r="O259" s="37">
        <f t="shared" si="53"/>
        <v>0.29293684233069006</v>
      </c>
      <c r="P259" s="32">
        <f>SUM(P255:P258)</f>
        <v>699211707</v>
      </c>
      <c r="Q259" s="32">
        <f>SUM(Q255:Q258)</f>
        <v>2243065456</v>
      </c>
      <c r="R259" s="32">
        <f>SUM(R255:R258)</f>
        <v>2264373478</v>
      </c>
      <c r="S259" s="32">
        <f>SUM(S255:S258)</f>
        <v>699211707</v>
      </c>
      <c r="T259" s="37">
        <f t="shared" si="54"/>
        <v>0.31172149039595393</v>
      </c>
      <c r="U259" s="37">
        <f t="shared" si="55"/>
        <v>4.7541223448079428E-2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7323434834</v>
      </c>
      <c r="E260" s="32">
        <f>SUM(E234:E239,E241:E246,E248:E253,E255:E258)</f>
        <v>7323434834</v>
      </c>
      <c r="F260" s="32">
        <f>SUM(F234:F239,F241:F246,F248:F253,F255:F258)</f>
        <v>1698985719</v>
      </c>
      <c r="G260" s="37">
        <f t="shared" si="49"/>
        <v>0.2319930138672413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1698985719</v>
      </c>
      <c r="O260" s="37">
        <f t="shared" si="53"/>
        <v>0.2319930138672413</v>
      </c>
      <c r="P260" s="32">
        <f>SUM(P234:P239,P241:P246,P248:P253,P255:P258)</f>
        <v>1715221703</v>
      </c>
      <c r="Q260" s="32">
        <f>SUM(Q234:Q239,Q241:Q246,Q248:Q253,Q255:Q258)</f>
        <v>8152810563</v>
      </c>
      <c r="R260" s="32">
        <f>SUM(R234:R239,R241:R246,R248:R253,R255:R258)</f>
        <v>7391328635</v>
      </c>
      <c r="S260" s="32">
        <f>SUM(S234:S239,S241:S246,S248:S253,S255:S258)</f>
        <v>1715221703</v>
      </c>
      <c r="T260" s="37">
        <f t="shared" si="54"/>
        <v>0.21038409880197778</v>
      </c>
      <c r="U260" s="37">
        <f t="shared" si="55"/>
        <v>-9.4658223899584115E-3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13721975</v>
      </c>
      <c r="E263" s="31">
        <v>13721975</v>
      </c>
      <c r="F263" s="31">
        <v>2523395</v>
      </c>
      <c r="G263" s="36">
        <f t="shared" ref="G263:G299" si="56">IF(($D263     =0),0,($F263     /$D263     ))</f>
        <v>0.18389444668132685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2523395</v>
      </c>
      <c r="O263" s="36">
        <f t="shared" ref="O263:O299" si="60">IF(($D263     =0),0,($N263     /$D263     ))</f>
        <v>0.18389444668132685</v>
      </c>
      <c r="P263" s="31">
        <v>2220938</v>
      </c>
      <c r="Q263" s="31">
        <v>11308428</v>
      </c>
      <c r="R263" s="31">
        <v>13426427</v>
      </c>
      <c r="S263" s="31">
        <v>2220938</v>
      </c>
      <c r="T263" s="36">
        <f t="shared" ref="T263:T299" si="61">IF(($Q263     =0),0,($S263     /$Q263     ))</f>
        <v>0.19639670518307231</v>
      </c>
      <c r="U263" s="36">
        <f t="shared" ref="U263:U299" si="62">IF(($P263     =0),0,(($F263     /$P263     )-1))</f>
        <v>0.13618435093640624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253765380</v>
      </c>
      <c r="E264" s="31">
        <v>253765380</v>
      </c>
      <c r="F264" s="31">
        <v>79526063</v>
      </c>
      <c r="G264" s="36">
        <f t="shared" si="56"/>
        <v>0.31338420946151124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79526063</v>
      </c>
      <c r="O264" s="36">
        <f t="shared" si="60"/>
        <v>0.31338420946151124</v>
      </c>
      <c r="P264" s="31">
        <v>73096492</v>
      </c>
      <c r="Q264" s="31">
        <v>235780056</v>
      </c>
      <c r="R264" s="31">
        <v>242782286</v>
      </c>
      <c r="S264" s="31">
        <v>73096492</v>
      </c>
      <c r="T264" s="36">
        <f t="shared" si="61"/>
        <v>0.31001982627402547</v>
      </c>
      <c r="U264" s="36">
        <f t="shared" si="62"/>
        <v>8.7960048753092046E-2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316775906</v>
      </c>
      <c r="E265" s="31">
        <v>316775906</v>
      </c>
      <c r="F265" s="31">
        <v>72620571</v>
      </c>
      <c r="G265" s="36">
        <f t="shared" si="56"/>
        <v>0.22924903575210673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72620571</v>
      </c>
      <c r="O265" s="36">
        <f t="shared" si="60"/>
        <v>0.22924903575210673</v>
      </c>
      <c r="P265" s="31">
        <v>67979648</v>
      </c>
      <c r="Q265" s="31">
        <v>267248513</v>
      </c>
      <c r="R265" s="31">
        <v>266397808</v>
      </c>
      <c r="S265" s="31">
        <v>67979648</v>
      </c>
      <c r="T265" s="36">
        <f t="shared" si="61"/>
        <v>0.25436866696429478</v>
      </c>
      <c r="U265" s="36">
        <f t="shared" si="62"/>
        <v>6.82693002470387E-2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584263261</v>
      </c>
      <c r="E267" s="32">
        <f>SUM(E263:E266)</f>
        <v>584263261</v>
      </c>
      <c r="F267" s="32">
        <f>SUM(F263:F266)</f>
        <v>154670029</v>
      </c>
      <c r="G267" s="37">
        <f t="shared" si="56"/>
        <v>0.2647266041258069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154670029</v>
      </c>
      <c r="O267" s="37">
        <f t="shared" si="60"/>
        <v>0.2647266041258069</v>
      </c>
      <c r="P267" s="32">
        <f>SUM(P263:P266)</f>
        <v>143297078</v>
      </c>
      <c r="Q267" s="32">
        <f>SUM(Q263:Q266)</f>
        <v>514336997</v>
      </c>
      <c r="R267" s="32">
        <f>SUM(R263:R266)</f>
        <v>522606521</v>
      </c>
      <c r="S267" s="32">
        <f>SUM(S263:S266)</f>
        <v>143297078</v>
      </c>
      <c r="T267" s="37">
        <f t="shared" si="61"/>
        <v>0.27860542569524704</v>
      </c>
      <c r="U267" s="37">
        <f t="shared" si="62"/>
        <v>7.9366244997682411E-2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29444252</v>
      </c>
      <c r="E268" s="31">
        <v>29444252</v>
      </c>
      <c r="F268" s="31">
        <v>3174776</v>
      </c>
      <c r="G268" s="36">
        <f t="shared" si="56"/>
        <v>0.10782328584879657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3174776</v>
      </c>
      <c r="O268" s="36">
        <f t="shared" si="60"/>
        <v>0.10782328584879657</v>
      </c>
      <c r="P268" s="31">
        <v>4742647</v>
      </c>
      <c r="Q268" s="31">
        <v>42895843</v>
      </c>
      <c r="R268" s="31">
        <v>26690601</v>
      </c>
      <c r="S268" s="31">
        <v>4742647</v>
      </c>
      <c r="T268" s="36">
        <f t="shared" si="61"/>
        <v>0.11056192554602552</v>
      </c>
      <c r="U268" s="36">
        <f t="shared" si="62"/>
        <v>-0.3305898583639052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226672017</v>
      </c>
      <c r="E269" s="31">
        <v>226672017</v>
      </c>
      <c r="F269" s="31">
        <v>34053165</v>
      </c>
      <c r="G269" s="36">
        <f t="shared" si="56"/>
        <v>0.15023100535607797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34053165</v>
      </c>
      <c r="O269" s="36">
        <f t="shared" si="60"/>
        <v>0.15023100535607797</v>
      </c>
      <c r="P269" s="31">
        <v>36768078</v>
      </c>
      <c r="Q269" s="31">
        <v>198275207</v>
      </c>
      <c r="R269" s="31">
        <v>209163135</v>
      </c>
      <c r="S269" s="31">
        <v>36768078</v>
      </c>
      <c r="T269" s="36">
        <f t="shared" si="61"/>
        <v>0.18543961474719328</v>
      </c>
      <c r="U269" s="36">
        <f t="shared" si="62"/>
        <v>-7.3838860981528587E-2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13490208</v>
      </c>
      <c r="E270" s="31">
        <v>13490208</v>
      </c>
      <c r="F270" s="31">
        <v>3493035</v>
      </c>
      <c r="G270" s="36">
        <f t="shared" si="56"/>
        <v>0.25893114472363954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3493035</v>
      </c>
      <c r="O270" s="36">
        <f t="shared" si="60"/>
        <v>0.25893114472363954</v>
      </c>
      <c r="P270" s="31">
        <v>2412995</v>
      </c>
      <c r="Q270" s="31">
        <v>12203186</v>
      </c>
      <c r="R270" s="31">
        <v>12193820</v>
      </c>
      <c r="S270" s="31">
        <v>2412995</v>
      </c>
      <c r="T270" s="36">
        <f t="shared" si="61"/>
        <v>0.19773483744327097</v>
      </c>
      <c r="U270" s="36">
        <f t="shared" si="62"/>
        <v>0.44759313633057674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50732347</v>
      </c>
      <c r="E271" s="31">
        <v>50732347</v>
      </c>
      <c r="F271" s="31">
        <v>8550134</v>
      </c>
      <c r="G271" s="36">
        <f t="shared" si="56"/>
        <v>0.16853417012226932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8550134</v>
      </c>
      <c r="O271" s="36">
        <f t="shared" si="60"/>
        <v>0.16853417012226932</v>
      </c>
      <c r="P271" s="31">
        <v>10328461</v>
      </c>
      <c r="Q271" s="31">
        <v>46187164</v>
      </c>
      <c r="R271" s="31">
        <v>46187164</v>
      </c>
      <c r="S271" s="31">
        <v>10328461</v>
      </c>
      <c r="T271" s="36">
        <f t="shared" si="61"/>
        <v>0.22362189200445387</v>
      </c>
      <c r="U271" s="36">
        <f t="shared" si="62"/>
        <v>-0.1721773456858674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24638585</v>
      </c>
      <c r="E272" s="31">
        <v>24638585</v>
      </c>
      <c r="F272" s="31">
        <v>9801416</v>
      </c>
      <c r="G272" s="36">
        <f t="shared" si="56"/>
        <v>0.39780758513526648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9801416</v>
      </c>
      <c r="O272" s="36">
        <f t="shared" si="60"/>
        <v>0.39780758513526648</v>
      </c>
      <c r="P272" s="31">
        <v>4487034</v>
      </c>
      <c r="Q272" s="31">
        <v>22698272</v>
      </c>
      <c r="R272" s="31">
        <v>22698272</v>
      </c>
      <c r="S272" s="31">
        <v>4487034</v>
      </c>
      <c r="T272" s="36">
        <f t="shared" si="61"/>
        <v>0.19768174423145515</v>
      </c>
      <c r="U272" s="36">
        <f t="shared" si="62"/>
        <v>1.1843863897621456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22649691</v>
      </c>
      <c r="E273" s="31">
        <v>22649691</v>
      </c>
      <c r="F273" s="31">
        <v>3318502</v>
      </c>
      <c r="G273" s="36">
        <f t="shared" si="56"/>
        <v>0.14651422838395456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3318502</v>
      </c>
      <c r="O273" s="36">
        <f t="shared" si="60"/>
        <v>0.14651422838395456</v>
      </c>
      <c r="P273" s="31">
        <v>2646739</v>
      </c>
      <c r="Q273" s="31">
        <v>17814751</v>
      </c>
      <c r="R273" s="31">
        <v>17814751</v>
      </c>
      <c r="S273" s="31">
        <v>2646739</v>
      </c>
      <c r="T273" s="36">
        <f t="shared" si="61"/>
        <v>0.14857008105249409</v>
      </c>
      <c r="U273" s="36">
        <f t="shared" si="62"/>
        <v>0.25380779895562045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367627100</v>
      </c>
      <c r="E275" s="32">
        <f>SUM(E268:E274)</f>
        <v>367627100</v>
      </c>
      <c r="F275" s="32">
        <f>SUM(F268:F274)</f>
        <v>62391028</v>
      </c>
      <c r="G275" s="37">
        <f t="shared" si="56"/>
        <v>0.16971280952900372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62391028</v>
      </c>
      <c r="O275" s="37">
        <f t="shared" si="60"/>
        <v>0.16971280952900372</v>
      </c>
      <c r="P275" s="32">
        <f>SUM(P268:P274)</f>
        <v>61385954</v>
      </c>
      <c r="Q275" s="32">
        <f>SUM(Q268:Q274)</f>
        <v>340074423</v>
      </c>
      <c r="R275" s="32">
        <f>SUM(R268:R274)</f>
        <v>334747743</v>
      </c>
      <c r="S275" s="32">
        <f>SUM(S268:S274)</f>
        <v>61385954</v>
      </c>
      <c r="T275" s="37">
        <f t="shared" si="61"/>
        <v>0.18050741204962656</v>
      </c>
      <c r="U275" s="37">
        <f t="shared" si="62"/>
        <v>1.6373028917983312E-2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81223500</v>
      </c>
      <c r="E277" s="31">
        <v>81223500</v>
      </c>
      <c r="F277" s="31">
        <v>24373058</v>
      </c>
      <c r="G277" s="36">
        <f t="shared" si="56"/>
        <v>0.30007396874057385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24373058</v>
      </c>
      <c r="O277" s="36">
        <f t="shared" si="60"/>
        <v>0.30007396874057385</v>
      </c>
      <c r="P277" s="31">
        <v>16097731</v>
      </c>
      <c r="Q277" s="31">
        <v>70291197</v>
      </c>
      <c r="R277" s="31">
        <v>74471379</v>
      </c>
      <c r="S277" s="31">
        <v>16097731</v>
      </c>
      <c r="T277" s="36">
        <f t="shared" si="61"/>
        <v>0.2290148935719504</v>
      </c>
      <c r="U277" s="36">
        <f t="shared" si="62"/>
        <v>0.5140679142917719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155973019</v>
      </c>
      <c r="E278" s="31">
        <v>155973019</v>
      </c>
      <c r="F278" s="31">
        <v>6169842</v>
      </c>
      <c r="G278" s="36">
        <f t="shared" si="56"/>
        <v>3.9557110835945285E-2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6169842</v>
      </c>
      <c r="O278" s="36">
        <f t="shared" si="60"/>
        <v>3.9557110835945285E-2</v>
      </c>
      <c r="P278" s="31">
        <v>0</v>
      </c>
      <c r="Q278" s="31">
        <v>0</v>
      </c>
      <c r="R278" s="31">
        <v>139985059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16460922</v>
      </c>
      <c r="E279" s="31">
        <v>16460922</v>
      </c>
      <c r="F279" s="31">
        <v>14763107</v>
      </c>
      <c r="G279" s="36">
        <f t="shared" si="56"/>
        <v>0.89685784307829175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14763107</v>
      </c>
      <c r="O279" s="36">
        <f t="shared" si="60"/>
        <v>0.89685784307829175</v>
      </c>
      <c r="P279" s="31">
        <v>0</v>
      </c>
      <c r="Q279" s="31">
        <v>14468357</v>
      </c>
      <c r="R279" s="31">
        <v>14818444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15307425</v>
      </c>
      <c r="E280" s="31">
        <v>15307425</v>
      </c>
      <c r="F280" s="31">
        <v>2518879</v>
      </c>
      <c r="G280" s="36">
        <f t="shared" si="56"/>
        <v>0.16455275789363658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2518879</v>
      </c>
      <c r="O280" s="36">
        <f t="shared" si="60"/>
        <v>0.16455275789363658</v>
      </c>
      <c r="P280" s="31">
        <v>1971429</v>
      </c>
      <c r="Q280" s="31">
        <v>11586687</v>
      </c>
      <c r="R280" s="31">
        <v>12886687</v>
      </c>
      <c r="S280" s="31">
        <v>1971429</v>
      </c>
      <c r="T280" s="36">
        <f t="shared" si="61"/>
        <v>0.17014604778743053</v>
      </c>
      <c r="U280" s="36">
        <f t="shared" si="62"/>
        <v>0.27769196861768797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28362844</v>
      </c>
      <c r="E281" s="31">
        <v>28362844</v>
      </c>
      <c r="F281" s="31">
        <v>4242390</v>
      </c>
      <c r="G281" s="36">
        <f t="shared" si="56"/>
        <v>0.14957562083689491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4242390</v>
      </c>
      <c r="O281" s="36">
        <f t="shared" si="60"/>
        <v>0.14957562083689491</v>
      </c>
      <c r="P281" s="31">
        <v>3808307</v>
      </c>
      <c r="Q281" s="31">
        <v>19579524</v>
      </c>
      <c r="R281" s="31">
        <v>24511248</v>
      </c>
      <c r="S281" s="31">
        <v>3808307</v>
      </c>
      <c r="T281" s="36">
        <f t="shared" si="61"/>
        <v>0.19450457528998152</v>
      </c>
      <c r="U281" s="36">
        <f t="shared" si="62"/>
        <v>0.11398319515732314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35408252</v>
      </c>
      <c r="E282" s="31">
        <v>35408252</v>
      </c>
      <c r="F282" s="31">
        <v>7337326</v>
      </c>
      <c r="G282" s="36">
        <f t="shared" si="56"/>
        <v>0.20722079135677185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7337326</v>
      </c>
      <c r="O282" s="36">
        <f t="shared" si="60"/>
        <v>0.20722079135677185</v>
      </c>
      <c r="P282" s="31">
        <v>6150230</v>
      </c>
      <c r="Q282" s="31">
        <v>33771097</v>
      </c>
      <c r="R282" s="31">
        <v>32047991</v>
      </c>
      <c r="S282" s="31">
        <v>6150230</v>
      </c>
      <c r="T282" s="36">
        <f t="shared" si="61"/>
        <v>0.18211519750157953</v>
      </c>
      <c r="U282" s="36">
        <f t="shared" si="62"/>
        <v>0.19301652133334857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86228813</v>
      </c>
      <c r="E283" s="31">
        <v>86228813</v>
      </c>
      <c r="F283" s="31">
        <v>20932101</v>
      </c>
      <c r="G283" s="36">
        <f t="shared" si="56"/>
        <v>0.24275065690629419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20932101</v>
      </c>
      <c r="O283" s="36">
        <f t="shared" si="60"/>
        <v>0.24275065690629419</v>
      </c>
      <c r="P283" s="31">
        <v>41663449</v>
      </c>
      <c r="Q283" s="31">
        <v>78598104</v>
      </c>
      <c r="R283" s="31">
        <v>82697704</v>
      </c>
      <c r="S283" s="31">
        <v>41663449</v>
      </c>
      <c r="T283" s="36">
        <f t="shared" si="61"/>
        <v>0.53008211241329684</v>
      </c>
      <c r="U283" s="36">
        <f t="shared" si="62"/>
        <v>-0.49759077795023643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418964775</v>
      </c>
      <c r="E285" s="32">
        <f>SUM(E276:E284)</f>
        <v>418964775</v>
      </c>
      <c r="F285" s="32">
        <f>SUM(F276:F284)</f>
        <v>80336703</v>
      </c>
      <c r="G285" s="37">
        <f t="shared" si="56"/>
        <v>0.19175049501476585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80336703</v>
      </c>
      <c r="O285" s="37">
        <f t="shared" si="60"/>
        <v>0.19175049501476585</v>
      </c>
      <c r="P285" s="32">
        <f>SUM(P276:P284)</f>
        <v>69691146</v>
      </c>
      <c r="Q285" s="32">
        <f>SUM(Q276:Q284)</f>
        <v>228294966</v>
      </c>
      <c r="R285" s="32">
        <f>SUM(R276:R284)</f>
        <v>381418512</v>
      </c>
      <c r="S285" s="32">
        <f>SUM(S276:S284)</f>
        <v>69691146</v>
      </c>
      <c r="T285" s="37">
        <f t="shared" si="61"/>
        <v>0.30526799263720955</v>
      </c>
      <c r="U285" s="37">
        <f t="shared" si="62"/>
        <v>0.15275336410740037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304042675</v>
      </c>
      <c r="E286" s="31">
        <v>304042675</v>
      </c>
      <c r="F286" s="31">
        <v>29766228</v>
      </c>
      <c r="G286" s="36">
        <f t="shared" si="56"/>
        <v>9.7901480441849154E-2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29766228</v>
      </c>
      <c r="O286" s="36">
        <f t="shared" si="60"/>
        <v>9.7901480441849154E-2</v>
      </c>
      <c r="P286" s="31">
        <v>28210310</v>
      </c>
      <c r="Q286" s="31">
        <v>126282556</v>
      </c>
      <c r="R286" s="31">
        <v>126282556</v>
      </c>
      <c r="S286" s="31">
        <v>28210310</v>
      </c>
      <c r="T286" s="36">
        <f t="shared" si="61"/>
        <v>0.22339039447380207</v>
      </c>
      <c r="U286" s="36">
        <f t="shared" si="62"/>
        <v>5.5154232619209154E-2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67097406</v>
      </c>
      <c r="E288" s="31">
        <v>67097406</v>
      </c>
      <c r="F288" s="31">
        <v>21736790</v>
      </c>
      <c r="G288" s="36">
        <f t="shared" si="56"/>
        <v>0.32395872353098121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21736790</v>
      </c>
      <c r="O288" s="36">
        <f t="shared" si="60"/>
        <v>0.32395872353098121</v>
      </c>
      <c r="P288" s="31">
        <v>-18547115</v>
      </c>
      <c r="Q288" s="31">
        <v>66709637</v>
      </c>
      <c r="R288" s="31">
        <v>66709637</v>
      </c>
      <c r="S288" s="31">
        <v>-18547115</v>
      </c>
      <c r="T288" s="36">
        <f t="shared" si="61"/>
        <v>-0.27802752097122041</v>
      </c>
      <c r="U288" s="36">
        <f t="shared" si="62"/>
        <v>-2.1719768815796958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35817157</v>
      </c>
      <c r="E289" s="31">
        <v>35817157</v>
      </c>
      <c r="F289" s="31">
        <v>10491518</v>
      </c>
      <c r="G289" s="36">
        <f t="shared" si="56"/>
        <v>0.29291878191225507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10491518</v>
      </c>
      <c r="O289" s="36">
        <f t="shared" si="60"/>
        <v>0.29291878191225507</v>
      </c>
      <c r="P289" s="31">
        <v>6071825</v>
      </c>
      <c r="Q289" s="31">
        <v>29678037</v>
      </c>
      <c r="R289" s="31">
        <v>33878037</v>
      </c>
      <c r="S289" s="31">
        <v>6071825</v>
      </c>
      <c r="T289" s="36">
        <f t="shared" si="61"/>
        <v>0.20458984534590344</v>
      </c>
      <c r="U289" s="36">
        <f t="shared" si="62"/>
        <v>0.72790190758132844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492681849</v>
      </c>
      <c r="E290" s="31">
        <v>492681849</v>
      </c>
      <c r="F290" s="31">
        <v>104050686</v>
      </c>
      <c r="G290" s="36">
        <f t="shared" si="56"/>
        <v>0.2111924484557173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104050686</v>
      </c>
      <c r="O290" s="36">
        <f t="shared" si="60"/>
        <v>0.2111924484557173</v>
      </c>
      <c r="P290" s="31">
        <v>101011572</v>
      </c>
      <c r="Q290" s="31">
        <v>423489728</v>
      </c>
      <c r="R290" s="31">
        <v>423489728</v>
      </c>
      <c r="S290" s="31">
        <v>101011572</v>
      </c>
      <c r="T290" s="36">
        <f t="shared" si="61"/>
        <v>0.23852189397141646</v>
      </c>
      <c r="U290" s="36">
        <f t="shared" si="62"/>
        <v>3.0086790452088064E-2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899639087</v>
      </c>
      <c r="E292" s="32">
        <f>SUM(E286:E291)</f>
        <v>899639087</v>
      </c>
      <c r="F292" s="32">
        <f>SUM(F286:F291)</f>
        <v>166045222</v>
      </c>
      <c r="G292" s="37">
        <f t="shared" si="56"/>
        <v>0.18456870582814061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166045222</v>
      </c>
      <c r="O292" s="37">
        <f t="shared" si="60"/>
        <v>0.18456870582814061</v>
      </c>
      <c r="P292" s="32">
        <f>SUM(P286:P291)</f>
        <v>116746592</v>
      </c>
      <c r="Q292" s="32">
        <f>SUM(Q286:Q291)</f>
        <v>646159958</v>
      </c>
      <c r="R292" s="32">
        <f>SUM(R286:R291)</f>
        <v>650359958</v>
      </c>
      <c r="S292" s="32">
        <f>SUM(S286:S291)</f>
        <v>116746592</v>
      </c>
      <c r="T292" s="37">
        <f t="shared" si="61"/>
        <v>0.18067754052936844</v>
      </c>
      <c r="U292" s="37">
        <f t="shared" si="62"/>
        <v>0.42227039912222875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1305623440</v>
      </c>
      <c r="E293" s="31">
        <v>1305623440</v>
      </c>
      <c r="F293" s="31">
        <v>300907387</v>
      </c>
      <c r="G293" s="36">
        <f t="shared" si="56"/>
        <v>0.23047027020286953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300907387</v>
      </c>
      <c r="O293" s="36">
        <f t="shared" si="60"/>
        <v>0.23047027020286953</v>
      </c>
      <c r="P293" s="31">
        <v>292038788</v>
      </c>
      <c r="Q293" s="31">
        <v>1164299207</v>
      </c>
      <c r="R293" s="31">
        <v>1164299207</v>
      </c>
      <c r="S293" s="31">
        <v>292038788</v>
      </c>
      <c r="T293" s="36">
        <f t="shared" si="61"/>
        <v>0.25082795405528435</v>
      </c>
      <c r="U293" s="36">
        <f t="shared" si="62"/>
        <v>3.0367880447442541E-2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53782251</v>
      </c>
      <c r="E294" s="31">
        <v>53782251</v>
      </c>
      <c r="F294" s="31">
        <v>7304421</v>
      </c>
      <c r="G294" s="36">
        <f t="shared" si="56"/>
        <v>0.13581471329639958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7304421</v>
      </c>
      <c r="O294" s="36">
        <f t="shared" si="60"/>
        <v>0.13581471329639958</v>
      </c>
      <c r="P294" s="31">
        <v>4295137</v>
      </c>
      <c r="Q294" s="31">
        <v>42155757</v>
      </c>
      <c r="R294" s="31">
        <v>50766274</v>
      </c>
      <c r="S294" s="31">
        <v>4295137</v>
      </c>
      <c r="T294" s="36">
        <f t="shared" si="61"/>
        <v>0.10188731754953421</v>
      </c>
      <c r="U294" s="36">
        <f t="shared" si="62"/>
        <v>0.70062584732454392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22750454</v>
      </c>
      <c r="E295" s="31">
        <v>22750454</v>
      </c>
      <c r="F295" s="31">
        <v>5757170</v>
      </c>
      <c r="G295" s="36">
        <f t="shared" si="56"/>
        <v>0.25305736755846719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5757170</v>
      </c>
      <c r="O295" s="36">
        <f t="shared" si="60"/>
        <v>0.25305736755846719</v>
      </c>
      <c r="P295" s="31">
        <v>4923810</v>
      </c>
      <c r="Q295" s="31">
        <v>21681521</v>
      </c>
      <c r="R295" s="31">
        <v>21681521</v>
      </c>
      <c r="S295" s="31">
        <v>4923810</v>
      </c>
      <c r="T295" s="36">
        <f t="shared" si="61"/>
        <v>0.22709707496997097</v>
      </c>
      <c r="U295" s="36">
        <f t="shared" si="62"/>
        <v>0.16925104746121389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205814292</v>
      </c>
      <c r="E296" s="31">
        <v>205814292</v>
      </c>
      <c r="F296" s="31">
        <v>40412966</v>
      </c>
      <c r="G296" s="36">
        <f t="shared" si="56"/>
        <v>0.19635646099834506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40412966</v>
      </c>
      <c r="O296" s="36">
        <f t="shared" si="60"/>
        <v>0.19635646099834506</v>
      </c>
      <c r="P296" s="31">
        <v>33151580</v>
      </c>
      <c r="Q296" s="31">
        <v>173341849</v>
      </c>
      <c r="R296" s="31">
        <v>173341849</v>
      </c>
      <c r="S296" s="31">
        <v>33151580</v>
      </c>
      <c r="T296" s="36">
        <f t="shared" si="61"/>
        <v>0.19124971950656877</v>
      </c>
      <c r="U296" s="36">
        <f t="shared" si="62"/>
        <v>0.21903589512174082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1587970437</v>
      </c>
      <c r="E298" s="32">
        <f>SUM(E293:E297)</f>
        <v>1587970437</v>
      </c>
      <c r="F298" s="32">
        <f>SUM(F293:F297)</f>
        <v>354381944</v>
      </c>
      <c r="G298" s="37">
        <f t="shared" si="56"/>
        <v>0.22316658782987153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354381944</v>
      </c>
      <c r="O298" s="37">
        <f t="shared" si="60"/>
        <v>0.22316658782987153</v>
      </c>
      <c r="P298" s="32">
        <f>SUM(P293:P297)</f>
        <v>334409315</v>
      </c>
      <c r="Q298" s="32">
        <f>SUM(Q293:Q297)</f>
        <v>1401478334</v>
      </c>
      <c r="R298" s="32">
        <f>SUM(R293:R297)</f>
        <v>1410088851</v>
      </c>
      <c r="S298" s="32">
        <f>SUM(S293:S297)</f>
        <v>334409315</v>
      </c>
      <c r="T298" s="37">
        <f t="shared" si="61"/>
        <v>0.23861183358115332</v>
      </c>
      <c r="U298" s="37">
        <f t="shared" si="62"/>
        <v>5.9725097669602878E-2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3858464660</v>
      </c>
      <c r="E299" s="32">
        <f>SUM(E263:E266,E268:E274,E276:E284,E286:E291,E293:E297)</f>
        <v>3858464660</v>
      </c>
      <c r="F299" s="32">
        <f>SUM(F263:F266,F268:F274,F276:F284,F286:F291,F293:F297)</f>
        <v>817824926</v>
      </c>
      <c r="G299" s="37">
        <f t="shared" si="56"/>
        <v>0.21195604937845924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817824926</v>
      </c>
      <c r="O299" s="37">
        <f t="shared" si="60"/>
        <v>0.21195604937845924</v>
      </c>
      <c r="P299" s="32">
        <f>SUM(P263:P266,P268:P274,P276:P284,P286:P291,P293:P297)</f>
        <v>725530085</v>
      </c>
      <c r="Q299" s="32">
        <f>SUM(Q263:Q266,Q268:Q274,Q276:Q284,Q286:Q291,Q293:Q297)</f>
        <v>3130344678</v>
      </c>
      <c r="R299" s="32">
        <f>SUM(R263:R266,R268:R274,R276:R284,R286:R291,R293:R297)</f>
        <v>3299221585</v>
      </c>
      <c r="S299" s="32">
        <f>SUM(S263:S266,S268:S274,S276:S284,S286:S291,S293:S297)</f>
        <v>725530085</v>
      </c>
      <c r="T299" s="37">
        <f t="shared" si="61"/>
        <v>0.23177322615589618</v>
      </c>
      <c r="U299" s="37">
        <f t="shared" si="62"/>
        <v>0.12721021899457141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24207730141</v>
      </c>
      <c r="E302" s="31">
        <v>24207730141</v>
      </c>
      <c r="F302" s="31">
        <v>7049192784</v>
      </c>
      <c r="G302" s="36">
        <f t="shared" ref="G302:G339" si="63">IF(($D302     =0),0,($F302     /$D302     ))</f>
        <v>0.29119594207888855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7049192784</v>
      </c>
      <c r="O302" s="36">
        <f t="shared" ref="O302:O339" si="67">IF(($D302     =0),0,($N302     /$D302     ))</f>
        <v>0.29119594207888855</v>
      </c>
      <c r="P302" s="31">
        <v>6706311576</v>
      </c>
      <c r="Q302" s="31">
        <v>21859057168</v>
      </c>
      <c r="R302" s="31">
        <v>22570173988</v>
      </c>
      <c r="S302" s="31">
        <v>6706311576</v>
      </c>
      <c r="T302" s="36">
        <f t="shared" ref="T302:T339" si="68">IF(($Q302     =0),0,($S302     /$Q302     ))</f>
        <v>0.30679784239814017</v>
      </c>
      <c r="U302" s="36">
        <f t="shared" ref="U302:U339" si="69">IF(($P302     =0),0,(($F302     /$P302     )-1))</f>
        <v>5.1128135654638474E-2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24207730141</v>
      </c>
      <c r="E303" s="32">
        <f>E302</f>
        <v>24207730141</v>
      </c>
      <c r="F303" s="32">
        <f>F302</f>
        <v>7049192784</v>
      </c>
      <c r="G303" s="37">
        <f t="shared" si="63"/>
        <v>0.29119594207888855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7049192784</v>
      </c>
      <c r="O303" s="37">
        <f t="shared" si="67"/>
        <v>0.29119594207888855</v>
      </c>
      <c r="P303" s="32">
        <f>P302</f>
        <v>6706311576</v>
      </c>
      <c r="Q303" s="32">
        <f>Q302</f>
        <v>21859057168</v>
      </c>
      <c r="R303" s="32">
        <f>R302</f>
        <v>22570173988</v>
      </c>
      <c r="S303" s="32">
        <f>S302</f>
        <v>6706311576</v>
      </c>
      <c r="T303" s="37">
        <f t="shared" si="68"/>
        <v>0.30679784239814017</v>
      </c>
      <c r="U303" s="37">
        <f t="shared" si="69"/>
        <v>5.1128135654638474E-2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258985054</v>
      </c>
      <c r="E304" s="31">
        <v>258985054</v>
      </c>
      <c r="F304" s="31">
        <v>49744973</v>
      </c>
      <c r="G304" s="36">
        <f t="shared" si="63"/>
        <v>0.1920766169000625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49744973</v>
      </c>
      <c r="O304" s="36">
        <f t="shared" si="67"/>
        <v>0.1920766169000625</v>
      </c>
      <c r="P304" s="31">
        <v>44960506</v>
      </c>
      <c r="Q304" s="31">
        <v>235173503</v>
      </c>
      <c r="R304" s="31">
        <v>231588043</v>
      </c>
      <c r="S304" s="31">
        <v>44960506</v>
      </c>
      <c r="T304" s="36">
        <f t="shared" si="68"/>
        <v>0.19118015178776326</v>
      </c>
      <c r="U304" s="36">
        <f t="shared" si="69"/>
        <v>0.1064148833200409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199403487</v>
      </c>
      <c r="E305" s="31">
        <v>199403487</v>
      </c>
      <c r="F305" s="31">
        <v>49722841</v>
      </c>
      <c r="G305" s="36">
        <f t="shared" si="63"/>
        <v>0.24935793123818342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49722841</v>
      </c>
      <c r="O305" s="36">
        <f t="shared" si="67"/>
        <v>0.24935793123818342</v>
      </c>
      <c r="P305" s="31">
        <v>45049771</v>
      </c>
      <c r="Q305" s="31">
        <v>154940313</v>
      </c>
      <c r="R305" s="31">
        <v>184773735</v>
      </c>
      <c r="S305" s="31">
        <v>45049771</v>
      </c>
      <c r="T305" s="36">
        <f t="shared" si="68"/>
        <v>0.29075564730529491</v>
      </c>
      <c r="U305" s="36">
        <f t="shared" si="69"/>
        <v>0.10373127090923506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220336478</v>
      </c>
      <c r="E306" s="31">
        <v>220336478</v>
      </c>
      <c r="F306" s="31">
        <v>53562344</v>
      </c>
      <c r="G306" s="36">
        <f t="shared" si="63"/>
        <v>0.24309340190143186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53562344</v>
      </c>
      <c r="O306" s="36">
        <f t="shared" si="67"/>
        <v>0.24309340190143186</v>
      </c>
      <c r="P306" s="31">
        <v>53437125</v>
      </c>
      <c r="Q306" s="31">
        <v>160611087</v>
      </c>
      <c r="R306" s="31">
        <v>187987087</v>
      </c>
      <c r="S306" s="31">
        <v>53437125</v>
      </c>
      <c r="T306" s="36">
        <f t="shared" si="68"/>
        <v>0.33271130902687934</v>
      </c>
      <c r="U306" s="36">
        <f t="shared" si="69"/>
        <v>2.3432959763460826E-3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680915770</v>
      </c>
      <c r="E307" s="31">
        <v>680915770</v>
      </c>
      <c r="F307" s="31">
        <v>149359134</v>
      </c>
      <c r="G307" s="36">
        <f t="shared" si="63"/>
        <v>0.21935038161915385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149359134</v>
      </c>
      <c r="O307" s="36">
        <f t="shared" si="67"/>
        <v>0.21935038161915385</v>
      </c>
      <c r="P307" s="31">
        <v>136382205</v>
      </c>
      <c r="Q307" s="31">
        <v>592052499</v>
      </c>
      <c r="R307" s="31">
        <v>585028499</v>
      </c>
      <c r="S307" s="31">
        <v>136382205</v>
      </c>
      <c r="T307" s="36">
        <f t="shared" si="68"/>
        <v>0.23035491823842466</v>
      </c>
      <c r="U307" s="36">
        <f t="shared" si="69"/>
        <v>9.5151189262558056E-2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568440576</v>
      </c>
      <c r="E308" s="31">
        <v>568440576</v>
      </c>
      <c r="F308" s="31">
        <v>157125235</v>
      </c>
      <c r="G308" s="36">
        <f t="shared" si="63"/>
        <v>0.27641453061929205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157125235</v>
      </c>
      <c r="O308" s="36">
        <f t="shared" si="67"/>
        <v>0.27641453061929205</v>
      </c>
      <c r="P308" s="31">
        <v>140919384</v>
      </c>
      <c r="Q308" s="31">
        <v>464631244</v>
      </c>
      <c r="R308" s="31">
        <v>489282769</v>
      </c>
      <c r="S308" s="31">
        <v>140919384</v>
      </c>
      <c r="T308" s="36">
        <f t="shared" si="68"/>
        <v>0.30329295719940863</v>
      </c>
      <c r="U308" s="36">
        <f t="shared" si="69"/>
        <v>0.11500086460781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1928081365</v>
      </c>
      <c r="E310" s="32">
        <f>SUM(E304:E309)</f>
        <v>1928081365</v>
      </c>
      <c r="F310" s="32">
        <f>SUM(F304:F309)</f>
        <v>459514527</v>
      </c>
      <c r="G310" s="37">
        <f t="shared" si="63"/>
        <v>0.23832735243514996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459514527</v>
      </c>
      <c r="O310" s="37">
        <f t="shared" si="67"/>
        <v>0.23832735243514996</v>
      </c>
      <c r="P310" s="32">
        <f>SUM(P304:P309)</f>
        <v>420748991</v>
      </c>
      <c r="Q310" s="32">
        <f>SUM(Q304:Q309)</f>
        <v>1607408646</v>
      </c>
      <c r="R310" s="32">
        <f>SUM(R304:R309)</f>
        <v>1678660133</v>
      </c>
      <c r="S310" s="32">
        <f>SUM(S304:S309)</f>
        <v>420748991</v>
      </c>
      <c r="T310" s="37">
        <f t="shared" si="68"/>
        <v>0.26175608302656844</v>
      </c>
      <c r="U310" s="37">
        <f t="shared" si="69"/>
        <v>9.2134590525969839E-2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448728527</v>
      </c>
      <c r="E311" s="31">
        <v>448728527</v>
      </c>
      <c r="F311" s="31">
        <v>121561394</v>
      </c>
      <c r="G311" s="36">
        <f t="shared" si="63"/>
        <v>0.27090186312135223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121561394</v>
      </c>
      <c r="O311" s="36">
        <f t="shared" si="67"/>
        <v>0.27090186312135223</v>
      </c>
      <c r="P311" s="31">
        <v>109765791</v>
      </c>
      <c r="Q311" s="31">
        <v>430868182</v>
      </c>
      <c r="R311" s="31">
        <v>430868182</v>
      </c>
      <c r="S311" s="31">
        <v>109765791</v>
      </c>
      <c r="T311" s="36">
        <f t="shared" si="68"/>
        <v>0.254754924094163</v>
      </c>
      <c r="U311" s="36">
        <f t="shared" si="69"/>
        <v>0.10746155876560848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1907628702</v>
      </c>
      <c r="E312" s="31">
        <v>1907628702</v>
      </c>
      <c r="F312" s="31">
        <v>542444063</v>
      </c>
      <c r="G312" s="36">
        <f t="shared" si="63"/>
        <v>0.28435515906805642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542444063</v>
      </c>
      <c r="O312" s="36">
        <f t="shared" si="67"/>
        <v>0.28435515906805642</v>
      </c>
      <c r="P312" s="31">
        <v>560193160</v>
      </c>
      <c r="Q312" s="31">
        <v>1692979885</v>
      </c>
      <c r="R312" s="31">
        <v>1768738973</v>
      </c>
      <c r="S312" s="31">
        <v>560193160</v>
      </c>
      <c r="T312" s="36">
        <f t="shared" si="68"/>
        <v>0.33089179910722921</v>
      </c>
      <c r="U312" s="36">
        <f t="shared" si="69"/>
        <v>-3.1683887393412657E-2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1316401075</v>
      </c>
      <c r="E313" s="31">
        <v>1316401075</v>
      </c>
      <c r="F313" s="31">
        <v>287233943</v>
      </c>
      <c r="G313" s="36">
        <f t="shared" si="63"/>
        <v>0.21819637529542429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287233943</v>
      </c>
      <c r="O313" s="36">
        <f t="shared" si="67"/>
        <v>0.21819637529542429</v>
      </c>
      <c r="P313" s="31">
        <v>341525971</v>
      </c>
      <c r="Q313" s="31">
        <v>1115261720</v>
      </c>
      <c r="R313" s="31">
        <v>1165261720</v>
      </c>
      <c r="S313" s="31">
        <v>341525971</v>
      </c>
      <c r="T313" s="36">
        <f t="shared" si="68"/>
        <v>0.30622943913111267</v>
      </c>
      <c r="U313" s="36">
        <f t="shared" si="69"/>
        <v>-0.15896895876185069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737342200</v>
      </c>
      <c r="E314" s="31">
        <v>737342200</v>
      </c>
      <c r="F314" s="31">
        <v>199409016</v>
      </c>
      <c r="G314" s="36">
        <f t="shared" si="63"/>
        <v>0.27044297206914236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199409016</v>
      </c>
      <c r="O314" s="36">
        <f t="shared" si="67"/>
        <v>0.27044297206914236</v>
      </c>
      <c r="P314" s="31">
        <v>138805893</v>
      </c>
      <c r="Q314" s="31">
        <v>626115855</v>
      </c>
      <c r="R314" s="31">
        <v>638750570</v>
      </c>
      <c r="S314" s="31">
        <v>138805893</v>
      </c>
      <c r="T314" s="36">
        <f t="shared" si="68"/>
        <v>0.22169362409773188</v>
      </c>
      <c r="U314" s="36">
        <f t="shared" si="69"/>
        <v>0.43660338686052769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706230475</v>
      </c>
      <c r="E315" s="31">
        <v>720901074</v>
      </c>
      <c r="F315" s="31">
        <v>186819836</v>
      </c>
      <c r="G315" s="36">
        <f t="shared" si="63"/>
        <v>0.26453097482093224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186819836</v>
      </c>
      <c r="O315" s="36">
        <f t="shared" si="67"/>
        <v>0.26453097482093224</v>
      </c>
      <c r="P315" s="31">
        <v>120978351</v>
      </c>
      <c r="Q315" s="31">
        <v>633776574</v>
      </c>
      <c r="R315" s="31">
        <v>623446683</v>
      </c>
      <c r="S315" s="31">
        <v>120978351</v>
      </c>
      <c r="T315" s="36">
        <f t="shared" si="68"/>
        <v>0.19088485747660341</v>
      </c>
      <c r="U315" s="36">
        <f t="shared" si="69"/>
        <v>0.5442418784498062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5116330979</v>
      </c>
      <c r="E317" s="32">
        <f>SUM(E311:E316)</f>
        <v>5131001578</v>
      </c>
      <c r="F317" s="32">
        <f>SUM(F311:F316)</f>
        <v>1337468252</v>
      </c>
      <c r="G317" s="37">
        <f t="shared" si="63"/>
        <v>0.2614115969998117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1337468252</v>
      </c>
      <c r="O317" s="37">
        <f t="shared" si="67"/>
        <v>0.2614115969998117</v>
      </c>
      <c r="P317" s="32">
        <f>SUM(P311:P316)</f>
        <v>1271269166</v>
      </c>
      <c r="Q317" s="32">
        <f>SUM(Q311:Q316)</f>
        <v>4499002216</v>
      </c>
      <c r="R317" s="32">
        <f>SUM(R311:R316)</f>
        <v>4627066128</v>
      </c>
      <c r="S317" s="32">
        <f>SUM(S311:S316)</f>
        <v>1271269166</v>
      </c>
      <c r="T317" s="37">
        <f t="shared" si="68"/>
        <v>0.28256691260985145</v>
      </c>
      <c r="U317" s="37">
        <f t="shared" si="69"/>
        <v>5.2073225537509815E-2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193218412</v>
      </c>
      <c r="E318" s="31">
        <v>193218412</v>
      </c>
      <c r="F318" s="31">
        <v>48002611</v>
      </c>
      <c r="G318" s="36">
        <f t="shared" si="63"/>
        <v>0.24843704336002928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48002611</v>
      </c>
      <c r="O318" s="36">
        <f t="shared" si="67"/>
        <v>0.24843704336002928</v>
      </c>
      <c r="P318" s="31">
        <v>42878638</v>
      </c>
      <c r="Q318" s="31">
        <v>163750395</v>
      </c>
      <c r="R318" s="31">
        <v>174549261</v>
      </c>
      <c r="S318" s="31">
        <v>42878638</v>
      </c>
      <c r="T318" s="36">
        <f t="shared" si="68"/>
        <v>0.26185364621563201</v>
      </c>
      <c r="U318" s="36">
        <f t="shared" si="69"/>
        <v>0.11949943466021473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789871200</v>
      </c>
      <c r="E319" s="31">
        <v>789871200</v>
      </c>
      <c r="F319" s="31">
        <v>215683316</v>
      </c>
      <c r="G319" s="36">
        <f t="shared" si="63"/>
        <v>0.27306137506975819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215683316</v>
      </c>
      <c r="O319" s="36">
        <f t="shared" si="67"/>
        <v>0.27306137506975819</v>
      </c>
      <c r="P319" s="31">
        <v>194637430</v>
      </c>
      <c r="Q319" s="31">
        <v>670014100</v>
      </c>
      <c r="R319" s="31">
        <v>720111355</v>
      </c>
      <c r="S319" s="31">
        <v>194637430</v>
      </c>
      <c r="T319" s="36">
        <f t="shared" si="68"/>
        <v>0.2904975134105387</v>
      </c>
      <c r="U319" s="36">
        <f t="shared" si="69"/>
        <v>0.10812866774905516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224427939</v>
      </c>
      <c r="E320" s="31">
        <v>224427939</v>
      </c>
      <c r="F320" s="31">
        <v>55803418</v>
      </c>
      <c r="G320" s="36">
        <f t="shared" si="63"/>
        <v>0.24864737540543025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55803418</v>
      </c>
      <c r="O320" s="36">
        <f t="shared" si="67"/>
        <v>0.24864737540543025</v>
      </c>
      <c r="P320" s="31">
        <v>51914668</v>
      </c>
      <c r="Q320" s="31">
        <v>193608540</v>
      </c>
      <c r="R320" s="31">
        <v>193858540</v>
      </c>
      <c r="S320" s="31">
        <v>51914668</v>
      </c>
      <c r="T320" s="36">
        <f t="shared" si="68"/>
        <v>0.26814244867504294</v>
      </c>
      <c r="U320" s="36">
        <f t="shared" si="69"/>
        <v>7.4906575536609399E-2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164969806</v>
      </c>
      <c r="E321" s="31">
        <v>165565249</v>
      </c>
      <c r="F321" s="31">
        <v>39967821</v>
      </c>
      <c r="G321" s="36">
        <f t="shared" si="63"/>
        <v>0.2422735527736512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39967821</v>
      </c>
      <c r="O321" s="36">
        <f t="shared" si="67"/>
        <v>0.2422735527736512</v>
      </c>
      <c r="P321" s="31">
        <v>38165973</v>
      </c>
      <c r="Q321" s="31">
        <v>132852432</v>
      </c>
      <c r="R321" s="31">
        <v>162274949</v>
      </c>
      <c r="S321" s="31">
        <v>38165973</v>
      </c>
      <c r="T321" s="36">
        <f t="shared" si="68"/>
        <v>0.28728095094262179</v>
      </c>
      <c r="U321" s="36">
        <f t="shared" si="69"/>
        <v>4.7210849308099601E-2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1372487357</v>
      </c>
      <c r="E323" s="32">
        <f>SUM(E318:E322)</f>
        <v>1373082800</v>
      </c>
      <c r="F323" s="32">
        <f>SUM(F318:F322)</f>
        <v>359457166</v>
      </c>
      <c r="G323" s="37">
        <f t="shared" si="63"/>
        <v>0.26190198705050804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359457166</v>
      </c>
      <c r="O323" s="37">
        <f t="shared" si="67"/>
        <v>0.26190198705050804</v>
      </c>
      <c r="P323" s="32">
        <f>SUM(P318:P322)</f>
        <v>327596709</v>
      </c>
      <c r="Q323" s="32">
        <f>SUM(Q318:Q322)</f>
        <v>1160225467</v>
      </c>
      <c r="R323" s="32">
        <f>SUM(R318:R322)</f>
        <v>1250794105</v>
      </c>
      <c r="S323" s="32">
        <f>SUM(S318:S322)</f>
        <v>327596709</v>
      </c>
      <c r="T323" s="37">
        <f t="shared" si="68"/>
        <v>0.28235607501968407</v>
      </c>
      <c r="U323" s="37">
        <f t="shared" si="69"/>
        <v>9.7255119250907907E-2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114408020</v>
      </c>
      <c r="E324" s="31">
        <v>114408020</v>
      </c>
      <c r="F324" s="31">
        <v>25474507</v>
      </c>
      <c r="G324" s="36">
        <f t="shared" si="63"/>
        <v>0.22266364718137768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25474507</v>
      </c>
      <c r="O324" s="36">
        <f t="shared" si="67"/>
        <v>0.22266364718137768</v>
      </c>
      <c r="P324" s="31">
        <v>17153234</v>
      </c>
      <c r="Q324" s="31">
        <v>94999330</v>
      </c>
      <c r="R324" s="31">
        <v>94999330</v>
      </c>
      <c r="S324" s="31">
        <v>17153234</v>
      </c>
      <c r="T324" s="36">
        <f t="shared" si="68"/>
        <v>0.1805616313293999</v>
      </c>
      <c r="U324" s="36">
        <f t="shared" si="69"/>
        <v>0.4851139441110639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269808461</v>
      </c>
      <c r="E325" s="31">
        <v>269808461</v>
      </c>
      <c r="F325" s="31">
        <v>53713658</v>
      </c>
      <c r="G325" s="36">
        <f t="shared" si="63"/>
        <v>0.19908070266187836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53713658</v>
      </c>
      <c r="O325" s="36">
        <f t="shared" si="67"/>
        <v>0.19908070266187836</v>
      </c>
      <c r="P325" s="31">
        <v>54589940</v>
      </c>
      <c r="Q325" s="31">
        <v>240282945</v>
      </c>
      <c r="R325" s="31">
        <v>240282945</v>
      </c>
      <c r="S325" s="31">
        <v>54589940</v>
      </c>
      <c r="T325" s="36">
        <f t="shared" si="68"/>
        <v>0.22719024023948101</v>
      </c>
      <c r="U325" s="36">
        <f t="shared" si="69"/>
        <v>-1.6052078459877439E-2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896197985</v>
      </c>
      <c r="E326" s="31">
        <v>896197985</v>
      </c>
      <c r="F326" s="31">
        <v>183891506</v>
      </c>
      <c r="G326" s="36">
        <f t="shared" si="63"/>
        <v>0.205190715754622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183891506</v>
      </c>
      <c r="O326" s="36">
        <f t="shared" si="67"/>
        <v>0.205190715754622</v>
      </c>
      <c r="P326" s="31">
        <v>212085274</v>
      </c>
      <c r="Q326" s="31">
        <v>730458750</v>
      </c>
      <c r="R326" s="31">
        <v>764473590</v>
      </c>
      <c r="S326" s="31">
        <v>212085274</v>
      </c>
      <c r="T326" s="36">
        <f t="shared" si="68"/>
        <v>0.29034531244919715</v>
      </c>
      <c r="U326" s="36">
        <f t="shared" si="69"/>
        <v>-0.13293600007325357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1344912520</v>
      </c>
      <c r="E327" s="31">
        <v>1344912520</v>
      </c>
      <c r="F327" s="31">
        <v>311634151</v>
      </c>
      <c r="G327" s="36">
        <f t="shared" si="63"/>
        <v>0.23171332437294881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311634151</v>
      </c>
      <c r="O327" s="36">
        <f t="shared" si="67"/>
        <v>0.23171332437294881</v>
      </c>
      <c r="P327" s="31">
        <v>279411290</v>
      </c>
      <c r="Q327" s="31">
        <v>1192412322</v>
      </c>
      <c r="R327" s="31">
        <v>1192412322</v>
      </c>
      <c r="S327" s="31">
        <v>279411290</v>
      </c>
      <c r="T327" s="36">
        <f t="shared" si="68"/>
        <v>0.23432439001582206</v>
      </c>
      <c r="U327" s="36">
        <f t="shared" si="69"/>
        <v>0.11532411950855681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432107000</v>
      </c>
      <c r="E328" s="31">
        <v>432107000</v>
      </c>
      <c r="F328" s="31">
        <v>114470173</v>
      </c>
      <c r="G328" s="36">
        <f t="shared" si="63"/>
        <v>0.26491163762679149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114470173</v>
      </c>
      <c r="O328" s="36">
        <f t="shared" si="67"/>
        <v>0.26491163762679149</v>
      </c>
      <c r="P328" s="31">
        <v>97787941</v>
      </c>
      <c r="Q328" s="31">
        <v>353908900</v>
      </c>
      <c r="R328" s="31">
        <v>381858900</v>
      </c>
      <c r="S328" s="31">
        <v>97787941</v>
      </c>
      <c r="T328" s="36">
        <f t="shared" si="68"/>
        <v>0.27630822790836851</v>
      </c>
      <c r="U328" s="36">
        <f t="shared" si="69"/>
        <v>0.17059600426600663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321383472</v>
      </c>
      <c r="E329" s="31">
        <v>321383472</v>
      </c>
      <c r="F329" s="31">
        <v>64651130</v>
      </c>
      <c r="G329" s="36">
        <f t="shared" si="63"/>
        <v>0.20116507422634353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64651130</v>
      </c>
      <c r="O329" s="36">
        <f t="shared" si="67"/>
        <v>0.20116507422634353</v>
      </c>
      <c r="P329" s="31">
        <v>75868244</v>
      </c>
      <c r="Q329" s="31">
        <v>290482107</v>
      </c>
      <c r="R329" s="31">
        <v>289787291</v>
      </c>
      <c r="S329" s="31">
        <v>75868244</v>
      </c>
      <c r="T329" s="36">
        <f t="shared" si="68"/>
        <v>0.26118043821542508</v>
      </c>
      <c r="U329" s="36">
        <f t="shared" si="69"/>
        <v>-0.14784992255784912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510048491</v>
      </c>
      <c r="E330" s="31">
        <v>510048491</v>
      </c>
      <c r="F330" s="31">
        <v>145463749</v>
      </c>
      <c r="G330" s="36">
        <f t="shared" si="63"/>
        <v>0.28519592071491884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145463749</v>
      </c>
      <c r="O330" s="36">
        <f t="shared" si="67"/>
        <v>0.28519592071491884</v>
      </c>
      <c r="P330" s="31">
        <v>130339712</v>
      </c>
      <c r="Q330" s="31">
        <v>456044146</v>
      </c>
      <c r="R330" s="31">
        <v>451610031</v>
      </c>
      <c r="S330" s="31">
        <v>130339712</v>
      </c>
      <c r="T330" s="36">
        <f t="shared" si="68"/>
        <v>0.28580503256805317</v>
      </c>
      <c r="U330" s="36">
        <f t="shared" si="69"/>
        <v>0.11603552568844089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3888865949</v>
      </c>
      <c r="E332" s="32">
        <f>SUM(E324:E331)</f>
        <v>3888865949</v>
      </c>
      <c r="F332" s="32">
        <f>SUM(F324:F331)</f>
        <v>899298874</v>
      </c>
      <c r="G332" s="37">
        <f t="shared" si="63"/>
        <v>0.23124964598773318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899298874</v>
      </c>
      <c r="O332" s="37">
        <f t="shared" si="67"/>
        <v>0.23124964598773318</v>
      </c>
      <c r="P332" s="32">
        <f>SUM(P324:P331)</f>
        <v>867235635</v>
      </c>
      <c r="Q332" s="32">
        <f>SUM(Q324:Q331)</f>
        <v>3358588500</v>
      </c>
      <c r="R332" s="32">
        <f>SUM(R324:R331)</f>
        <v>3415424409</v>
      </c>
      <c r="S332" s="32">
        <f>SUM(S324:S331)</f>
        <v>867235635</v>
      </c>
      <c r="T332" s="37">
        <f t="shared" si="68"/>
        <v>0.25821431681791324</v>
      </c>
      <c r="U332" s="37">
        <f t="shared" si="69"/>
        <v>3.6971772959952132E-2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27703300</v>
      </c>
      <c r="E333" s="31">
        <v>27703300</v>
      </c>
      <c r="F333" s="31">
        <v>6687909</v>
      </c>
      <c r="G333" s="36">
        <f t="shared" si="63"/>
        <v>0.24141199784863177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6687909</v>
      </c>
      <c r="O333" s="36">
        <f t="shared" si="67"/>
        <v>0.24141199784863177</v>
      </c>
      <c r="P333" s="31">
        <v>5985823</v>
      </c>
      <c r="Q333" s="31">
        <v>21294181</v>
      </c>
      <c r="R333" s="31">
        <v>24275618</v>
      </c>
      <c r="S333" s="31">
        <v>5985823</v>
      </c>
      <c r="T333" s="36">
        <f t="shared" si="68"/>
        <v>0.28110134876753418</v>
      </c>
      <c r="U333" s="36">
        <f t="shared" si="69"/>
        <v>0.11729147353672165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27109665</v>
      </c>
      <c r="E334" s="31">
        <v>27109665</v>
      </c>
      <c r="F334" s="31">
        <v>5988783</v>
      </c>
      <c r="G334" s="36">
        <f t="shared" si="63"/>
        <v>0.22090951695640651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5988783</v>
      </c>
      <c r="O334" s="36">
        <f t="shared" si="67"/>
        <v>0.22090951695640651</v>
      </c>
      <c r="P334" s="31">
        <v>5286628</v>
      </c>
      <c r="Q334" s="31">
        <v>26013396</v>
      </c>
      <c r="R334" s="31">
        <v>23275530</v>
      </c>
      <c r="S334" s="31">
        <v>5286628</v>
      </c>
      <c r="T334" s="36">
        <f t="shared" si="68"/>
        <v>0.20322713727957703</v>
      </c>
      <c r="U334" s="36">
        <f t="shared" si="69"/>
        <v>0.13281717571200402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158406511</v>
      </c>
      <c r="E335" s="31">
        <v>158406511</v>
      </c>
      <c r="F335" s="31">
        <v>42619297</v>
      </c>
      <c r="G335" s="36">
        <f t="shared" si="63"/>
        <v>0.26905015918190384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42619297</v>
      </c>
      <c r="O335" s="36">
        <f t="shared" si="67"/>
        <v>0.26905015918190384</v>
      </c>
      <c r="P335" s="31">
        <v>41914381</v>
      </c>
      <c r="Q335" s="31">
        <v>155541629</v>
      </c>
      <c r="R335" s="31">
        <v>137576129</v>
      </c>
      <c r="S335" s="31">
        <v>41914381</v>
      </c>
      <c r="T335" s="36">
        <f t="shared" si="68"/>
        <v>0.2694737175473455</v>
      </c>
      <c r="U335" s="36">
        <f t="shared" si="69"/>
        <v>1.6817998576669879E-2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213219476</v>
      </c>
      <c r="E337" s="32">
        <f>SUM(E333:E336)</f>
        <v>213219476</v>
      </c>
      <c r="F337" s="32">
        <f>SUM(F333:F336)</f>
        <v>55295989</v>
      </c>
      <c r="G337" s="37">
        <f t="shared" si="63"/>
        <v>0.25933835894053131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55295989</v>
      </c>
      <c r="O337" s="37">
        <f t="shared" si="67"/>
        <v>0.25933835894053131</v>
      </c>
      <c r="P337" s="32">
        <f>SUM(P333:P336)</f>
        <v>53186832</v>
      </c>
      <c r="Q337" s="32">
        <f>SUM(Q333:Q336)</f>
        <v>202849206</v>
      </c>
      <c r="R337" s="32">
        <f>SUM(R333:R336)</f>
        <v>185127277</v>
      </c>
      <c r="S337" s="32">
        <f>SUM(S333:S336)</f>
        <v>53186832</v>
      </c>
      <c r="T337" s="37">
        <f t="shared" si="68"/>
        <v>0.26219886707370205</v>
      </c>
      <c r="U337" s="37">
        <f t="shared" si="69"/>
        <v>3.9655623782969496E-2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36726715267</v>
      </c>
      <c r="E338" s="32">
        <f>SUM(E302,E304:E309,E311:E316,E318:E322,E324:E331,E333:E336)</f>
        <v>36741981309</v>
      </c>
      <c r="F338" s="32">
        <f>SUM(F302,F304:F309,F311:F316,F318:F322,F324:F331,F333:F336)</f>
        <v>10160227592</v>
      </c>
      <c r="G338" s="37">
        <f t="shared" si="63"/>
        <v>0.27664405918514728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10160227592</v>
      </c>
      <c r="O338" s="37">
        <f t="shared" si="67"/>
        <v>0.27664405918514728</v>
      </c>
      <c r="P338" s="32">
        <f>SUM(P302,P304:P309,P311:P316,P318:P322,P324:P331,P333:P336)</f>
        <v>9646348909</v>
      </c>
      <c r="Q338" s="32">
        <f>SUM(Q302,Q304:Q309,Q311:Q316,Q318:Q322,Q324:Q331,Q333:Q336)</f>
        <v>32687131203</v>
      </c>
      <c r="R338" s="32">
        <f>SUM(R302,R304:R309,R311:R316,R318:R322,R324:R331,R333:R336)</f>
        <v>33727246040</v>
      </c>
      <c r="S338" s="32">
        <f>SUM(S302,S304:S309,S311:S316,S318:S322,S324:S331,S333:S336)</f>
        <v>9646348909</v>
      </c>
      <c r="T338" s="37">
        <f t="shared" si="68"/>
        <v>0.29511151801889135</v>
      </c>
      <c r="U338" s="37">
        <f t="shared" si="69"/>
        <v>5.3271832467157942E-2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209402305426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209424437385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55225188776</v>
      </c>
      <c r="G339" s="39">
        <f t="shared" si="63"/>
        <v>0.26372770186866856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55225188776</v>
      </c>
      <c r="O339" s="39">
        <f t="shared" si="67"/>
        <v>0.26372770186866856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49978324240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187395139650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191178542652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49978324240</v>
      </c>
      <c r="T339" s="39">
        <f t="shared" si="68"/>
        <v>0.26670021609602618</v>
      </c>
      <c r="U339" s="39">
        <f t="shared" si="69"/>
        <v>0.1049828023605619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1265310010</v>
      </c>
      <c r="E8" s="31">
        <v>1270489957</v>
      </c>
      <c r="F8" s="31">
        <v>359907153</v>
      </c>
      <c r="G8" s="36">
        <f>IF(($D8       =0),0,($F8       /$D8       ))</f>
        <v>0.2844418760268877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359907153</v>
      </c>
      <c r="O8" s="36">
        <f>IF(($D8       =0),0,($N8       /$D8       ))</f>
        <v>0.2844418760268877</v>
      </c>
      <c r="P8" s="31">
        <v>345432103</v>
      </c>
      <c r="Q8" s="31">
        <v>1163341642</v>
      </c>
      <c r="R8" s="31">
        <v>1163341642</v>
      </c>
      <c r="S8" s="31">
        <v>345432103</v>
      </c>
      <c r="T8" s="36">
        <f>IF(($Q8       =0),0,($S8       /$Q8       ))</f>
        <v>0.29693091911172215</v>
      </c>
      <c r="U8" s="36">
        <f>IF(($P8       =0),0,(($F8       /$P8       )-1))</f>
        <v>4.1904182831553394E-2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3973252230</v>
      </c>
      <c r="E9" s="31">
        <v>3973252230</v>
      </c>
      <c r="F9" s="31">
        <v>464218888</v>
      </c>
      <c r="G9" s="36">
        <f>IF(($D9       =0),0,($F9       /$D9       ))</f>
        <v>0.11683599759786707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464218888</v>
      </c>
      <c r="O9" s="36">
        <f>IF(($D9       =0),0,($N9       /$D9       ))</f>
        <v>0.11683599759786707</v>
      </c>
      <c r="P9" s="31">
        <v>648856056</v>
      </c>
      <c r="Q9" s="31">
        <v>3734347270</v>
      </c>
      <c r="R9" s="31">
        <v>3848869620</v>
      </c>
      <c r="S9" s="31">
        <v>648856056</v>
      </c>
      <c r="T9" s="36">
        <f>IF(($Q9       =0),0,($S9       /$Q9       ))</f>
        <v>0.17375353953088568</v>
      </c>
      <c r="U9" s="36">
        <f>IF(($P9       =0),0,(($F9       /$P9       )-1))</f>
        <v>-0.28455797906585312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5238562240</v>
      </c>
      <c r="E10" s="32">
        <f>SUM(E8:E9)</f>
        <v>5243742187</v>
      </c>
      <c r="F10" s="32">
        <f>SUM(F8:F9)</f>
        <v>824126041</v>
      </c>
      <c r="G10" s="37">
        <f t="shared" ref="G10:G54" si="0">IF(($D10      =0),0,($F10      /$D10      ))</f>
        <v>0.15731912750930682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824126041</v>
      </c>
      <c r="O10" s="37">
        <f t="shared" ref="O10:O54" si="4">IF(($D10      =0),0,($N10      /$D10      ))</f>
        <v>0.15731912750930682</v>
      </c>
      <c r="P10" s="32">
        <f>SUM(P8:P9)</f>
        <v>994288159</v>
      </c>
      <c r="Q10" s="32">
        <f>SUM(Q8:Q9)</f>
        <v>4897688912</v>
      </c>
      <c r="R10" s="32">
        <f>SUM(R8:R9)</f>
        <v>5012211262</v>
      </c>
      <c r="S10" s="32">
        <f>SUM(S8:S9)</f>
        <v>994288159</v>
      </c>
      <c r="T10" s="37">
        <f t="shared" ref="T10:T54" si="5">IF(($Q10      =0),0,($S10      /$Q10      ))</f>
        <v>0.20301170140958924</v>
      </c>
      <c r="U10" s="37">
        <f t="shared" ref="U10:U54" si="6">IF(($P10      =0),0,(($F10      /$P10      )-1))</f>
        <v>-0.17113964041484675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62892978</v>
      </c>
      <c r="E11" s="31">
        <v>62892978</v>
      </c>
      <c r="F11" s="31">
        <v>13973095</v>
      </c>
      <c r="G11" s="36">
        <f t="shared" si="0"/>
        <v>0.22217257704031759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13973095</v>
      </c>
      <c r="O11" s="36">
        <f t="shared" si="4"/>
        <v>0.22217257704031759</v>
      </c>
      <c r="P11" s="31">
        <v>14314819</v>
      </c>
      <c r="Q11" s="31">
        <v>60127131</v>
      </c>
      <c r="R11" s="31">
        <v>60127131</v>
      </c>
      <c r="S11" s="31">
        <v>14314819</v>
      </c>
      <c r="T11" s="36">
        <f t="shared" si="5"/>
        <v>0.2380758696103428</v>
      </c>
      <c r="U11" s="36">
        <f t="shared" si="6"/>
        <v>-2.387204476703475E-2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36202121</v>
      </c>
      <c r="E12" s="31">
        <v>36202121</v>
      </c>
      <c r="F12" s="31">
        <v>12414366</v>
      </c>
      <c r="G12" s="36">
        <f t="shared" si="0"/>
        <v>0.34291819531789314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12414366</v>
      </c>
      <c r="O12" s="36">
        <f t="shared" si="4"/>
        <v>0.34291819531789314</v>
      </c>
      <c r="P12" s="31">
        <v>5009997</v>
      </c>
      <c r="Q12" s="31">
        <v>34670473</v>
      </c>
      <c r="R12" s="31">
        <v>34670473</v>
      </c>
      <c r="S12" s="31">
        <v>5009997</v>
      </c>
      <c r="T12" s="36">
        <f t="shared" si="5"/>
        <v>0.14450327804873039</v>
      </c>
      <c r="U12" s="36">
        <f t="shared" si="6"/>
        <v>1.4779188490532031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245465723</v>
      </c>
      <c r="E13" s="31">
        <v>245465723</v>
      </c>
      <c r="F13" s="31">
        <v>62577715</v>
      </c>
      <c r="G13" s="36">
        <f t="shared" si="0"/>
        <v>0.25493463704502645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62577715</v>
      </c>
      <c r="O13" s="36">
        <f t="shared" si="4"/>
        <v>0.25493463704502645</v>
      </c>
      <c r="P13" s="31">
        <v>53577132</v>
      </c>
      <c r="Q13" s="31">
        <v>245879484</v>
      </c>
      <c r="R13" s="31">
        <v>251142891</v>
      </c>
      <c r="S13" s="31">
        <v>53577132</v>
      </c>
      <c r="T13" s="36">
        <f t="shared" si="5"/>
        <v>0.21789996923858845</v>
      </c>
      <c r="U13" s="36">
        <f t="shared" si="6"/>
        <v>0.16799299746018503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96124476</v>
      </c>
      <c r="E14" s="31">
        <v>96124476</v>
      </c>
      <c r="F14" s="31">
        <v>26903290</v>
      </c>
      <c r="G14" s="36">
        <f t="shared" si="0"/>
        <v>0.27987970514398436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26903290</v>
      </c>
      <c r="O14" s="36">
        <f t="shared" si="4"/>
        <v>0.27987970514398436</v>
      </c>
      <c r="P14" s="31">
        <v>25235783</v>
      </c>
      <c r="Q14" s="31">
        <v>82673784</v>
      </c>
      <c r="R14" s="31">
        <v>82673784</v>
      </c>
      <c r="S14" s="31">
        <v>25235783</v>
      </c>
      <c r="T14" s="36">
        <f t="shared" si="5"/>
        <v>0.30524528791375993</v>
      </c>
      <c r="U14" s="36">
        <f t="shared" si="6"/>
        <v>6.6077085858600171E-2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48950705</v>
      </c>
      <c r="E15" s="31">
        <v>48950705</v>
      </c>
      <c r="F15" s="31">
        <v>13475495</v>
      </c>
      <c r="G15" s="36">
        <f t="shared" si="0"/>
        <v>0.27528704642762553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13475495</v>
      </c>
      <c r="O15" s="36">
        <f t="shared" si="4"/>
        <v>0.27528704642762553</v>
      </c>
      <c r="P15" s="31">
        <v>15145074</v>
      </c>
      <c r="Q15" s="31">
        <v>49856011</v>
      </c>
      <c r="R15" s="31">
        <v>50522569</v>
      </c>
      <c r="S15" s="31">
        <v>15145074</v>
      </c>
      <c r="T15" s="36">
        <f t="shared" si="5"/>
        <v>0.30377628888119429</v>
      </c>
      <c r="U15" s="36">
        <f t="shared" si="6"/>
        <v>-0.1102390783960514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193952245</v>
      </c>
      <c r="E16" s="31">
        <v>193952245</v>
      </c>
      <c r="F16" s="31">
        <v>41082368</v>
      </c>
      <c r="G16" s="36">
        <f t="shared" si="0"/>
        <v>0.21181692431557056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41082368</v>
      </c>
      <c r="O16" s="36">
        <f t="shared" si="4"/>
        <v>0.21181692431557056</v>
      </c>
      <c r="P16" s="31">
        <v>53668086</v>
      </c>
      <c r="Q16" s="31">
        <v>163971576</v>
      </c>
      <c r="R16" s="31">
        <v>181433346</v>
      </c>
      <c r="S16" s="31">
        <v>53668086</v>
      </c>
      <c r="T16" s="36">
        <f t="shared" si="5"/>
        <v>0.32730115370727425</v>
      </c>
      <c r="U16" s="36">
        <f t="shared" si="6"/>
        <v>-0.23451028233054561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39162273</v>
      </c>
      <c r="E17" s="31">
        <v>39162273</v>
      </c>
      <c r="F17" s="31">
        <v>10455922</v>
      </c>
      <c r="G17" s="36">
        <f t="shared" si="0"/>
        <v>0.26698966119765316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10455922</v>
      </c>
      <c r="O17" s="36">
        <f t="shared" si="4"/>
        <v>0.26698966119765316</v>
      </c>
      <c r="P17" s="31">
        <v>7082134</v>
      </c>
      <c r="Q17" s="31">
        <v>35154074</v>
      </c>
      <c r="R17" s="31">
        <v>38297587</v>
      </c>
      <c r="S17" s="31">
        <v>7082134</v>
      </c>
      <c r="T17" s="36">
        <f t="shared" si="5"/>
        <v>0.20145983649007509</v>
      </c>
      <c r="U17" s="36">
        <f t="shared" si="6"/>
        <v>0.4763801419176763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722750521</v>
      </c>
      <c r="E19" s="32">
        <f>SUM(E11:E18)</f>
        <v>722750521</v>
      </c>
      <c r="F19" s="32">
        <f>SUM(F11:F18)</f>
        <v>180882251</v>
      </c>
      <c r="G19" s="37">
        <f t="shared" si="0"/>
        <v>0.25026927791035103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180882251</v>
      </c>
      <c r="O19" s="37">
        <f t="shared" si="4"/>
        <v>0.25026927791035103</v>
      </c>
      <c r="P19" s="32">
        <f>SUM(P11:P18)</f>
        <v>174033025</v>
      </c>
      <c r="Q19" s="32">
        <f>SUM(Q11:Q18)</f>
        <v>672332533</v>
      </c>
      <c r="R19" s="32">
        <f>SUM(R11:R18)</f>
        <v>698867781</v>
      </c>
      <c r="S19" s="32">
        <f>SUM(S11:S18)</f>
        <v>174033025</v>
      </c>
      <c r="T19" s="37">
        <f t="shared" si="5"/>
        <v>0.25884962642436937</v>
      </c>
      <c r="U19" s="37">
        <f t="shared" si="6"/>
        <v>3.9355898111866905E-2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1210508482</v>
      </c>
      <c r="E26" s="31">
        <v>1210508482</v>
      </c>
      <c r="F26" s="31">
        <v>763647405</v>
      </c>
      <c r="G26" s="36">
        <f t="shared" si="0"/>
        <v>0.63084845447617444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763647405</v>
      </c>
      <c r="O26" s="36">
        <f t="shared" si="4"/>
        <v>0.63084845447617444</v>
      </c>
      <c r="P26" s="31">
        <v>685782343</v>
      </c>
      <c r="Q26" s="31">
        <v>982487796</v>
      </c>
      <c r="R26" s="31">
        <v>1110664928</v>
      </c>
      <c r="S26" s="31">
        <v>685782343</v>
      </c>
      <c r="T26" s="36">
        <f t="shared" si="5"/>
        <v>0.69800596586748853</v>
      </c>
      <c r="U26" s="36">
        <f t="shared" si="6"/>
        <v>0.11354194635483639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1210508482</v>
      </c>
      <c r="E27" s="32">
        <f>SUM(E20:E26)</f>
        <v>1210508482</v>
      </c>
      <c r="F27" s="32">
        <f>SUM(F20:F26)</f>
        <v>763647405</v>
      </c>
      <c r="G27" s="37">
        <f t="shared" si="0"/>
        <v>0.63084845447617444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763647405</v>
      </c>
      <c r="O27" s="37">
        <f t="shared" si="4"/>
        <v>0.63084845447617444</v>
      </c>
      <c r="P27" s="32">
        <f>SUM(P20:P26)</f>
        <v>685782343</v>
      </c>
      <c r="Q27" s="32">
        <f>SUM(Q20:Q26)</f>
        <v>982487796</v>
      </c>
      <c r="R27" s="32">
        <f>SUM(R20:R26)</f>
        <v>1110664928</v>
      </c>
      <c r="S27" s="32">
        <f>SUM(S20:S26)</f>
        <v>685782343</v>
      </c>
      <c r="T27" s="37">
        <f t="shared" si="5"/>
        <v>0.69800596586748853</v>
      </c>
      <c r="U27" s="37">
        <f t="shared" si="6"/>
        <v>0.11354194635483639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462868421</v>
      </c>
      <c r="E34" s="31">
        <v>462868421</v>
      </c>
      <c r="F34" s="31">
        <v>97432843</v>
      </c>
      <c r="G34" s="36">
        <f t="shared" si="0"/>
        <v>0.21049792679634977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97432843</v>
      </c>
      <c r="O34" s="36">
        <f t="shared" si="4"/>
        <v>0.21049792679634977</v>
      </c>
      <c r="P34" s="31">
        <v>86532899</v>
      </c>
      <c r="Q34" s="31">
        <v>411813830</v>
      </c>
      <c r="R34" s="31">
        <v>441813830</v>
      </c>
      <c r="S34" s="31">
        <v>86532899</v>
      </c>
      <c r="T34" s="36">
        <f t="shared" si="5"/>
        <v>0.21012625778012362</v>
      </c>
      <c r="U34" s="36">
        <f t="shared" si="6"/>
        <v>0.12596300512247938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462868421</v>
      </c>
      <c r="E35" s="32">
        <f>SUM(E28:E34)</f>
        <v>462868421</v>
      </c>
      <c r="F35" s="32">
        <f>SUM(F28:F34)</f>
        <v>97432843</v>
      </c>
      <c r="G35" s="37">
        <f t="shared" si="0"/>
        <v>0.21049792679634977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97432843</v>
      </c>
      <c r="O35" s="37">
        <f t="shared" si="4"/>
        <v>0.21049792679634977</v>
      </c>
      <c r="P35" s="32">
        <f>SUM(P28:P34)</f>
        <v>86532899</v>
      </c>
      <c r="Q35" s="32">
        <f>SUM(Q28:Q34)</f>
        <v>411813830</v>
      </c>
      <c r="R35" s="32">
        <f>SUM(R28:R34)</f>
        <v>441813830</v>
      </c>
      <c r="S35" s="32">
        <f>SUM(S28:S34)</f>
        <v>86532899</v>
      </c>
      <c r="T35" s="37">
        <f t="shared" si="5"/>
        <v>0.21012625778012362</v>
      </c>
      <c r="U35" s="37">
        <f t="shared" si="6"/>
        <v>0.12596300512247938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341420245</v>
      </c>
      <c r="E39" s="31">
        <v>341420245</v>
      </c>
      <c r="F39" s="31">
        <v>76032239</v>
      </c>
      <c r="G39" s="36">
        <f t="shared" si="0"/>
        <v>0.22269399695381273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76032239</v>
      </c>
      <c r="O39" s="36">
        <f t="shared" si="4"/>
        <v>0.22269399695381273</v>
      </c>
      <c r="P39" s="31">
        <v>60496159</v>
      </c>
      <c r="Q39" s="31">
        <v>305831718</v>
      </c>
      <c r="R39" s="31">
        <v>321229463</v>
      </c>
      <c r="S39" s="31">
        <v>60496159</v>
      </c>
      <c r="T39" s="36">
        <f t="shared" si="5"/>
        <v>0.19780864913429286</v>
      </c>
      <c r="U39" s="36">
        <f t="shared" si="6"/>
        <v>0.25681101505965032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341420245</v>
      </c>
      <c r="E40" s="32">
        <f>SUM(E36:E39)</f>
        <v>341420245</v>
      </c>
      <c r="F40" s="32">
        <f>SUM(F36:F39)</f>
        <v>76032239</v>
      </c>
      <c r="G40" s="37">
        <f t="shared" si="0"/>
        <v>0.22269399695381273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76032239</v>
      </c>
      <c r="O40" s="37">
        <f t="shared" si="4"/>
        <v>0.22269399695381273</v>
      </c>
      <c r="P40" s="32">
        <f>SUM(P36:P39)</f>
        <v>60496159</v>
      </c>
      <c r="Q40" s="32">
        <f>SUM(Q36:Q39)</f>
        <v>305831718</v>
      </c>
      <c r="R40" s="32">
        <f>SUM(R36:R39)</f>
        <v>321229463</v>
      </c>
      <c r="S40" s="32">
        <f>SUM(S36:S39)</f>
        <v>60496159</v>
      </c>
      <c r="T40" s="37">
        <f t="shared" si="5"/>
        <v>0.19780864913429286</v>
      </c>
      <c r="U40" s="37">
        <f t="shared" si="6"/>
        <v>0.25681101505965032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817727053</v>
      </c>
      <c r="E46" s="31">
        <v>817727053</v>
      </c>
      <c r="F46" s="31">
        <v>70129298</v>
      </c>
      <c r="G46" s="36">
        <f t="shared" si="0"/>
        <v>8.5761254617560026E-2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70129298</v>
      </c>
      <c r="O46" s="36">
        <f t="shared" si="4"/>
        <v>8.5761254617560026E-2</v>
      </c>
      <c r="P46" s="31">
        <v>95355833</v>
      </c>
      <c r="Q46" s="31">
        <v>729842119</v>
      </c>
      <c r="R46" s="31">
        <v>711242119</v>
      </c>
      <c r="S46" s="31">
        <v>95355833</v>
      </c>
      <c r="T46" s="36">
        <f t="shared" si="5"/>
        <v>0.13065268572147176</v>
      </c>
      <c r="U46" s="36">
        <f t="shared" si="6"/>
        <v>-0.2645515665517808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817727053</v>
      </c>
      <c r="E47" s="32">
        <f>SUM(E41:E46)</f>
        <v>817727053</v>
      </c>
      <c r="F47" s="32">
        <f>SUM(F41:F46)</f>
        <v>70129298</v>
      </c>
      <c r="G47" s="37">
        <f t="shared" si="0"/>
        <v>8.5761254617560026E-2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70129298</v>
      </c>
      <c r="O47" s="37">
        <f t="shared" si="4"/>
        <v>8.5761254617560026E-2</v>
      </c>
      <c r="P47" s="32">
        <f>SUM(P41:P46)</f>
        <v>95355833</v>
      </c>
      <c r="Q47" s="32">
        <f>SUM(Q41:Q46)</f>
        <v>729842119</v>
      </c>
      <c r="R47" s="32">
        <f>SUM(R41:R46)</f>
        <v>711242119</v>
      </c>
      <c r="S47" s="32">
        <f>SUM(S41:S46)</f>
        <v>95355833</v>
      </c>
      <c r="T47" s="37">
        <f t="shared" si="5"/>
        <v>0.13065268572147176</v>
      </c>
      <c r="U47" s="37">
        <f t="shared" si="6"/>
        <v>-0.2645515665517808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43611761</v>
      </c>
      <c r="E52" s="31">
        <v>43611761</v>
      </c>
      <c r="F52" s="31">
        <v>8910902</v>
      </c>
      <c r="G52" s="36">
        <f t="shared" si="0"/>
        <v>0.20432337047797727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8910902</v>
      </c>
      <c r="O52" s="36">
        <f t="shared" si="4"/>
        <v>0.20432337047797727</v>
      </c>
      <c r="P52" s="31">
        <v>10180166</v>
      </c>
      <c r="Q52" s="31">
        <v>48838157</v>
      </c>
      <c r="R52" s="31">
        <v>41996828</v>
      </c>
      <c r="S52" s="31">
        <v>10180166</v>
      </c>
      <c r="T52" s="36">
        <f t="shared" si="5"/>
        <v>0.20844697313209423</v>
      </c>
      <c r="U52" s="36">
        <f t="shared" si="6"/>
        <v>-0.12468008871368108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43611761</v>
      </c>
      <c r="E53" s="32">
        <f>SUM(E48:E52)</f>
        <v>43611761</v>
      </c>
      <c r="F53" s="32">
        <f>SUM(F48:F52)</f>
        <v>8910902</v>
      </c>
      <c r="G53" s="37">
        <f t="shared" si="0"/>
        <v>0.20432337047797727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8910902</v>
      </c>
      <c r="O53" s="37">
        <f t="shared" si="4"/>
        <v>0.20432337047797727</v>
      </c>
      <c r="P53" s="32">
        <f>SUM(P48:P52)</f>
        <v>10180166</v>
      </c>
      <c r="Q53" s="32">
        <f>SUM(Q48:Q52)</f>
        <v>48838157</v>
      </c>
      <c r="R53" s="32">
        <f>SUM(R48:R52)</f>
        <v>41996828</v>
      </c>
      <c r="S53" s="32">
        <f>SUM(S48:S52)</f>
        <v>10180166</v>
      </c>
      <c r="T53" s="37">
        <f t="shared" si="5"/>
        <v>0.20844697313209423</v>
      </c>
      <c r="U53" s="37">
        <f t="shared" si="6"/>
        <v>-0.12468008871368108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8837448723</v>
      </c>
      <c r="E54" s="32">
        <f>SUM(E8:E9,E11:E18,E20:E26,E28:E34,E36:E39,E41:E46,E48:E52)</f>
        <v>8842628670</v>
      </c>
      <c r="F54" s="32">
        <f>SUM(F8:F9,F11:F18,F20:F26,F28:F34,F36:F39,F41:F46,F48:F52)</f>
        <v>2021160979</v>
      </c>
      <c r="G54" s="37">
        <f t="shared" si="0"/>
        <v>0.22870412517809638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2021160979</v>
      </c>
      <c r="O54" s="37">
        <f t="shared" si="4"/>
        <v>0.22870412517809638</v>
      </c>
      <c r="P54" s="32">
        <f>SUM(P8:P9,P11:P18,P20:P26,P28:P34,P36:P39,P41:P46,P48:P52)</f>
        <v>2106668584</v>
      </c>
      <c r="Q54" s="32">
        <f>SUM(Q8:Q9,Q11:Q18,Q20:Q26,Q28:Q34,Q36:Q39,Q41:Q46,Q48:Q52)</f>
        <v>8048835065</v>
      </c>
      <c r="R54" s="32">
        <f>SUM(R8:R9,R11:R18,R20:R26,R28:R34,R36:R39,R41:R46,R48:R52)</f>
        <v>8338026211</v>
      </c>
      <c r="S54" s="32">
        <f>SUM(S8:S9,S11:S18,S20:S26,S28:S34,S36:S39,S41:S46,S48:S52)</f>
        <v>2106668584</v>
      </c>
      <c r="T54" s="37">
        <f t="shared" si="5"/>
        <v>0.26173583717235732</v>
      </c>
      <c r="U54" s="37">
        <f t="shared" si="6"/>
        <v>-4.0589016065186612E-2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2564754483</v>
      </c>
      <c r="E57" s="31">
        <v>2564754483</v>
      </c>
      <c r="F57" s="31">
        <v>693078493</v>
      </c>
      <c r="G57" s="36">
        <f t="shared" ref="G57:G85" si="7">IF(($D57      =0),0,($F57      /$D57      ))</f>
        <v>0.27023190624831439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693078493</v>
      </c>
      <c r="O57" s="36">
        <f t="shared" ref="O57:O85" si="11">IF(($D57      =0),0,($N57      /$D57      ))</f>
        <v>0.27023190624831439</v>
      </c>
      <c r="P57" s="31">
        <v>630402419</v>
      </c>
      <c r="Q57" s="31">
        <v>2149291078</v>
      </c>
      <c r="R57" s="31">
        <v>2149291078</v>
      </c>
      <c r="S57" s="31">
        <v>630402419</v>
      </c>
      <c r="T57" s="36">
        <f t="shared" ref="T57:T85" si="12">IF(($Q57      =0),0,($S57      /$Q57      ))</f>
        <v>0.29330713994616975</v>
      </c>
      <c r="U57" s="36">
        <f t="shared" ref="U57:U85" si="13">IF(($P57      =0),0,(($F57      /$P57      )-1))</f>
        <v>9.9422324710337184E-2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2564754483</v>
      </c>
      <c r="E58" s="32">
        <f>E57</f>
        <v>2564754483</v>
      </c>
      <c r="F58" s="32">
        <f>F57</f>
        <v>693078493</v>
      </c>
      <c r="G58" s="37">
        <f t="shared" si="7"/>
        <v>0.27023190624831439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693078493</v>
      </c>
      <c r="O58" s="37">
        <f t="shared" si="11"/>
        <v>0.27023190624831439</v>
      </c>
      <c r="P58" s="32">
        <f>P57</f>
        <v>630402419</v>
      </c>
      <c r="Q58" s="32">
        <f>Q57</f>
        <v>2149291078</v>
      </c>
      <c r="R58" s="32">
        <f>R57</f>
        <v>2149291078</v>
      </c>
      <c r="S58" s="32">
        <f>S57</f>
        <v>630402419</v>
      </c>
      <c r="T58" s="37">
        <f t="shared" si="12"/>
        <v>0.29330713994616975</v>
      </c>
      <c r="U58" s="37">
        <f t="shared" si="13"/>
        <v>9.9422324710337184E-2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37620384</v>
      </c>
      <c r="E59" s="31">
        <v>37620384</v>
      </c>
      <c r="F59" s="31">
        <v>1521269</v>
      </c>
      <c r="G59" s="36">
        <f t="shared" si="7"/>
        <v>4.0437359703718069E-2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1521269</v>
      </c>
      <c r="O59" s="36">
        <f t="shared" si="11"/>
        <v>4.0437359703718069E-2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85908048</v>
      </c>
      <c r="E60" s="31">
        <v>85908048</v>
      </c>
      <c r="F60" s="31">
        <v>-73232500</v>
      </c>
      <c r="G60" s="36">
        <f t="shared" si="7"/>
        <v>-0.85245214744024911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-73232500</v>
      </c>
      <c r="O60" s="36">
        <f t="shared" si="11"/>
        <v>-0.85245214744024911</v>
      </c>
      <c r="P60" s="31">
        <v>0</v>
      </c>
      <c r="Q60" s="31">
        <v>58300008</v>
      </c>
      <c r="R60" s="31">
        <v>58300008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47673096</v>
      </c>
      <c r="E61" s="31">
        <v>47673096</v>
      </c>
      <c r="F61" s="31">
        <v>899957</v>
      </c>
      <c r="G61" s="36">
        <f t="shared" si="7"/>
        <v>1.8877670541892225E-2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899957</v>
      </c>
      <c r="O61" s="36">
        <f t="shared" si="11"/>
        <v>1.8877670541892225E-2</v>
      </c>
      <c r="P61" s="31">
        <v>4703846</v>
      </c>
      <c r="Q61" s="31">
        <v>46202940</v>
      </c>
      <c r="R61" s="31">
        <v>46202940</v>
      </c>
      <c r="S61" s="31">
        <v>4703846</v>
      </c>
      <c r="T61" s="36">
        <f t="shared" si="12"/>
        <v>0.10180836977040855</v>
      </c>
      <c r="U61" s="36">
        <f t="shared" si="13"/>
        <v>-0.80867634697224355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171201528</v>
      </c>
      <c r="E63" s="32">
        <f>SUM(E59:E62)</f>
        <v>171201528</v>
      </c>
      <c r="F63" s="32">
        <f>SUM(F59:F62)</f>
        <v>-70811274</v>
      </c>
      <c r="G63" s="37">
        <f t="shared" si="7"/>
        <v>-0.41361356307520808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-70811274</v>
      </c>
      <c r="O63" s="37">
        <f t="shared" si="11"/>
        <v>-0.41361356307520808</v>
      </c>
      <c r="P63" s="32">
        <f>SUM(P59:P62)</f>
        <v>4703846</v>
      </c>
      <c r="Q63" s="32">
        <f>SUM(Q59:Q62)</f>
        <v>104502948</v>
      </c>
      <c r="R63" s="32">
        <f>SUM(R59:R62)</f>
        <v>104502948</v>
      </c>
      <c r="S63" s="32">
        <f>SUM(S59:S62)</f>
        <v>4703846</v>
      </c>
      <c r="T63" s="37">
        <f t="shared" si="12"/>
        <v>4.5011610581550295E-2</v>
      </c>
      <c r="U63" s="37">
        <f t="shared" si="13"/>
        <v>-16.053909928173667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53125028</v>
      </c>
      <c r="E64" s="31">
        <v>53125028</v>
      </c>
      <c r="F64" s="31">
        <v>14374346</v>
      </c>
      <c r="G64" s="36">
        <f t="shared" si="7"/>
        <v>0.27057578209652894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14374346</v>
      </c>
      <c r="O64" s="36">
        <f t="shared" si="11"/>
        <v>0.27057578209652894</v>
      </c>
      <c r="P64" s="31">
        <v>1367501</v>
      </c>
      <c r="Q64" s="31">
        <v>39030659</v>
      </c>
      <c r="R64" s="31">
        <v>39030659</v>
      </c>
      <c r="S64" s="31">
        <v>1367501</v>
      </c>
      <c r="T64" s="36">
        <f t="shared" si="12"/>
        <v>3.5036584957481756E-2</v>
      </c>
      <c r="U64" s="36">
        <f t="shared" si="13"/>
        <v>9.5113970666200611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67708281</v>
      </c>
      <c r="E65" s="31">
        <v>67708281</v>
      </c>
      <c r="F65" s="31">
        <v>42031139</v>
      </c>
      <c r="G65" s="36">
        <f t="shared" si="7"/>
        <v>0.62076807119058297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42031139</v>
      </c>
      <c r="O65" s="36">
        <f t="shared" si="11"/>
        <v>0.62076807119058297</v>
      </c>
      <c r="P65" s="31">
        <v>2484207</v>
      </c>
      <c r="Q65" s="31">
        <v>11379091</v>
      </c>
      <c r="R65" s="31">
        <v>11379091</v>
      </c>
      <c r="S65" s="31">
        <v>2484207</v>
      </c>
      <c r="T65" s="36">
        <f t="shared" si="12"/>
        <v>0.21831330815440356</v>
      </c>
      <c r="U65" s="36">
        <f t="shared" si="13"/>
        <v>15.919338444823641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11728570</v>
      </c>
      <c r="E66" s="31">
        <v>11728570</v>
      </c>
      <c r="F66" s="31">
        <v>1915647</v>
      </c>
      <c r="G66" s="36">
        <f t="shared" si="7"/>
        <v>0.16333167641067922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1915647</v>
      </c>
      <c r="O66" s="36">
        <f t="shared" si="11"/>
        <v>0.16333167641067922</v>
      </c>
      <c r="P66" s="31">
        <v>2055778</v>
      </c>
      <c r="Q66" s="31">
        <v>13115742</v>
      </c>
      <c r="R66" s="31">
        <v>11121292</v>
      </c>
      <c r="S66" s="31">
        <v>2055778</v>
      </c>
      <c r="T66" s="36">
        <f t="shared" si="12"/>
        <v>0.1567412655723176</v>
      </c>
      <c r="U66" s="36">
        <f t="shared" si="13"/>
        <v>-6.8164461337751447E-2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863687317</v>
      </c>
      <c r="E67" s="31">
        <v>863687317</v>
      </c>
      <c r="F67" s="31">
        <v>199614021</v>
      </c>
      <c r="G67" s="36">
        <f t="shared" si="7"/>
        <v>0.23111838864712655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199614021</v>
      </c>
      <c r="O67" s="36">
        <f t="shared" si="11"/>
        <v>0.23111838864712655</v>
      </c>
      <c r="P67" s="31">
        <v>183739501</v>
      </c>
      <c r="Q67" s="31">
        <v>998345649</v>
      </c>
      <c r="R67" s="31">
        <v>898345649</v>
      </c>
      <c r="S67" s="31">
        <v>183739501</v>
      </c>
      <c r="T67" s="36">
        <f t="shared" si="12"/>
        <v>0.18404397433298175</v>
      </c>
      <c r="U67" s="36">
        <f t="shared" si="13"/>
        <v>8.6396882072734105E-2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118514759</v>
      </c>
      <c r="E68" s="31">
        <v>118514759</v>
      </c>
      <c r="F68" s="31">
        <v>17606553</v>
      </c>
      <c r="G68" s="36">
        <f t="shared" si="7"/>
        <v>0.14856000340008285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17606553</v>
      </c>
      <c r="O68" s="36">
        <f t="shared" si="11"/>
        <v>0.14856000340008285</v>
      </c>
      <c r="P68" s="31">
        <v>43977754</v>
      </c>
      <c r="Q68" s="31">
        <v>123303766</v>
      </c>
      <c r="R68" s="31">
        <v>123303768</v>
      </c>
      <c r="S68" s="31">
        <v>43977754</v>
      </c>
      <c r="T68" s="36">
        <f t="shared" si="12"/>
        <v>0.3566618881697417</v>
      </c>
      <c r="U68" s="36">
        <f t="shared" si="13"/>
        <v>-0.59964865418092983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1114763955</v>
      </c>
      <c r="E70" s="32">
        <f>SUM(E64:E69)</f>
        <v>1114763955</v>
      </c>
      <c r="F70" s="32">
        <f>SUM(F64:F69)</f>
        <v>275541706</v>
      </c>
      <c r="G70" s="37">
        <f t="shared" si="7"/>
        <v>0.24717493310052352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275541706</v>
      </c>
      <c r="O70" s="37">
        <f t="shared" si="11"/>
        <v>0.24717493310052352</v>
      </c>
      <c r="P70" s="32">
        <f>SUM(P64:P69)</f>
        <v>233624741</v>
      </c>
      <c r="Q70" s="32">
        <f>SUM(Q64:Q69)</f>
        <v>1185174907</v>
      </c>
      <c r="R70" s="32">
        <f>SUM(R64:R69)</f>
        <v>1083180459</v>
      </c>
      <c r="S70" s="32">
        <f>SUM(S64:S69)</f>
        <v>233624741</v>
      </c>
      <c r="T70" s="37">
        <f t="shared" si="12"/>
        <v>0.19712258470892516</v>
      </c>
      <c r="U70" s="37">
        <f t="shared" si="13"/>
        <v>0.17942005979580733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201633432</v>
      </c>
      <c r="E71" s="31">
        <v>201633432</v>
      </c>
      <c r="F71" s="31">
        <v>57173667</v>
      </c>
      <c r="G71" s="36">
        <f t="shared" si="7"/>
        <v>0.28355251623153443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57173667</v>
      </c>
      <c r="O71" s="36">
        <f t="shared" si="11"/>
        <v>0.28355251623153443</v>
      </c>
      <c r="P71" s="31">
        <v>49925695</v>
      </c>
      <c r="Q71" s="31">
        <v>202229199</v>
      </c>
      <c r="R71" s="31">
        <v>225707255</v>
      </c>
      <c r="S71" s="31">
        <v>49925695</v>
      </c>
      <c r="T71" s="36">
        <f t="shared" si="12"/>
        <v>0.24687678756023754</v>
      </c>
      <c r="U71" s="36">
        <f t="shared" si="13"/>
        <v>0.14517518484219405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135505737</v>
      </c>
      <c r="E72" s="31">
        <v>135505737</v>
      </c>
      <c r="F72" s="31">
        <v>41809722</v>
      </c>
      <c r="G72" s="36">
        <f t="shared" si="7"/>
        <v>0.30854577027982216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41809722</v>
      </c>
      <c r="O72" s="36">
        <f t="shared" si="11"/>
        <v>0.30854577027982216</v>
      </c>
      <c r="P72" s="31">
        <v>42034437</v>
      </c>
      <c r="Q72" s="31">
        <v>135207706</v>
      </c>
      <c r="R72" s="31">
        <v>135207706</v>
      </c>
      <c r="S72" s="31">
        <v>42034437</v>
      </c>
      <c r="T72" s="36">
        <f t="shared" si="12"/>
        <v>0.31088787942308554</v>
      </c>
      <c r="U72" s="36">
        <f t="shared" si="13"/>
        <v>-5.3459738261749656E-3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159645880</v>
      </c>
      <c r="E73" s="31">
        <v>159645880</v>
      </c>
      <c r="F73" s="31">
        <v>44533151</v>
      </c>
      <c r="G73" s="36">
        <f t="shared" si="7"/>
        <v>0.27894957890551264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44533151</v>
      </c>
      <c r="O73" s="36">
        <f t="shared" si="11"/>
        <v>0.27894957890551264</v>
      </c>
      <c r="P73" s="31">
        <v>40726589</v>
      </c>
      <c r="Q73" s="31">
        <v>77122650</v>
      </c>
      <c r="R73" s="31">
        <v>112101650</v>
      </c>
      <c r="S73" s="31">
        <v>40726589</v>
      </c>
      <c r="T73" s="36">
        <f t="shared" si="12"/>
        <v>0.52807559128219794</v>
      </c>
      <c r="U73" s="36">
        <f t="shared" si="13"/>
        <v>9.3466261070869416E-2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144830342</v>
      </c>
      <c r="E74" s="31">
        <v>144830342</v>
      </c>
      <c r="F74" s="31">
        <v>33413176</v>
      </c>
      <c r="G74" s="36">
        <f t="shared" si="7"/>
        <v>0.23070563487311244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33413176</v>
      </c>
      <c r="O74" s="36">
        <f t="shared" si="11"/>
        <v>0.23070563487311244</v>
      </c>
      <c r="P74" s="31">
        <v>31579750</v>
      </c>
      <c r="Q74" s="31">
        <v>134508210</v>
      </c>
      <c r="R74" s="31">
        <v>139329425</v>
      </c>
      <c r="S74" s="31">
        <v>31579750</v>
      </c>
      <c r="T74" s="36">
        <f t="shared" si="12"/>
        <v>0.23477934915645671</v>
      </c>
      <c r="U74" s="36">
        <f t="shared" si="13"/>
        <v>5.8057014384217842E-2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38593124</v>
      </c>
      <c r="E75" s="31">
        <v>38593124</v>
      </c>
      <c r="F75" s="31">
        <v>4903437</v>
      </c>
      <c r="G75" s="36">
        <f t="shared" si="7"/>
        <v>0.12705467948124646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4903437</v>
      </c>
      <c r="O75" s="36">
        <f t="shared" si="11"/>
        <v>0.12705467948124646</v>
      </c>
      <c r="P75" s="31">
        <v>6418921</v>
      </c>
      <c r="Q75" s="31">
        <v>36966595</v>
      </c>
      <c r="R75" s="31">
        <v>36966595</v>
      </c>
      <c r="S75" s="31">
        <v>6418921</v>
      </c>
      <c r="T75" s="36">
        <f t="shared" si="12"/>
        <v>0.17364112112570823</v>
      </c>
      <c r="U75" s="36">
        <f t="shared" si="13"/>
        <v>-0.23609637819191109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28756093</v>
      </c>
      <c r="E76" s="31">
        <v>28756093</v>
      </c>
      <c r="F76" s="31">
        <v>11101405</v>
      </c>
      <c r="G76" s="36">
        <f t="shared" si="7"/>
        <v>0.38605400949287511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11101405</v>
      </c>
      <c r="O76" s="36">
        <f t="shared" si="11"/>
        <v>0.38605400949287511</v>
      </c>
      <c r="P76" s="31">
        <v>17003831</v>
      </c>
      <c r="Q76" s="31">
        <v>36539016</v>
      </c>
      <c r="R76" s="31">
        <v>23588700</v>
      </c>
      <c r="S76" s="31">
        <v>17003831</v>
      </c>
      <c r="T76" s="36">
        <f t="shared" si="12"/>
        <v>0.46536094458591881</v>
      </c>
      <c r="U76" s="36">
        <f t="shared" si="13"/>
        <v>-0.34712330415422266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708964608</v>
      </c>
      <c r="E78" s="32">
        <f>SUM(E71:E77)</f>
        <v>708964608</v>
      </c>
      <c r="F78" s="32">
        <f>SUM(F71:F77)</f>
        <v>192934558</v>
      </c>
      <c r="G78" s="37">
        <f t="shared" si="7"/>
        <v>0.27213566914753523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192934558</v>
      </c>
      <c r="O78" s="37">
        <f t="shared" si="11"/>
        <v>0.27213566914753523</v>
      </c>
      <c r="P78" s="32">
        <f>SUM(P71:P77)</f>
        <v>187689223</v>
      </c>
      <c r="Q78" s="32">
        <f>SUM(Q71:Q77)</f>
        <v>622573376</v>
      </c>
      <c r="R78" s="32">
        <f>SUM(R71:R77)</f>
        <v>672901331</v>
      </c>
      <c r="S78" s="32">
        <f>SUM(S71:S77)</f>
        <v>187689223</v>
      </c>
      <c r="T78" s="37">
        <f t="shared" si="12"/>
        <v>0.30147325638287492</v>
      </c>
      <c r="U78" s="37">
        <f t="shared" si="13"/>
        <v>2.7946916270200628E-2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288876549</v>
      </c>
      <c r="E79" s="31">
        <v>288876549</v>
      </c>
      <c r="F79" s="31">
        <v>67451541</v>
      </c>
      <c r="G79" s="36">
        <f t="shared" si="7"/>
        <v>0.23349607724647806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67451541</v>
      </c>
      <c r="O79" s="36">
        <f t="shared" si="11"/>
        <v>0.23349607724647806</v>
      </c>
      <c r="P79" s="31">
        <v>53173382</v>
      </c>
      <c r="Q79" s="31">
        <v>247474510</v>
      </c>
      <c r="R79" s="31">
        <v>267981571</v>
      </c>
      <c r="S79" s="31">
        <v>53173382</v>
      </c>
      <c r="T79" s="36">
        <f t="shared" si="12"/>
        <v>0.2148640763042626</v>
      </c>
      <c r="U79" s="36">
        <f t="shared" si="13"/>
        <v>0.26852079862063305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101713680</v>
      </c>
      <c r="E80" s="31">
        <v>101713680</v>
      </c>
      <c r="F80" s="31">
        <v>29086075</v>
      </c>
      <c r="G80" s="36">
        <f t="shared" si="7"/>
        <v>0.28596030543777395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29086075</v>
      </c>
      <c r="O80" s="36">
        <f t="shared" si="11"/>
        <v>0.28596030543777395</v>
      </c>
      <c r="P80" s="31">
        <v>23784381</v>
      </c>
      <c r="Q80" s="31">
        <v>123551690</v>
      </c>
      <c r="R80" s="31">
        <v>127558801</v>
      </c>
      <c r="S80" s="31">
        <v>23784381</v>
      </c>
      <c r="T80" s="36">
        <f t="shared" si="12"/>
        <v>0.1925055092326135</v>
      </c>
      <c r="U80" s="36">
        <f t="shared" si="13"/>
        <v>0.22290653685710793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744171370</v>
      </c>
      <c r="E81" s="31">
        <v>744171370</v>
      </c>
      <c r="F81" s="31">
        <v>151660738</v>
      </c>
      <c r="G81" s="36">
        <f t="shared" si="7"/>
        <v>0.20379813590517465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151660738</v>
      </c>
      <c r="O81" s="36">
        <f t="shared" si="11"/>
        <v>0.20379813590517465</v>
      </c>
      <c r="P81" s="31">
        <v>152330524</v>
      </c>
      <c r="Q81" s="31">
        <v>763406200</v>
      </c>
      <c r="R81" s="31">
        <v>629406200</v>
      </c>
      <c r="S81" s="31">
        <v>152330524</v>
      </c>
      <c r="T81" s="36">
        <f t="shared" si="12"/>
        <v>0.19954059057943202</v>
      </c>
      <c r="U81" s="36">
        <f t="shared" si="13"/>
        <v>-4.3969257271117002E-3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134082736</v>
      </c>
      <c r="E82" s="31">
        <v>134082736</v>
      </c>
      <c r="F82" s="31">
        <v>14549840</v>
      </c>
      <c r="G82" s="36">
        <f t="shared" si="7"/>
        <v>0.10851389548017576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14549840</v>
      </c>
      <c r="O82" s="36">
        <f t="shared" si="11"/>
        <v>0.10851389548017576</v>
      </c>
      <c r="P82" s="31">
        <v>26221237</v>
      </c>
      <c r="Q82" s="31">
        <v>46718715</v>
      </c>
      <c r="R82" s="31">
        <v>42253579</v>
      </c>
      <c r="S82" s="31">
        <v>26221237</v>
      </c>
      <c r="T82" s="36">
        <f t="shared" si="12"/>
        <v>0.561257667296714</v>
      </c>
      <c r="U82" s="36">
        <f t="shared" si="13"/>
        <v>-0.44511237208221721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1268844335</v>
      </c>
      <c r="E84" s="32">
        <f>SUM(E79:E83)</f>
        <v>1268844335</v>
      </c>
      <c r="F84" s="32">
        <f>SUM(F79:F83)</f>
        <v>262748194</v>
      </c>
      <c r="G84" s="37">
        <f t="shared" si="7"/>
        <v>0.20707677589150444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262748194</v>
      </c>
      <c r="O84" s="37">
        <f t="shared" si="11"/>
        <v>0.20707677589150444</v>
      </c>
      <c r="P84" s="32">
        <f>SUM(P79:P83)</f>
        <v>255509524</v>
      </c>
      <c r="Q84" s="32">
        <f>SUM(Q79:Q83)</f>
        <v>1181151115</v>
      </c>
      <c r="R84" s="32">
        <f>SUM(R79:R83)</f>
        <v>1067200151</v>
      </c>
      <c r="S84" s="32">
        <f>SUM(S79:S83)</f>
        <v>255509524</v>
      </c>
      <c r="T84" s="37">
        <f t="shared" si="12"/>
        <v>0.21632246776484651</v>
      </c>
      <c r="U84" s="37">
        <f t="shared" si="13"/>
        <v>2.8330333392973639E-2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5828528909</v>
      </c>
      <c r="E85" s="32">
        <f>SUM(E57,E59:E62,E64:E69,E71:E77,E79:E83)</f>
        <v>5828528909</v>
      </c>
      <c r="F85" s="32">
        <f>SUM(F57,F59:F62,F64:F69,F71:F77,F79:F83)</f>
        <v>1353491677</v>
      </c>
      <c r="G85" s="37">
        <f t="shared" si="7"/>
        <v>0.2322184033281596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1353491677</v>
      </c>
      <c r="O85" s="37">
        <f t="shared" si="11"/>
        <v>0.2322184033281596</v>
      </c>
      <c r="P85" s="32">
        <f>SUM(P57,P59:P62,P64:P69,P71:P77,P79:P83)</f>
        <v>1311929753</v>
      </c>
      <c r="Q85" s="32">
        <f>SUM(Q57,Q59:Q62,Q64:Q69,Q71:Q77,Q79:Q83)</f>
        <v>5242693424</v>
      </c>
      <c r="R85" s="32">
        <f>SUM(R57,R59:R62,R64:R69,R71:R77,R79:R83)</f>
        <v>5077075967</v>
      </c>
      <c r="S85" s="32">
        <f>SUM(S57,S59:S62,S64:S69,S71:S77,S79:S83)</f>
        <v>1311929753</v>
      </c>
      <c r="T85" s="37">
        <f t="shared" si="12"/>
        <v>0.25023964723823988</v>
      </c>
      <c r="U85" s="37">
        <f t="shared" si="13"/>
        <v>3.167999193932447E-2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16915756134</v>
      </c>
      <c r="E88" s="31">
        <v>16915756134</v>
      </c>
      <c r="F88" s="31">
        <v>5093490711</v>
      </c>
      <c r="G88" s="36">
        <f t="shared" ref="G88:G99" si="14">IF(($D88      =0),0,($F88      /$D88      ))</f>
        <v>0.30110925403814998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5093490711</v>
      </c>
      <c r="O88" s="36">
        <f t="shared" ref="O88:O99" si="18">IF(($D88      =0),0,($N88      /$D88      ))</f>
        <v>0.30110925403814998</v>
      </c>
      <c r="P88" s="31">
        <v>3911677735</v>
      </c>
      <c r="Q88" s="31">
        <v>15256078142</v>
      </c>
      <c r="R88" s="31">
        <v>15003324729</v>
      </c>
      <c r="S88" s="31">
        <v>3911677735</v>
      </c>
      <c r="T88" s="36">
        <f t="shared" ref="T88:T99" si="19">IF(($Q88      =0),0,($S88      /$Q88      ))</f>
        <v>0.25640126502965049</v>
      </c>
      <c r="U88" s="36">
        <f t="shared" ref="U88:U99" si="20">IF(($P88      =0),0,(($F88      /$P88      )-1))</f>
        <v>0.30212432006492995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11912083000</v>
      </c>
      <c r="E89" s="31">
        <v>11912083000</v>
      </c>
      <c r="F89" s="31">
        <v>2867347301</v>
      </c>
      <c r="G89" s="36">
        <f t="shared" si="14"/>
        <v>0.2407091439003573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2867347301</v>
      </c>
      <c r="O89" s="36">
        <f t="shared" si="18"/>
        <v>0.2407091439003573</v>
      </c>
      <c r="P89" s="31">
        <v>2804362161</v>
      </c>
      <c r="Q89" s="31">
        <v>10652266000</v>
      </c>
      <c r="R89" s="31">
        <v>10652266000</v>
      </c>
      <c r="S89" s="31">
        <v>2804362161</v>
      </c>
      <c r="T89" s="36">
        <f t="shared" si="19"/>
        <v>0.26326437595531316</v>
      </c>
      <c r="U89" s="36">
        <f t="shared" si="20"/>
        <v>2.245970255765406E-2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7815931172</v>
      </c>
      <c r="E90" s="31">
        <v>7815931172</v>
      </c>
      <c r="F90" s="31">
        <v>1482072907</v>
      </c>
      <c r="G90" s="36">
        <f t="shared" si="14"/>
        <v>0.18962205198395521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1482072907</v>
      </c>
      <c r="O90" s="36">
        <f t="shared" si="18"/>
        <v>0.18962205198395521</v>
      </c>
      <c r="P90" s="31">
        <v>1751125371</v>
      </c>
      <c r="Q90" s="31">
        <v>6462768745</v>
      </c>
      <c r="R90" s="31">
        <v>7234230927</v>
      </c>
      <c r="S90" s="31">
        <v>1751125371</v>
      </c>
      <c r="T90" s="36">
        <f t="shared" si="19"/>
        <v>0.2709559076138659</v>
      </c>
      <c r="U90" s="36">
        <f t="shared" si="20"/>
        <v>-0.1536454604882771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36643770306</v>
      </c>
      <c r="E91" s="32">
        <f>SUM(E88:E90)</f>
        <v>36643770306</v>
      </c>
      <c r="F91" s="32">
        <f>SUM(F88:F90)</f>
        <v>9442910919</v>
      </c>
      <c r="G91" s="37">
        <f t="shared" si="14"/>
        <v>0.25769485072484016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9442910919</v>
      </c>
      <c r="O91" s="37">
        <f t="shared" si="18"/>
        <v>0.25769485072484016</v>
      </c>
      <c r="P91" s="32">
        <f>SUM(P88:P90)</f>
        <v>8467165267</v>
      </c>
      <c r="Q91" s="32">
        <f>SUM(Q88:Q90)</f>
        <v>32371112887</v>
      </c>
      <c r="R91" s="32">
        <f>SUM(R88:R90)</f>
        <v>32889821656</v>
      </c>
      <c r="S91" s="32">
        <f>SUM(S88:S90)</f>
        <v>8467165267</v>
      </c>
      <c r="T91" s="37">
        <f t="shared" si="19"/>
        <v>0.26156546722866458</v>
      </c>
      <c r="U91" s="37">
        <f t="shared" si="20"/>
        <v>0.11523876306074698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2263308045</v>
      </c>
      <c r="E92" s="31">
        <v>2263308045</v>
      </c>
      <c r="F92" s="31">
        <v>342106630</v>
      </c>
      <c r="G92" s="36">
        <f t="shared" si="14"/>
        <v>0.151153366310771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342106630</v>
      </c>
      <c r="O92" s="36">
        <f t="shared" si="18"/>
        <v>0.151153366310771</v>
      </c>
      <c r="P92" s="31">
        <v>287799527</v>
      </c>
      <c r="Q92" s="31">
        <v>1879806562</v>
      </c>
      <c r="R92" s="31">
        <v>1492896740</v>
      </c>
      <c r="S92" s="31">
        <v>287799527</v>
      </c>
      <c r="T92" s="36">
        <f t="shared" si="19"/>
        <v>0.15310060769965542</v>
      </c>
      <c r="U92" s="36">
        <f t="shared" si="20"/>
        <v>0.18869767982627716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325851047</v>
      </c>
      <c r="E93" s="31">
        <v>325851047</v>
      </c>
      <c r="F93" s="31">
        <v>79705842</v>
      </c>
      <c r="G93" s="36">
        <f t="shared" si="14"/>
        <v>0.24460821204603955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79705842</v>
      </c>
      <c r="O93" s="36">
        <f t="shared" si="18"/>
        <v>0.24460821204603955</v>
      </c>
      <c r="P93" s="31">
        <v>83671684</v>
      </c>
      <c r="Q93" s="31">
        <v>328759979</v>
      </c>
      <c r="R93" s="31">
        <v>328779979</v>
      </c>
      <c r="S93" s="31">
        <v>83671684</v>
      </c>
      <c r="T93" s="36">
        <f t="shared" si="19"/>
        <v>0.25450690273952109</v>
      </c>
      <c r="U93" s="36">
        <f t="shared" si="20"/>
        <v>-4.7397659643135692E-2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286600222</v>
      </c>
      <c r="E94" s="31">
        <v>286600222</v>
      </c>
      <c r="F94" s="31">
        <v>77838733</v>
      </c>
      <c r="G94" s="36">
        <f t="shared" si="14"/>
        <v>0.27159341488577077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77838733</v>
      </c>
      <c r="O94" s="36">
        <f t="shared" si="18"/>
        <v>0.27159341488577077</v>
      </c>
      <c r="P94" s="31">
        <v>46550643</v>
      </c>
      <c r="Q94" s="31">
        <v>193109075</v>
      </c>
      <c r="R94" s="31">
        <v>190183852</v>
      </c>
      <c r="S94" s="31">
        <v>46550643</v>
      </c>
      <c r="T94" s="36">
        <f t="shared" si="19"/>
        <v>0.2410588057552448</v>
      </c>
      <c r="U94" s="36">
        <f t="shared" si="20"/>
        <v>0.67213013577492364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2875759314</v>
      </c>
      <c r="E96" s="32">
        <f>SUM(E92:E95)</f>
        <v>2875759314</v>
      </c>
      <c r="F96" s="32">
        <f>SUM(F92:F95)</f>
        <v>499651205</v>
      </c>
      <c r="G96" s="37">
        <f t="shared" si="14"/>
        <v>0.17374583560159512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499651205</v>
      </c>
      <c r="O96" s="37">
        <f t="shared" si="18"/>
        <v>0.17374583560159512</v>
      </c>
      <c r="P96" s="32">
        <f>SUM(P92:P95)</f>
        <v>418021854</v>
      </c>
      <c r="Q96" s="32">
        <f>SUM(Q92:Q95)</f>
        <v>2401675616</v>
      </c>
      <c r="R96" s="32">
        <f>SUM(R92:R95)</f>
        <v>2011860571</v>
      </c>
      <c r="S96" s="32">
        <f>SUM(S92:S95)</f>
        <v>418021854</v>
      </c>
      <c r="T96" s="37">
        <f t="shared" si="19"/>
        <v>0.17405425246237749</v>
      </c>
      <c r="U96" s="37">
        <f t="shared" si="20"/>
        <v>0.19527531926596353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787723316</v>
      </c>
      <c r="E97" s="31">
        <v>787723316</v>
      </c>
      <c r="F97" s="31">
        <v>145455753</v>
      </c>
      <c r="G97" s="36">
        <f t="shared" si="14"/>
        <v>0.18465335485892867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145455753</v>
      </c>
      <c r="O97" s="36">
        <f t="shared" si="18"/>
        <v>0.18465335485892867</v>
      </c>
      <c r="P97" s="31">
        <v>3135967</v>
      </c>
      <c r="Q97" s="31">
        <v>571429886</v>
      </c>
      <c r="R97" s="31">
        <v>685851177</v>
      </c>
      <c r="S97" s="31">
        <v>3135967</v>
      </c>
      <c r="T97" s="36">
        <f t="shared" si="19"/>
        <v>5.4879296250178976E-3</v>
      </c>
      <c r="U97" s="36">
        <f t="shared" si="20"/>
        <v>45.383062385541685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750603205</v>
      </c>
      <c r="E98" s="31">
        <v>750603205</v>
      </c>
      <c r="F98" s="31">
        <v>132841476</v>
      </c>
      <c r="G98" s="36">
        <f t="shared" si="14"/>
        <v>0.17697962800465261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132841476</v>
      </c>
      <c r="O98" s="36">
        <f t="shared" si="18"/>
        <v>0.17697962800465261</v>
      </c>
      <c r="P98" s="31">
        <v>119569057</v>
      </c>
      <c r="Q98" s="31">
        <v>461149076</v>
      </c>
      <c r="R98" s="31">
        <v>694107425</v>
      </c>
      <c r="S98" s="31">
        <v>119569057</v>
      </c>
      <c r="T98" s="36">
        <f t="shared" si="19"/>
        <v>0.25928504083135145</v>
      </c>
      <c r="U98" s="36">
        <f t="shared" si="20"/>
        <v>0.11100212156059741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575556136</v>
      </c>
      <c r="E99" s="31">
        <v>575556136</v>
      </c>
      <c r="F99" s="31">
        <v>112566866</v>
      </c>
      <c r="G99" s="36">
        <f t="shared" si="14"/>
        <v>0.19557929967060589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112566866</v>
      </c>
      <c r="O99" s="36">
        <f t="shared" si="18"/>
        <v>0.19557929967060589</v>
      </c>
      <c r="P99" s="31">
        <v>96219590</v>
      </c>
      <c r="Q99" s="31">
        <v>488651327</v>
      </c>
      <c r="R99" s="31">
        <v>449055631</v>
      </c>
      <c r="S99" s="31">
        <v>96219590</v>
      </c>
      <c r="T99" s="36">
        <f t="shared" si="19"/>
        <v>0.19690847989859239</v>
      </c>
      <c r="U99" s="36">
        <f t="shared" si="20"/>
        <v>0.16989550672581322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2113882657</v>
      </c>
      <c r="E101" s="32">
        <f>SUM(E97:E100)</f>
        <v>2113882657</v>
      </c>
      <c r="F101" s="32">
        <f>SUM(F97:F100)</f>
        <v>390864095</v>
      </c>
      <c r="G101" s="37">
        <f>IF(($D101     =0),0,($F101     /$D101     ))</f>
        <v>0.18490340213808756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390864095</v>
      </c>
      <c r="O101" s="37">
        <f>IF(($D101     =0),0,($N101     /$D101     ))</f>
        <v>0.18490340213808756</v>
      </c>
      <c r="P101" s="32">
        <f>SUM(P97:P100)</f>
        <v>218924614</v>
      </c>
      <c r="Q101" s="32">
        <f>SUM(Q97:Q100)</f>
        <v>1521230289</v>
      </c>
      <c r="R101" s="32">
        <f>SUM(R97:R100)</f>
        <v>1829014233</v>
      </c>
      <c r="S101" s="32">
        <f>SUM(S97:S100)</f>
        <v>218924614</v>
      </c>
      <c r="T101" s="37">
        <f>IF(($Q101     =0),0,($S101     /$Q101     ))</f>
        <v>0.14391286814563287</v>
      </c>
      <c r="U101" s="37">
        <f>IF(($P101     =0),0,(($F101     /$P101     )-1))</f>
        <v>0.7853821361539548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41633412277</v>
      </c>
      <c r="E102" s="32">
        <f>SUM(E88:E90,E92:E95,E97:E100)</f>
        <v>41633412277</v>
      </c>
      <c r="F102" s="32">
        <f>SUM(F88:F90,F92:F95,F97:F100)</f>
        <v>10333426219</v>
      </c>
      <c r="G102" s="37">
        <f>IF(($D102     =0),0,($F102     /$D102     ))</f>
        <v>0.24820031925916886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10333426219</v>
      </c>
      <c r="O102" s="37">
        <f>IF(($D102     =0),0,($N102     /$D102     ))</f>
        <v>0.24820031925916886</v>
      </c>
      <c r="P102" s="32">
        <f>SUM(P88:P90,P92:P95,P97:P100)</f>
        <v>9104111735</v>
      </c>
      <c r="Q102" s="32">
        <f>SUM(Q88:Q90,Q92:Q95,Q97:Q100)</f>
        <v>36294018792</v>
      </c>
      <c r="R102" s="32">
        <f>SUM(R88:R90,R92:R95,R97:R100)</f>
        <v>36730696460</v>
      </c>
      <c r="S102" s="32">
        <f>SUM(S88:S90,S92:S95,S97:S100)</f>
        <v>9104111735</v>
      </c>
      <c r="T102" s="37">
        <f>IF(($Q102     =0),0,($S102     /$Q102     ))</f>
        <v>0.25084330801654697</v>
      </c>
      <c r="U102" s="37">
        <f>IF(($P102     =0),0,(($F102     /$P102     )-1))</f>
        <v>0.13502849259571392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11014513750</v>
      </c>
      <c r="E105" s="31">
        <v>11014513750</v>
      </c>
      <c r="F105" s="31">
        <v>2941882100</v>
      </c>
      <c r="G105" s="36">
        <f t="shared" ref="G105:G136" si="21">IF(($D105     =0),0,($F105     /$D105     ))</f>
        <v>0.26709141835698375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2941882100</v>
      </c>
      <c r="O105" s="36">
        <f t="shared" ref="O105:O136" si="25">IF(($D105     =0),0,($N105     /$D105     ))</f>
        <v>0.26709141835698375</v>
      </c>
      <c r="P105" s="31">
        <v>2404583703</v>
      </c>
      <c r="Q105" s="31">
        <v>9858325900</v>
      </c>
      <c r="R105" s="31">
        <v>10158325900</v>
      </c>
      <c r="S105" s="31">
        <v>2404583703</v>
      </c>
      <c r="T105" s="36">
        <f t="shared" ref="T105:T136" si="26">IF(($Q105     =0),0,($S105     /$Q105     ))</f>
        <v>0.24391399994191712</v>
      </c>
      <c r="U105" s="36">
        <f t="shared" ref="U105:U136" si="27">IF(($P105     =0),0,(($F105     /$P105     )-1))</f>
        <v>0.22344757486697486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11014513750</v>
      </c>
      <c r="E106" s="32">
        <f>E105</f>
        <v>11014513750</v>
      </c>
      <c r="F106" s="32">
        <f>F105</f>
        <v>2941882100</v>
      </c>
      <c r="G106" s="37">
        <f t="shared" si="21"/>
        <v>0.26709141835698375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2941882100</v>
      </c>
      <c r="O106" s="37">
        <f t="shared" si="25"/>
        <v>0.26709141835698375</v>
      </c>
      <c r="P106" s="32">
        <f>P105</f>
        <v>2404583703</v>
      </c>
      <c r="Q106" s="32">
        <f>Q105</f>
        <v>9858325900</v>
      </c>
      <c r="R106" s="32">
        <f>R105</f>
        <v>10158325900</v>
      </c>
      <c r="S106" s="32">
        <f>S105</f>
        <v>2404583703</v>
      </c>
      <c r="T106" s="37">
        <f t="shared" si="26"/>
        <v>0.24391399994191712</v>
      </c>
      <c r="U106" s="37">
        <f t="shared" si="27"/>
        <v>0.22344757486697486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496566360</v>
      </c>
      <c r="E111" s="31">
        <v>496566360</v>
      </c>
      <c r="F111" s="31">
        <v>84042527</v>
      </c>
      <c r="G111" s="36">
        <f t="shared" si="21"/>
        <v>0.16924732275460624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84042527</v>
      </c>
      <c r="O111" s="36">
        <f t="shared" si="25"/>
        <v>0.16924732275460624</v>
      </c>
      <c r="P111" s="31">
        <v>76242456</v>
      </c>
      <c r="Q111" s="31">
        <v>545445214</v>
      </c>
      <c r="R111" s="31">
        <v>550122429</v>
      </c>
      <c r="S111" s="31">
        <v>76242456</v>
      </c>
      <c r="T111" s="36">
        <f t="shared" si="26"/>
        <v>0.13978022731353548</v>
      </c>
      <c r="U111" s="36">
        <f t="shared" si="27"/>
        <v>0.10230613504895492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496566360</v>
      </c>
      <c r="E112" s="32">
        <f>SUM(E107:E111)</f>
        <v>496566360</v>
      </c>
      <c r="F112" s="32">
        <f>SUM(F107:F111)</f>
        <v>84042527</v>
      </c>
      <c r="G112" s="37">
        <f t="shared" si="21"/>
        <v>0.16924732275460624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84042527</v>
      </c>
      <c r="O112" s="37">
        <f t="shared" si="25"/>
        <v>0.16924732275460624</v>
      </c>
      <c r="P112" s="32">
        <f>SUM(P107:P111)</f>
        <v>76242456</v>
      </c>
      <c r="Q112" s="32">
        <f>SUM(Q107:Q111)</f>
        <v>545445214</v>
      </c>
      <c r="R112" s="32">
        <f>SUM(R107:R111)</f>
        <v>550122429</v>
      </c>
      <c r="S112" s="32">
        <f>SUM(S107:S111)</f>
        <v>76242456</v>
      </c>
      <c r="T112" s="37">
        <f t="shared" si="26"/>
        <v>0.13978022731353548</v>
      </c>
      <c r="U112" s="37">
        <f t="shared" si="27"/>
        <v>0.10230613504895492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1315915970</v>
      </c>
      <c r="E117" s="31">
        <v>1315915970</v>
      </c>
      <c r="F117" s="31">
        <v>471605683</v>
      </c>
      <c r="G117" s="36">
        <f t="shared" si="21"/>
        <v>0.35838586486643215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471605683</v>
      </c>
      <c r="O117" s="36">
        <f t="shared" si="25"/>
        <v>0.35838586486643215</v>
      </c>
      <c r="P117" s="31">
        <v>468945904</v>
      </c>
      <c r="Q117" s="31">
        <v>1179122119</v>
      </c>
      <c r="R117" s="31">
        <v>1177924375</v>
      </c>
      <c r="S117" s="31">
        <v>468945904</v>
      </c>
      <c r="T117" s="36">
        <f t="shared" si="26"/>
        <v>0.39770766440859212</v>
      </c>
      <c r="U117" s="36">
        <f t="shared" si="27"/>
        <v>5.6718247825873203E-3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645025023</v>
      </c>
      <c r="E120" s="31">
        <v>645025023</v>
      </c>
      <c r="F120" s="31">
        <v>144142340</v>
      </c>
      <c r="G120" s="36">
        <f t="shared" si="21"/>
        <v>0.22346782661174372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144142340</v>
      </c>
      <c r="O120" s="36">
        <f t="shared" si="25"/>
        <v>0.22346782661174372</v>
      </c>
      <c r="P120" s="31">
        <v>136922048</v>
      </c>
      <c r="Q120" s="31">
        <v>640818475</v>
      </c>
      <c r="R120" s="31">
        <v>591017652</v>
      </c>
      <c r="S120" s="31">
        <v>136922048</v>
      </c>
      <c r="T120" s="36">
        <f t="shared" si="26"/>
        <v>0.21366744771208415</v>
      </c>
      <c r="U120" s="36">
        <f t="shared" si="27"/>
        <v>5.273286592967108E-2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1960940993</v>
      </c>
      <c r="E121" s="32">
        <f>SUM(E113:E120)</f>
        <v>1960940993</v>
      </c>
      <c r="F121" s="32">
        <f>SUM(F113:F120)</f>
        <v>615748023</v>
      </c>
      <c r="G121" s="37">
        <f t="shared" si="21"/>
        <v>0.31400640059953094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615748023</v>
      </c>
      <c r="O121" s="37">
        <f t="shared" si="25"/>
        <v>0.31400640059953094</v>
      </c>
      <c r="P121" s="32">
        <f>SUM(P113:P120)</f>
        <v>605867952</v>
      </c>
      <c r="Q121" s="32">
        <f>SUM(Q113:Q120)</f>
        <v>1819940594</v>
      </c>
      <c r="R121" s="32">
        <f>SUM(R113:R120)</f>
        <v>1768942027</v>
      </c>
      <c r="S121" s="32">
        <f>SUM(S113:S120)</f>
        <v>605867952</v>
      </c>
      <c r="T121" s="37">
        <f t="shared" si="26"/>
        <v>0.33290534537085004</v>
      </c>
      <c r="U121" s="37">
        <f t="shared" si="27"/>
        <v>1.630730090176491E-2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342998496</v>
      </c>
      <c r="E125" s="31">
        <v>342998496</v>
      </c>
      <c r="F125" s="31">
        <v>93491837</v>
      </c>
      <c r="G125" s="36">
        <f t="shared" si="21"/>
        <v>0.2725721485379341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93491837</v>
      </c>
      <c r="O125" s="36">
        <f t="shared" si="25"/>
        <v>0.2725721485379341</v>
      </c>
      <c r="P125" s="31">
        <v>33714531</v>
      </c>
      <c r="Q125" s="31">
        <v>339455148</v>
      </c>
      <c r="R125" s="31">
        <v>371292674</v>
      </c>
      <c r="S125" s="31">
        <v>33714531</v>
      </c>
      <c r="T125" s="36">
        <f t="shared" si="26"/>
        <v>9.931954544993378E-2</v>
      </c>
      <c r="U125" s="36">
        <f t="shared" si="27"/>
        <v>1.7730427868031144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342998496</v>
      </c>
      <c r="E126" s="32">
        <f>SUM(E122:E125)</f>
        <v>342998496</v>
      </c>
      <c r="F126" s="32">
        <f>SUM(F122:F125)</f>
        <v>93491837</v>
      </c>
      <c r="G126" s="37">
        <f t="shared" si="21"/>
        <v>0.2725721485379341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93491837</v>
      </c>
      <c r="O126" s="37">
        <f t="shared" si="25"/>
        <v>0.2725721485379341</v>
      </c>
      <c r="P126" s="32">
        <f>SUM(P122:P125)</f>
        <v>33714531</v>
      </c>
      <c r="Q126" s="32">
        <f>SUM(Q122:Q125)</f>
        <v>339455148</v>
      </c>
      <c r="R126" s="32">
        <f>SUM(R122:R125)</f>
        <v>371292674</v>
      </c>
      <c r="S126" s="32">
        <f>SUM(S122:S125)</f>
        <v>33714531</v>
      </c>
      <c r="T126" s="37">
        <f t="shared" si="26"/>
        <v>9.931954544993378E-2</v>
      </c>
      <c r="U126" s="37">
        <f t="shared" si="27"/>
        <v>1.7730427868031144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130580534</v>
      </c>
      <c r="E131" s="31">
        <v>130580534</v>
      </c>
      <c r="F131" s="31">
        <v>34778612</v>
      </c>
      <c r="G131" s="36">
        <f t="shared" si="21"/>
        <v>0.26633841151239279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34778612</v>
      </c>
      <c r="O131" s="36">
        <f t="shared" si="25"/>
        <v>0.26633841151239279</v>
      </c>
      <c r="P131" s="31">
        <v>33570496</v>
      </c>
      <c r="Q131" s="31">
        <v>144292842</v>
      </c>
      <c r="R131" s="31">
        <v>130744389</v>
      </c>
      <c r="S131" s="31">
        <v>33570496</v>
      </c>
      <c r="T131" s="36">
        <f t="shared" si="26"/>
        <v>0.23265531078804311</v>
      </c>
      <c r="U131" s="36">
        <f t="shared" si="27"/>
        <v>3.5987433727520779E-2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130580534</v>
      </c>
      <c r="E132" s="32">
        <f>SUM(E127:E131)</f>
        <v>130580534</v>
      </c>
      <c r="F132" s="32">
        <f>SUM(F127:F131)</f>
        <v>34778612</v>
      </c>
      <c r="G132" s="37">
        <f t="shared" si="21"/>
        <v>0.26633841151239279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34778612</v>
      </c>
      <c r="O132" s="37">
        <f t="shared" si="25"/>
        <v>0.26633841151239279</v>
      </c>
      <c r="P132" s="32">
        <f>SUM(P127:P131)</f>
        <v>33570496</v>
      </c>
      <c r="Q132" s="32">
        <f>SUM(Q127:Q131)</f>
        <v>144292842</v>
      </c>
      <c r="R132" s="32">
        <f>SUM(R127:R131)</f>
        <v>130744389</v>
      </c>
      <c r="S132" s="32">
        <f>SUM(S127:S131)</f>
        <v>33570496</v>
      </c>
      <c r="T132" s="37">
        <f t="shared" si="26"/>
        <v>0.23265531078804311</v>
      </c>
      <c r="U132" s="37">
        <f t="shared" si="27"/>
        <v>3.5987433727520779E-2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363123957</v>
      </c>
      <c r="E133" s="31">
        <v>363123957</v>
      </c>
      <c r="F133" s="31">
        <v>107976351</v>
      </c>
      <c r="G133" s="36">
        <f t="shared" si="21"/>
        <v>0.29735397215887904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107976351</v>
      </c>
      <c r="O133" s="36">
        <f t="shared" si="25"/>
        <v>0.29735397215887904</v>
      </c>
      <c r="P133" s="31">
        <v>103503005</v>
      </c>
      <c r="Q133" s="31">
        <v>341924458</v>
      </c>
      <c r="R133" s="31">
        <v>343268269</v>
      </c>
      <c r="S133" s="31">
        <v>103503005</v>
      </c>
      <c r="T133" s="36">
        <f t="shared" si="26"/>
        <v>0.30270722839019604</v>
      </c>
      <c r="U133" s="36">
        <f t="shared" si="27"/>
        <v>4.3219479473083799E-2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109187131</v>
      </c>
      <c r="E136" s="31">
        <v>109187131</v>
      </c>
      <c r="F136" s="31">
        <v>29953665</v>
      </c>
      <c r="G136" s="36">
        <f t="shared" si="21"/>
        <v>0.27433329116413913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29953665</v>
      </c>
      <c r="O136" s="36">
        <f t="shared" si="25"/>
        <v>0.27433329116413913</v>
      </c>
      <c r="P136" s="31">
        <v>28516890</v>
      </c>
      <c r="Q136" s="31">
        <v>112162835</v>
      </c>
      <c r="R136" s="31">
        <v>112162835</v>
      </c>
      <c r="S136" s="31">
        <v>28516890</v>
      </c>
      <c r="T136" s="36">
        <f t="shared" si="26"/>
        <v>0.25424544591798165</v>
      </c>
      <c r="U136" s="36">
        <f t="shared" si="27"/>
        <v>5.0383299160602801E-2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472311088</v>
      </c>
      <c r="E137" s="32">
        <f>SUM(E133:E136)</f>
        <v>472311088</v>
      </c>
      <c r="F137" s="32">
        <f>SUM(F133:F136)</f>
        <v>137930016</v>
      </c>
      <c r="G137" s="37">
        <f t="shared" ref="G137:G170" si="28">IF(($D137     =0),0,($F137     /$D137     ))</f>
        <v>0.29203213624322111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137930016</v>
      </c>
      <c r="O137" s="37">
        <f t="shared" ref="O137:O170" si="32">IF(($D137     =0),0,($N137     /$D137     ))</f>
        <v>0.29203213624322111</v>
      </c>
      <c r="P137" s="32">
        <f>SUM(P133:P136)</f>
        <v>132019895</v>
      </c>
      <c r="Q137" s="32">
        <f>SUM(Q133:Q136)</f>
        <v>454087293</v>
      </c>
      <c r="R137" s="32">
        <f>SUM(R133:R136)</f>
        <v>455431104</v>
      </c>
      <c r="S137" s="32">
        <f>SUM(S133:S136)</f>
        <v>132019895</v>
      </c>
      <c r="T137" s="37">
        <f t="shared" ref="T137:T170" si="33">IF(($Q137     =0),0,($S137     /$Q137     ))</f>
        <v>0.29073681874643431</v>
      </c>
      <c r="U137" s="37">
        <f t="shared" ref="U137:U170" si="34">IF(($P137     =0),0,(($F137     /$P137     )-1))</f>
        <v>4.476689668629108E-2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79258458</v>
      </c>
      <c r="E140" s="31">
        <v>79258458</v>
      </c>
      <c r="F140" s="31">
        <v>20438244</v>
      </c>
      <c r="G140" s="36">
        <f t="shared" si="28"/>
        <v>0.25786830220693924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20438244</v>
      </c>
      <c r="O140" s="36">
        <f t="shared" si="32"/>
        <v>0.25786830220693924</v>
      </c>
      <c r="P140" s="31">
        <v>18225595</v>
      </c>
      <c r="Q140" s="31">
        <v>50773000</v>
      </c>
      <c r="R140" s="31">
        <v>75918062</v>
      </c>
      <c r="S140" s="31">
        <v>18225595</v>
      </c>
      <c r="T140" s="36">
        <f t="shared" si="33"/>
        <v>0.35896234218974654</v>
      </c>
      <c r="U140" s="36">
        <f t="shared" si="34"/>
        <v>0.12140338902515935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71159513</v>
      </c>
      <c r="E143" s="31">
        <v>71159513</v>
      </c>
      <c r="F143" s="31">
        <v>14347419</v>
      </c>
      <c r="G143" s="36">
        <f t="shared" si="28"/>
        <v>0.20162334444306834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14347419</v>
      </c>
      <c r="O143" s="36">
        <f t="shared" si="32"/>
        <v>0.20162334444306834</v>
      </c>
      <c r="P143" s="31">
        <v>16172943</v>
      </c>
      <c r="Q143" s="31">
        <v>74287988</v>
      </c>
      <c r="R143" s="31">
        <v>67310904</v>
      </c>
      <c r="S143" s="31">
        <v>16172943</v>
      </c>
      <c r="T143" s="36">
        <f t="shared" si="33"/>
        <v>0.21770603075156647</v>
      </c>
      <c r="U143" s="36">
        <f t="shared" si="34"/>
        <v>-0.11287518913533545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150417971</v>
      </c>
      <c r="E144" s="32">
        <f>SUM(E138:E143)</f>
        <v>150417971</v>
      </c>
      <c r="F144" s="32">
        <f>SUM(F138:F143)</f>
        <v>34785663</v>
      </c>
      <c r="G144" s="37">
        <f t="shared" si="28"/>
        <v>0.23126002012086708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34785663</v>
      </c>
      <c r="O144" s="37">
        <f t="shared" si="32"/>
        <v>0.23126002012086708</v>
      </c>
      <c r="P144" s="32">
        <f>SUM(P138:P143)</f>
        <v>34398538</v>
      </c>
      <c r="Q144" s="32">
        <f>SUM(Q138:Q143)</f>
        <v>125060988</v>
      </c>
      <c r="R144" s="32">
        <f>SUM(R138:R143)</f>
        <v>143228966</v>
      </c>
      <c r="S144" s="32">
        <f>SUM(S138:S143)</f>
        <v>34398538</v>
      </c>
      <c r="T144" s="37">
        <f t="shared" si="33"/>
        <v>0.27505410400244079</v>
      </c>
      <c r="U144" s="37">
        <f t="shared" si="34"/>
        <v>1.1254112020691043E-2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82194597</v>
      </c>
      <c r="E149" s="31">
        <v>82194597</v>
      </c>
      <c r="F149" s="31">
        <v>9298527</v>
      </c>
      <c r="G149" s="36">
        <f t="shared" si="28"/>
        <v>0.1131282023318394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9298527</v>
      </c>
      <c r="O149" s="36">
        <f t="shared" si="32"/>
        <v>0.1131282023318394</v>
      </c>
      <c r="P149" s="31">
        <v>15847332</v>
      </c>
      <c r="Q149" s="31">
        <v>65762236</v>
      </c>
      <c r="R149" s="31">
        <v>67258277</v>
      </c>
      <c r="S149" s="31">
        <v>15847332</v>
      </c>
      <c r="T149" s="36">
        <f t="shared" si="33"/>
        <v>0.24097921487949406</v>
      </c>
      <c r="U149" s="36">
        <f t="shared" si="34"/>
        <v>-0.41324337749723428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82194597</v>
      </c>
      <c r="E150" s="32">
        <f>SUM(E145:E149)</f>
        <v>82194597</v>
      </c>
      <c r="F150" s="32">
        <f>SUM(F145:F149)</f>
        <v>9298527</v>
      </c>
      <c r="G150" s="37">
        <f t="shared" si="28"/>
        <v>0.1131282023318394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9298527</v>
      </c>
      <c r="O150" s="37">
        <f t="shared" si="32"/>
        <v>0.1131282023318394</v>
      </c>
      <c r="P150" s="32">
        <f>SUM(P145:P149)</f>
        <v>15847332</v>
      </c>
      <c r="Q150" s="32">
        <f>SUM(Q145:Q149)</f>
        <v>65762236</v>
      </c>
      <c r="R150" s="32">
        <f>SUM(R145:R149)</f>
        <v>67258277</v>
      </c>
      <c r="S150" s="32">
        <f>SUM(S145:S149)</f>
        <v>15847332</v>
      </c>
      <c r="T150" s="37">
        <f t="shared" si="33"/>
        <v>0.24097921487949406</v>
      </c>
      <c r="U150" s="37">
        <f t="shared" si="34"/>
        <v>-0.41324337749723428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1323388600</v>
      </c>
      <c r="E152" s="31">
        <v>1323388600</v>
      </c>
      <c r="F152" s="31">
        <v>306456456</v>
      </c>
      <c r="G152" s="36">
        <f t="shared" si="28"/>
        <v>0.23156951480464619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306456456</v>
      </c>
      <c r="O152" s="36">
        <f t="shared" si="32"/>
        <v>0.23156951480464619</v>
      </c>
      <c r="P152" s="31">
        <v>319358250</v>
      </c>
      <c r="Q152" s="31">
        <v>1287663300</v>
      </c>
      <c r="R152" s="31">
        <v>1217070806</v>
      </c>
      <c r="S152" s="31">
        <v>319358250</v>
      </c>
      <c r="T152" s="36">
        <f t="shared" si="33"/>
        <v>0.24801378590195122</v>
      </c>
      <c r="U152" s="36">
        <f t="shared" si="34"/>
        <v>-4.0399125433584371E-2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439903490</v>
      </c>
      <c r="E156" s="31">
        <v>439903490</v>
      </c>
      <c r="F156" s="31">
        <v>163086504</v>
      </c>
      <c r="G156" s="36">
        <f t="shared" si="28"/>
        <v>0.37073246224984485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163086504</v>
      </c>
      <c r="O156" s="36">
        <f t="shared" si="32"/>
        <v>0.37073246224984485</v>
      </c>
      <c r="P156" s="31">
        <v>161038806</v>
      </c>
      <c r="Q156" s="31">
        <v>435316206</v>
      </c>
      <c r="R156" s="31">
        <v>427604892</v>
      </c>
      <c r="S156" s="31">
        <v>161038806</v>
      </c>
      <c r="T156" s="36">
        <f t="shared" si="33"/>
        <v>0.36993524196983374</v>
      </c>
      <c r="U156" s="36">
        <f t="shared" si="34"/>
        <v>1.2715556274057294E-2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1763292090</v>
      </c>
      <c r="E157" s="32">
        <f>SUM(E151:E156)</f>
        <v>1763292090</v>
      </c>
      <c r="F157" s="32">
        <f>SUM(F151:F156)</f>
        <v>469542960</v>
      </c>
      <c r="G157" s="37">
        <f t="shared" si="28"/>
        <v>0.26628768010863135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469542960</v>
      </c>
      <c r="O157" s="37">
        <f t="shared" si="32"/>
        <v>0.26628768010863135</v>
      </c>
      <c r="P157" s="32">
        <f>SUM(P151:P156)</f>
        <v>480397056</v>
      </c>
      <c r="Q157" s="32">
        <f>SUM(Q151:Q156)</f>
        <v>1722979506</v>
      </c>
      <c r="R157" s="32">
        <f>SUM(R151:R156)</f>
        <v>1644675698</v>
      </c>
      <c r="S157" s="32">
        <f>SUM(S151:S156)</f>
        <v>480397056</v>
      </c>
      <c r="T157" s="37">
        <f t="shared" si="33"/>
        <v>0.27881762628463902</v>
      </c>
      <c r="U157" s="37">
        <f t="shared" si="34"/>
        <v>-2.2594010234733841E-2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662275839</v>
      </c>
      <c r="E162" s="31">
        <v>662275839</v>
      </c>
      <c r="F162" s="31">
        <v>224307775</v>
      </c>
      <c r="G162" s="36">
        <f t="shared" si="28"/>
        <v>0.33869237225789844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224307775</v>
      </c>
      <c r="O162" s="36">
        <f t="shared" si="32"/>
        <v>0.33869237225789844</v>
      </c>
      <c r="P162" s="31">
        <v>170401276</v>
      </c>
      <c r="Q162" s="31">
        <v>692215190</v>
      </c>
      <c r="R162" s="31">
        <v>674027006</v>
      </c>
      <c r="S162" s="31">
        <v>170401276</v>
      </c>
      <c r="T162" s="36">
        <f t="shared" si="33"/>
        <v>0.24616806805409747</v>
      </c>
      <c r="U162" s="36">
        <f t="shared" si="34"/>
        <v>0.3163503247475683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662275839</v>
      </c>
      <c r="E163" s="32">
        <f>SUM(E158:E162)</f>
        <v>662275839</v>
      </c>
      <c r="F163" s="32">
        <f>SUM(F158:F162)</f>
        <v>224307775</v>
      </c>
      <c r="G163" s="37">
        <f t="shared" si="28"/>
        <v>0.33869237225789844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224307775</v>
      </c>
      <c r="O163" s="37">
        <f t="shared" si="32"/>
        <v>0.33869237225789844</v>
      </c>
      <c r="P163" s="32">
        <f>SUM(P158:P162)</f>
        <v>170401276</v>
      </c>
      <c r="Q163" s="32">
        <f>SUM(Q158:Q162)</f>
        <v>692215190</v>
      </c>
      <c r="R163" s="32">
        <f>SUM(R158:R162)</f>
        <v>674027006</v>
      </c>
      <c r="S163" s="32">
        <f>SUM(S158:S162)</f>
        <v>170401276</v>
      </c>
      <c r="T163" s="37">
        <f t="shared" si="33"/>
        <v>0.24616806805409747</v>
      </c>
      <c r="U163" s="37">
        <f t="shared" si="34"/>
        <v>0.3163503247475683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133411972</v>
      </c>
      <c r="E168" s="31">
        <v>133411972</v>
      </c>
      <c r="F168" s="31">
        <v>31970933</v>
      </c>
      <c r="G168" s="36">
        <f t="shared" si="28"/>
        <v>0.23964065983523578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31970933</v>
      </c>
      <c r="O168" s="36">
        <f t="shared" si="32"/>
        <v>0.23964065983523578</v>
      </c>
      <c r="P168" s="31">
        <v>19909343</v>
      </c>
      <c r="Q168" s="31">
        <v>91832804</v>
      </c>
      <c r="R168" s="31">
        <v>98427612</v>
      </c>
      <c r="S168" s="31">
        <v>19909343</v>
      </c>
      <c r="T168" s="36">
        <f t="shared" si="33"/>
        <v>0.21679990300633747</v>
      </c>
      <c r="U168" s="36">
        <f t="shared" si="34"/>
        <v>0.60582561664641577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133411972</v>
      </c>
      <c r="E169" s="32">
        <f>SUM(E164:E168)</f>
        <v>133411972</v>
      </c>
      <c r="F169" s="32">
        <f>SUM(F164:F168)</f>
        <v>31970933</v>
      </c>
      <c r="G169" s="37">
        <f t="shared" si="28"/>
        <v>0.23964065983523578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31970933</v>
      </c>
      <c r="O169" s="37">
        <f t="shared" si="32"/>
        <v>0.23964065983523578</v>
      </c>
      <c r="P169" s="32">
        <f>SUM(P164:P168)</f>
        <v>19909343</v>
      </c>
      <c r="Q169" s="32">
        <f>SUM(Q164:Q168)</f>
        <v>91832804</v>
      </c>
      <c r="R169" s="32">
        <f>SUM(R164:R168)</f>
        <v>98427612</v>
      </c>
      <c r="S169" s="32">
        <f>SUM(S164:S168)</f>
        <v>19909343</v>
      </c>
      <c r="T169" s="37">
        <f t="shared" si="33"/>
        <v>0.21679990300633747</v>
      </c>
      <c r="U169" s="37">
        <f t="shared" si="34"/>
        <v>0.60582561664641577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17209503690</v>
      </c>
      <c r="E170" s="32">
        <f>SUM(E105,E107:E111,E113:E120,E122:E125,E127:E131,E133:E136,E138:E143,E145:E149,E151:E156,E158:E162,E164:E168)</f>
        <v>17209503690</v>
      </c>
      <c r="F170" s="32">
        <f>SUM(F105,F107:F111,F113:F120,F122:F125,F127:F131,F133:F136,F138:F143,F145:F149,F151:F156,F158:F162,F164:F168)</f>
        <v>4677778973</v>
      </c>
      <c r="G170" s="37">
        <f t="shared" si="28"/>
        <v>0.27181370580245945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4677778973</v>
      </c>
      <c r="O170" s="37">
        <f t="shared" si="32"/>
        <v>0.27181370580245945</v>
      </c>
      <c r="P170" s="32">
        <f>SUM(P105,P107:P111,P113:P120,P122:P125,P127:P131,P133:P136,P138:P143,P145:P149,P151:P156,P158:P162,P164:P168)</f>
        <v>4006952578</v>
      </c>
      <c r="Q170" s="32">
        <f>SUM(Q105,Q107:Q111,Q113:Q120,Q122:Q125,Q127:Q131,Q133:Q136,Q138:Q143,Q145:Q149,Q151:Q156,Q158:Q162,Q164:Q168)</f>
        <v>15859397715</v>
      </c>
      <c r="R170" s="32">
        <f>SUM(R105,R107:R111,R113:R120,R122:R125,R127:R131,R133:R136,R138:R143,R145:R149,R151:R156,R158:R162,R164:R168)</f>
        <v>16062476082</v>
      </c>
      <c r="S170" s="32">
        <f>SUM(S105,S107:S111,S113:S120,S122:S125,S127:S131,S133:S136,S138:S143,S145:S149,S151:S156,S158:S162,S164:S168)</f>
        <v>4006952578</v>
      </c>
      <c r="T170" s="37">
        <f t="shared" si="33"/>
        <v>0.25265477605181552</v>
      </c>
      <c r="U170" s="37">
        <f t="shared" si="34"/>
        <v>0.16741560623480889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2803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2803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5593651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5593651</v>
      </c>
      <c r="O175" s="36">
        <f t="shared" si="39"/>
        <v>0</v>
      </c>
      <c r="P175" s="31">
        <v>5629211</v>
      </c>
      <c r="Q175" s="31">
        <v>0</v>
      </c>
      <c r="R175" s="31">
        <v>18548243</v>
      </c>
      <c r="S175" s="31">
        <v>5629211</v>
      </c>
      <c r="T175" s="36">
        <f t="shared" si="40"/>
        <v>0</v>
      </c>
      <c r="U175" s="36">
        <f t="shared" si="41"/>
        <v>-6.3170486947460303E-3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1196293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1196293</v>
      </c>
      <c r="O177" s="36">
        <f t="shared" si="39"/>
        <v>0</v>
      </c>
      <c r="P177" s="31">
        <v>771541</v>
      </c>
      <c r="Q177" s="31">
        <v>0</v>
      </c>
      <c r="R177" s="31">
        <v>0</v>
      </c>
      <c r="S177" s="31">
        <v>771541</v>
      </c>
      <c r="T177" s="36">
        <f t="shared" si="40"/>
        <v>0</v>
      </c>
      <c r="U177" s="36">
        <f t="shared" si="41"/>
        <v>0.55052421063819024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412307364</v>
      </c>
      <c r="E178" s="31">
        <v>412307364</v>
      </c>
      <c r="F178" s="31">
        <v>94160890</v>
      </c>
      <c r="G178" s="36">
        <f t="shared" si="35"/>
        <v>0.22837547475868028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94160890</v>
      </c>
      <c r="O178" s="36">
        <f t="shared" si="39"/>
        <v>0.22837547475868028</v>
      </c>
      <c r="P178" s="31">
        <v>34101122</v>
      </c>
      <c r="Q178" s="31">
        <v>375299892</v>
      </c>
      <c r="R178" s="31">
        <v>375299892</v>
      </c>
      <c r="S178" s="31">
        <v>34101122</v>
      </c>
      <c r="T178" s="36">
        <f t="shared" si="40"/>
        <v>9.0863660573608687E-2</v>
      </c>
      <c r="U178" s="36">
        <f t="shared" si="41"/>
        <v>1.7612255690589889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412307364</v>
      </c>
      <c r="E179" s="32">
        <f>SUM(E173:E178)</f>
        <v>412307364</v>
      </c>
      <c r="F179" s="32">
        <f>SUM(F173:F178)</f>
        <v>100953637</v>
      </c>
      <c r="G179" s="37">
        <f t="shared" si="35"/>
        <v>0.24485043395926345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100953637</v>
      </c>
      <c r="O179" s="37">
        <f t="shared" si="39"/>
        <v>0.24485043395926345</v>
      </c>
      <c r="P179" s="32">
        <f>SUM(P173:P178)</f>
        <v>40501874</v>
      </c>
      <c r="Q179" s="32">
        <f>SUM(Q173:Q178)</f>
        <v>375299892</v>
      </c>
      <c r="R179" s="32">
        <f>SUM(R173:R178)</f>
        <v>393848135</v>
      </c>
      <c r="S179" s="32">
        <f>SUM(S173:S178)</f>
        <v>40501874</v>
      </c>
      <c r="T179" s="37">
        <f t="shared" si="40"/>
        <v>0.10791869345914973</v>
      </c>
      <c r="U179" s="37">
        <f t="shared" si="41"/>
        <v>1.4925670599834469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7777851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7777851</v>
      </c>
      <c r="O180" s="36">
        <f t="shared" si="39"/>
        <v>0</v>
      </c>
      <c r="P180" s="31">
        <v>8766414</v>
      </c>
      <c r="Q180" s="31">
        <v>0</v>
      </c>
      <c r="R180" s="31">
        <v>0</v>
      </c>
      <c r="S180" s="31">
        <v>8766414</v>
      </c>
      <c r="T180" s="36">
        <f t="shared" si="40"/>
        <v>0</v>
      </c>
      <c r="U180" s="36">
        <f t="shared" si="41"/>
        <v>-0.11276709039751032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1326115689</v>
      </c>
      <c r="E184" s="31">
        <v>1326115689</v>
      </c>
      <c r="F184" s="31">
        <v>336955712</v>
      </c>
      <c r="G184" s="36">
        <f t="shared" si="35"/>
        <v>0.25409224458696528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336955712</v>
      </c>
      <c r="O184" s="36">
        <f t="shared" si="39"/>
        <v>0.25409224458696528</v>
      </c>
      <c r="P184" s="31">
        <v>270758847</v>
      </c>
      <c r="Q184" s="31">
        <v>1001343827</v>
      </c>
      <c r="R184" s="31">
        <v>1265363304</v>
      </c>
      <c r="S184" s="31">
        <v>270758847</v>
      </c>
      <c r="T184" s="36">
        <f t="shared" si="40"/>
        <v>0.27039548225027404</v>
      </c>
      <c r="U184" s="36">
        <f t="shared" si="41"/>
        <v>0.24448643408501436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1326115689</v>
      </c>
      <c r="E185" s="32">
        <f>SUM(E180:E184)</f>
        <v>1326115689</v>
      </c>
      <c r="F185" s="32">
        <f>SUM(F180:F184)</f>
        <v>344733563</v>
      </c>
      <c r="G185" s="37">
        <f t="shared" si="35"/>
        <v>0.25995738219488029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344733563</v>
      </c>
      <c r="O185" s="37">
        <f t="shared" si="39"/>
        <v>0.25995738219488029</v>
      </c>
      <c r="P185" s="32">
        <f>SUM(P180:P184)</f>
        <v>279525261</v>
      </c>
      <c r="Q185" s="32">
        <f>SUM(Q180:Q184)</f>
        <v>1001343827</v>
      </c>
      <c r="R185" s="32">
        <f>SUM(R180:R184)</f>
        <v>1265363304</v>
      </c>
      <c r="S185" s="32">
        <f>SUM(S180:S184)</f>
        <v>279525261</v>
      </c>
      <c r="T185" s="37">
        <f t="shared" si="40"/>
        <v>0.27915013151621498</v>
      </c>
      <c r="U185" s="37">
        <f t="shared" si="41"/>
        <v>0.23328232220128409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183730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183730</v>
      </c>
      <c r="O186" s="36">
        <f t="shared" si="39"/>
        <v>0</v>
      </c>
      <c r="P186" s="31">
        <v>-137125</v>
      </c>
      <c r="Q186" s="31">
        <v>0</v>
      </c>
      <c r="R186" s="31">
        <v>0</v>
      </c>
      <c r="S186" s="31">
        <v>-137125</v>
      </c>
      <c r="T186" s="36">
        <f t="shared" si="40"/>
        <v>0</v>
      </c>
      <c r="U186" s="36">
        <f t="shared" si="41"/>
        <v>-2.3398723792160441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146962</v>
      </c>
      <c r="E187" s="31">
        <v>146962</v>
      </c>
      <c r="F187" s="31">
        <v>30450</v>
      </c>
      <c r="G187" s="36">
        <f t="shared" si="35"/>
        <v>0.20719641812169132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30450</v>
      </c>
      <c r="O187" s="36">
        <f t="shared" si="39"/>
        <v>0.20719641812169132</v>
      </c>
      <c r="P187" s="31">
        <v>47708</v>
      </c>
      <c r="Q187" s="31">
        <v>71949</v>
      </c>
      <c r="R187" s="31">
        <v>71949</v>
      </c>
      <c r="S187" s="31">
        <v>47708</v>
      </c>
      <c r="T187" s="36">
        <f t="shared" si="40"/>
        <v>0.6630807933397268</v>
      </c>
      <c r="U187" s="36">
        <f t="shared" si="41"/>
        <v>-0.36174226544814292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454419144</v>
      </c>
      <c r="E188" s="31">
        <v>454419144</v>
      </c>
      <c r="F188" s="31">
        <v>90552757</v>
      </c>
      <c r="G188" s="36">
        <f t="shared" si="35"/>
        <v>0.19927143958530058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90552757</v>
      </c>
      <c r="O188" s="36">
        <f t="shared" si="39"/>
        <v>0.19927143958530058</v>
      </c>
      <c r="P188" s="31">
        <v>77557057</v>
      </c>
      <c r="Q188" s="31">
        <v>427189204</v>
      </c>
      <c r="R188" s="31">
        <v>410963860</v>
      </c>
      <c r="S188" s="31">
        <v>77557057</v>
      </c>
      <c r="T188" s="36">
        <f t="shared" si="40"/>
        <v>0.18155200616914466</v>
      </c>
      <c r="U188" s="36">
        <f t="shared" si="41"/>
        <v>0.16756308842404888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337382000</v>
      </c>
      <c r="E190" s="31">
        <v>337382000</v>
      </c>
      <c r="F190" s="31">
        <v>122261196</v>
      </c>
      <c r="G190" s="36">
        <f t="shared" si="35"/>
        <v>0.36238209507324043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122261196</v>
      </c>
      <c r="O190" s="36">
        <f t="shared" si="39"/>
        <v>0.36238209507324043</v>
      </c>
      <c r="P190" s="31">
        <v>113187264</v>
      </c>
      <c r="Q190" s="31">
        <v>289464000</v>
      </c>
      <c r="R190" s="31">
        <v>318828000</v>
      </c>
      <c r="S190" s="31">
        <v>113187264</v>
      </c>
      <c r="T190" s="36">
        <f t="shared" si="40"/>
        <v>0.39102362988143602</v>
      </c>
      <c r="U190" s="36">
        <f t="shared" si="41"/>
        <v>8.0167429437997484E-2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791948106</v>
      </c>
      <c r="E191" s="32">
        <f>SUM(E186:E190)</f>
        <v>791948106</v>
      </c>
      <c r="F191" s="32">
        <f>SUM(F186:F190)</f>
        <v>213028133</v>
      </c>
      <c r="G191" s="37">
        <f t="shared" si="35"/>
        <v>0.26899254052891186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213028133</v>
      </c>
      <c r="O191" s="37">
        <f t="shared" si="39"/>
        <v>0.26899254052891186</v>
      </c>
      <c r="P191" s="32">
        <f>SUM(P186:P190)</f>
        <v>190654904</v>
      </c>
      <c r="Q191" s="32">
        <f>SUM(Q186:Q190)</f>
        <v>716725153</v>
      </c>
      <c r="R191" s="32">
        <f>SUM(R186:R190)</f>
        <v>729863809</v>
      </c>
      <c r="S191" s="32">
        <f>SUM(S186:S190)</f>
        <v>190654904</v>
      </c>
      <c r="T191" s="37">
        <f t="shared" si="40"/>
        <v>0.26600838996925785</v>
      </c>
      <c r="U191" s="37">
        <f t="shared" si="41"/>
        <v>0.1173493496920488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59887923</v>
      </c>
      <c r="E192" s="31">
        <v>59887923</v>
      </c>
      <c r="F192" s="31">
        <v>9155328</v>
      </c>
      <c r="G192" s="36">
        <f t="shared" si="35"/>
        <v>0.15287436166387003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9155328</v>
      </c>
      <c r="O192" s="36">
        <f t="shared" si="39"/>
        <v>0.15287436166387003</v>
      </c>
      <c r="P192" s="31">
        <v>24361371</v>
      </c>
      <c r="Q192" s="31">
        <v>89338944</v>
      </c>
      <c r="R192" s="31">
        <v>89338944</v>
      </c>
      <c r="S192" s="31">
        <v>24361371</v>
      </c>
      <c r="T192" s="36">
        <f t="shared" si="40"/>
        <v>0.27268478794645257</v>
      </c>
      <c r="U192" s="36">
        <f t="shared" si="41"/>
        <v>-0.62418666831189429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75740465</v>
      </c>
      <c r="E193" s="31">
        <v>75740465</v>
      </c>
      <c r="F193" s="31">
        <v>23689920</v>
      </c>
      <c r="G193" s="36">
        <f t="shared" si="35"/>
        <v>0.31277758857171001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23689920</v>
      </c>
      <c r="O193" s="36">
        <f t="shared" si="39"/>
        <v>0.31277758857171001</v>
      </c>
      <c r="P193" s="31">
        <v>20967280</v>
      </c>
      <c r="Q193" s="31">
        <v>73474923</v>
      </c>
      <c r="R193" s="31">
        <v>71474923</v>
      </c>
      <c r="S193" s="31">
        <v>20967280</v>
      </c>
      <c r="T193" s="36">
        <f t="shared" si="40"/>
        <v>0.28536647802951765</v>
      </c>
      <c r="U193" s="36">
        <f t="shared" si="41"/>
        <v>0.12985184535142369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58677334</v>
      </c>
      <c r="E194" s="31">
        <v>58677334</v>
      </c>
      <c r="F194" s="31">
        <v>13272942</v>
      </c>
      <c r="G194" s="36">
        <f t="shared" si="35"/>
        <v>0.22620219930237456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13272942</v>
      </c>
      <c r="O194" s="36">
        <f t="shared" si="39"/>
        <v>0.22620219930237456</v>
      </c>
      <c r="P194" s="31">
        <v>12446867</v>
      </c>
      <c r="Q194" s="31">
        <v>66288470</v>
      </c>
      <c r="R194" s="31">
        <v>60079343</v>
      </c>
      <c r="S194" s="31">
        <v>12446867</v>
      </c>
      <c r="T194" s="36">
        <f t="shared" si="40"/>
        <v>0.1877682046364926</v>
      </c>
      <c r="U194" s="36">
        <f t="shared" si="41"/>
        <v>6.6368106930041026E-2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285425138</v>
      </c>
      <c r="E195" s="31">
        <v>285425138</v>
      </c>
      <c r="F195" s="31">
        <v>17922468</v>
      </c>
      <c r="G195" s="36">
        <f t="shared" si="35"/>
        <v>6.2792184758442685E-2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17922468</v>
      </c>
      <c r="O195" s="36">
        <f t="shared" si="39"/>
        <v>6.2792184758442685E-2</v>
      </c>
      <c r="P195" s="31">
        <v>64442792</v>
      </c>
      <c r="Q195" s="31">
        <v>244253839</v>
      </c>
      <c r="R195" s="31">
        <v>257035506</v>
      </c>
      <c r="S195" s="31">
        <v>64442792</v>
      </c>
      <c r="T195" s="36">
        <f t="shared" si="40"/>
        <v>0.2638353291143154</v>
      </c>
      <c r="U195" s="36">
        <f t="shared" si="41"/>
        <v>-0.72188560669438406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131436384</v>
      </c>
      <c r="E196" s="31">
        <v>131436384</v>
      </c>
      <c r="F196" s="31">
        <v>18860966</v>
      </c>
      <c r="G196" s="36">
        <f t="shared" si="35"/>
        <v>0.14349881993101696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18860966</v>
      </c>
      <c r="O196" s="36">
        <f t="shared" si="39"/>
        <v>0.14349881993101696</v>
      </c>
      <c r="P196" s="31">
        <v>27363619</v>
      </c>
      <c r="Q196" s="31">
        <v>126017620</v>
      </c>
      <c r="R196" s="31">
        <v>126017620</v>
      </c>
      <c r="S196" s="31">
        <v>27363619</v>
      </c>
      <c r="T196" s="36">
        <f t="shared" si="40"/>
        <v>0.21714121406197007</v>
      </c>
      <c r="U196" s="36">
        <f t="shared" si="41"/>
        <v>-0.31072837989741053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611167244</v>
      </c>
      <c r="E198" s="32">
        <f>SUM(E192:E197)</f>
        <v>611167244</v>
      </c>
      <c r="F198" s="32">
        <f>SUM(F192:F197)</f>
        <v>82901624</v>
      </c>
      <c r="G198" s="37">
        <f t="shared" si="35"/>
        <v>0.13564474342149135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82901624</v>
      </c>
      <c r="O198" s="37">
        <f t="shared" si="39"/>
        <v>0.13564474342149135</v>
      </c>
      <c r="P198" s="32">
        <f>SUM(P192:P197)</f>
        <v>149581929</v>
      </c>
      <c r="Q198" s="32">
        <f>SUM(Q192:Q197)</f>
        <v>599373796</v>
      </c>
      <c r="R198" s="32">
        <f>SUM(R192:R197)</f>
        <v>603946336</v>
      </c>
      <c r="S198" s="32">
        <f>SUM(S192:S197)</f>
        <v>149581929</v>
      </c>
      <c r="T198" s="37">
        <f t="shared" si="40"/>
        <v>0.2495636779556509</v>
      </c>
      <c r="U198" s="37">
        <f t="shared" si="41"/>
        <v>-0.44577781183715048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40000000</v>
      </c>
      <c r="E201" s="31">
        <v>40000000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20000000</v>
      </c>
      <c r="R201" s="31">
        <v>22435000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1039371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1039371</v>
      </c>
      <c r="O203" s="36">
        <f t="shared" si="39"/>
        <v>0</v>
      </c>
      <c r="P203" s="31">
        <v>1008817</v>
      </c>
      <c r="Q203" s="31">
        <v>0</v>
      </c>
      <c r="R203" s="31">
        <v>0</v>
      </c>
      <c r="S203" s="31">
        <v>1008817</v>
      </c>
      <c r="T203" s="36">
        <f t="shared" si="40"/>
        <v>0</v>
      </c>
      <c r="U203" s="36">
        <f t="shared" si="41"/>
        <v>3.0286959874784136E-2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40000000</v>
      </c>
      <c r="E204" s="32">
        <f>SUM(E199:E203)</f>
        <v>40000000</v>
      </c>
      <c r="F204" s="32">
        <f>SUM(F199:F203)</f>
        <v>1039371</v>
      </c>
      <c r="G204" s="37">
        <f t="shared" si="35"/>
        <v>2.5984275000000001E-2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1039371</v>
      </c>
      <c r="O204" s="37">
        <f t="shared" si="39"/>
        <v>2.5984275000000001E-2</v>
      </c>
      <c r="P204" s="32">
        <f>SUM(P199:P203)</f>
        <v>1008817</v>
      </c>
      <c r="Q204" s="32">
        <f>SUM(Q199:Q203)</f>
        <v>20000000</v>
      </c>
      <c r="R204" s="32">
        <f>SUM(R199:R203)</f>
        <v>22435000</v>
      </c>
      <c r="S204" s="32">
        <f>SUM(S199:S203)</f>
        <v>1008817</v>
      </c>
      <c r="T204" s="37">
        <f t="shared" si="40"/>
        <v>5.0440850000000002E-2</v>
      </c>
      <c r="U204" s="37">
        <f t="shared" si="41"/>
        <v>3.0286959874784136E-2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3181538403</v>
      </c>
      <c r="E205" s="32">
        <f>SUM(E173:E178,E180:E184,E186:E190,E192:E197,E199:E203)</f>
        <v>3181538403</v>
      </c>
      <c r="F205" s="32">
        <f>SUM(F173:F178,F180:F184,F186:F190,F192:F197,F199:F203)</f>
        <v>742656328</v>
      </c>
      <c r="G205" s="37">
        <f t="shared" si="35"/>
        <v>0.23342679984617493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742656328</v>
      </c>
      <c r="O205" s="37">
        <f t="shared" si="39"/>
        <v>0.23342679984617493</v>
      </c>
      <c r="P205" s="32">
        <f>SUM(P173:P178,P180:P184,P186:P190,P192:P197,P199:P203)</f>
        <v>661272785</v>
      </c>
      <c r="Q205" s="32">
        <f>SUM(Q173:Q178,Q180:Q184,Q186:Q190,Q192:Q197,Q199:Q203)</f>
        <v>2712742668</v>
      </c>
      <c r="R205" s="32">
        <f>SUM(R173:R178,R180:R184,R186:R190,R192:R197,R199:R203)</f>
        <v>3015456584</v>
      </c>
      <c r="S205" s="32">
        <f>SUM(S173:S178,S180:S184,S186:S190,S192:S197,S199:S203)</f>
        <v>661272785</v>
      </c>
      <c r="T205" s="37">
        <f t="shared" si="40"/>
        <v>0.24376539389470761</v>
      </c>
      <c r="U205" s="37">
        <f t="shared" si="41"/>
        <v>0.12307106060625195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22032299</v>
      </c>
      <c r="E208" s="31">
        <v>22032299</v>
      </c>
      <c r="F208" s="31">
        <v>6229366</v>
      </c>
      <c r="G208" s="36">
        <f t="shared" ref="G208:G231" si="42">IF(($D208     =0),0,($F208     /$D208     ))</f>
        <v>0.28273790220439549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6229366</v>
      </c>
      <c r="O208" s="36">
        <f t="shared" ref="O208:O231" si="46">IF(($D208     =0),0,($N208     /$D208     ))</f>
        <v>0.28273790220439549</v>
      </c>
      <c r="P208" s="31">
        <v>3029594</v>
      </c>
      <c r="Q208" s="31">
        <v>16789986</v>
      </c>
      <c r="R208" s="31">
        <v>22027336</v>
      </c>
      <c r="S208" s="31">
        <v>3029594</v>
      </c>
      <c r="T208" s="36">
        <f t="shared" ref="T208:T231" si="47">IF(($Q208     =0),0,($S208     /$Q208     ))</f>
        <v>0.18044053163594062</v>
      </c>
      <c r="U208" s="36">
        <f t="shared" ref="U208:U231" si="48">IF(($P208     =0),0,(($F208     /$P208     )-1))</f>
        <v>1.0561718830972069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102516386</v>
      </c>
      <c r="E209" s="31">
        <v>102516386</v>
      </c>
      <c r="F209" s="31">
        <v>34042763</v>
      </c>
      <c r="G209" s="36">
        <f t="shared" si="42"/>
        <v>0.33207143100030856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34042763</v>
      </c>
      <c r="O209" s="36">
        <f t="shared" si="46"/>
        <v>0.33207143100030856</v>
      </c>
      <c r="P209" s="31">
        <v>28423026</v>
      </c>
      <c r="Q209" s="31">
        <v>98289917</v>
      </c>
      <c r="R209" s="31">
        <v>98289917</v>
      </c>
      <c r="S209" s="31">
        <v>28423026</v>
      </c>
      <c r="T209" s="36">
        <f t="shared" si="47"/>
        <v>0.2891753993443702</v>
      </c>
      <c r="U209" s="36">
        <f t="shared" si="48"/>
        <v>0.19771775883398202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49896802</v>
      </c>
      <c r="E210" s="31">
        <v>49896802</v>
      </c>
      <c r="F210" s="31">
        <v>10224366</v>
      </c>
      <c r="G210" s="36">
        <f t="shared" si="42"/>
        <v>0.20491024655247445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10224366</v>
      </c>
      <c r="O210" s="36">
        <f t="shared" si="46"/>
        <v>0.20491024655247445</v>
      </c>
      <c r="P210" s="31">
        <v>11211420</v>
      </c>
      <c r="Q210" s="31">
        <v>45574545</v>
      </c>
      <c r="R210" s="31">
        <v>45659800</v>
      </c>
      <c r="S210" s="31">
        <v>11211420</v>
      </c>
      <c r="T210" s="36">
        <f t="shared" si="47"/>
        <v>0.24600179771405287</v>
      </c>
      <c r="U210" s="36">
        <f t="shared" si="48"/>
        <v>-8.8040052018388382E-2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56377807</v>
      </c>
      <c r="E211" s="31">
        <v>56377807</v>
      </c>
      <c r="F211" s="31">
        <v>10694724</v>
      </c>
      <c r="G211" s="36">
        <f t="shared" si="42"/>
        <v>0.18969741054312383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10694724</v>
      </c>
      <c r="O211" s="36">
        <f t="shared" si="46"/>
        <v>0.18969741054312383</v>
      </c>
      <c r="P211" s="31">
        <v>9444081</v>
      </c>
      <c r="Q211" s="31">
        <v>96854469</v>
      </c>
      <c r="R211" s="31">
        <v>54223226</v>
      </c>
      <c r="S211" s="31">
        <v>9444081</v>
      </c>
      <c r="T211" s="36">
        <f t="shared" si="47"/>
        <v>9.7507952885478102E-2</v>
      </c>
      <c r="U211" s="36">
        <f t="shared" si="48"/>
        <v>0.1324261195980847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125723615</v>
      </c>
      <c r="E212" s="31">
        <v>125723615</v>
      </c>
      <c r="F212" s="31">
        <v>29386173</v>
      </c>
      <c r="G212" s="36">
        <f t="shared" si="42"/>
        <v>0.23373630323945108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29386173</v>
      </c>
      <c r="O212" s="36">
        <f t="shared" si="46"/>
        <v>0.23373630323945108</v>
      </c>
      <c r="P212" s="31">
        <v>20176439</v>
      </c>
      <c r="Q212" s="31">
        <v>111920237</v>
      </c>
      <c r="R212" s="31">
        <v>116364049</v>
      </c>
      <c r="S212" s="31">
        <v>20176439</v>
      </c>
      <c r="T212" s="36">
        <f t="shared" si="47"/>
        <v>0.18027516328436652</v>
      </c>
      <c r="U212" s="36">
        <f t="shared" si="48"/>
        <v>0.45645983416597935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30589104</v>
      </c>
      <c r="E213" s="31">
        <v>30589104</v>
      </c>
      <c r="F213" s="31">
        <v>6895049</v>
      </c>
      <c r="G213" s="36">
        <f t="shared" si="42"/>
        <v>0.22540866185554176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6895049</v>
      </c>
      <c r="O213" s="36">
        <f t="shared" si="46"/>
        <v>0.22540866185554176</v>
      </c>
      <c r="P213" s="31">
        <v>7446765</v>
      </c>
      <c r="Q213" s="31">
        <v>28962808</v>
      </c>
      <c r="R213" s="31">
        <v>29328000</v>
      </c>
      <c r="S213" s="31">
        <v>7446765</v>
      </c>
      <c r="T213" s="36">
        <f t="shared" si="47"/>
        <v>0.25711474522774175</v>
      </c>
      <c r="U213" s="36">
        <f t="shared" si="48"/>
        <v>-7.4088010028515727E-2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824419970</v>
      </c>
      <c r="E214" s="31">
        <v>824419970</v>
      </c>
      <c r="F214" s="31">
        <v>162733864</v>
      </c>
      <c r="G214" s="36">
        <f t="shared" si="42"/>
        <v>0.19739194818388497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162733864</v>
      </c>
      <c r="O214" s="36">
        <f t="shared" si="46"/>
        <v>0.19739194818388497</v>
      </c>
      <c r="P214" s="31">
        <v>128222314</v>
      </c>
      <c r="Q214" s="31">
        <v>817913239</v>
      </c>
      <c r="R214" s="31">
        <v>819811974</v>
      </c>
      <c r="S214" s="31">
        <v>128222314</v>
      </c>
      <c r="T214" s="36">
        <f t="shared" si="47"/>
        <v>0.15676762263533919</v>
      </c>
      <c r="U214" s="36">
        <f t="shared" si="48"/>
        <v>0.26915401012026652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3289480</v>
      </c>
      <c r="E215" s="31">
        <v>3289480</v>
      </c>
      <c r="F215" s="31">
        <v>59824</v>
      </c>
      <c r="G215" s="36">
        <f t="shared" si="42"/>
        <v>1.8186461081994721E-2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59824</v>
      </c>
      <c r="O215" s="36">
        <f t="shared" si="46"/>
        <v>1.8186461081994721E-2</v>
      </c>
      <c r="P215" s="31">
        <v>63798</v>
      </c>
      <c r="Q215" s="31">
        <v>3150840</v>
      </c>
      <c r="R215" s="31">
        <v>3150840</v>
      </c>
      <c r="S215" s="31">
        <v>63798</v>
      </c>
      <c r="T215" s="36">
        <f t="shared" si="47"/>
        <v>2.024793388429752E-2</v>
      </c>
      <c r="U215" s="36">
        <f t="shared" si="48"/>
        <v>-6.2290353929590259E-2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1214845463</v>
      </c>
      <c r="E216" s="32">
        <f>SUM(E208:E215)</f>
        <v>1214845463</v>
      </c>
      <c r="F216" s="32">
        <f>SUM(F208:F215)</f>
        <v>260266129</v>
      </c>
      <c r="G216" s="37">
        <f t="shared" si="42"/>
        <v>0.21423805490229667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260266129</v>
      </c>
      <c r="O216" s="37">
        <f t="shared" si="46"/>
        <v>0.21423805490229667</v>
      </c>
      <c r="P216" s="32">
        <f>SUM(P208:P215)</f>
        <v>208017437</v>
      </c>
      <c r="Q216" s="32">
        <f>SUM(Q208:Q215)</f>
        <v>1219456041</v>
      </c>
      <c r="R216" s="32">
        <f>SUM(R208:R215)</f>
        <v>1188855142</v>
      </c>
      <c r="S216" s="32">
        <f>SUM(S208:S215)</f>
        <v>208017437</v>
      </c>
      <c r="T216" s="37">
        <f t="shared" si="47"/>
        <v>0.17058215303063967</v>
      </c>
      <c r="U216" s="37">
        <f t="shared" si="48"/>
        <v>0.2511745782157675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161755096</v>
      </c>
      <c r="E217" s="31">
        <v>161755096</v>
      </c>
      <c r="F217" s="31">
        <v>32726939</v>
      </c>
      <c r="G217" s="36">
        <f t="shared" si="42"/>
        <v>0.20232400591570851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32726939</v>
      </c>
      <c r="O217" s="36">
        <f t="shared" si="46"/>
        <v>0.20232400591570851</v>
      </c>
      <c r="P217" s="31">
        <v>8935564</v>
      </c>
      <c r="Q217" s="31">
        <v>117350481</v>
      </c>
      <c r="R217" s="31">
        <v>117350481</v>
      </c>
      <c r="S217" s="31">
        <v>8935564</v>
      </c>
      <c r="T217" s="36">
        <f t="shared" si="47"/>
        <v>7.6144246907688437E-2</v>
      </c>
      <c r="U217" s="36">
        <f t="shared" si="48"/>
        <v>2.6625487769994147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667876489</v>
      </c>
      <c r="E218" s="31">
        <v>667876489</v>
      </c>
      <c r="F218" s="31">
        <v>87062438</v>
      </c>
      <c r="G218" s="36">
        <f t="shared" si="42"/>
        <v>0.13035709361525377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87062438</v>
      </c>
      <c r="O218" s="36">
        <f t="shared" si="46"/>
        <v>0.13035709361525377</v>
      </c>
      <c r="P218" s="31">
        <v>103836185</v>
      </c>
      <c r="Q218" s="31">
        <v>638593748</v>
      </c>
      <c r="R218" s="31">
        <v>638209068</v>
      </c>
      <c r="S218" s="31">
        <v>103836185</v>
      </c>
      <c r="T218" s="36">
        <f t="shared" si="47"/>
        <v>0.16260131785693585</v>
      </c>
      <c r="U218" s="36">
        <f t="shared" si="48"/>
        <v>-0.16154047839873931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207800949</v>
      </c>
      <c r="E219" s="31">
        <v>207800949</v>
      </c>
      <c r="F219" s="31">
        <v>40596200</v>
      </c>
      <c r="G219" s="36">
        <f t="shared" si="42"/>
        <v>0.19536099423684539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40596200</v>
      </c>
      <c r="O219" s="36">
        <f t="shared" si="46"/>
        <v>0.19536099423684539</v>
      </c>
      <c r="P219" s="31">
        <v>56451232</v>
      </c>
      <c r="Q219" s="31">
        <v>187438002</v>
      </c>
      <c r="R219" s="31">
        <v>188681528</v>
      </c>
      <c r="S219" s="31">
        <v>56451232</v>
      </c>
      <c r="T219" s="36">
        <f t="shared" si="47"/>
        <v>0.30117282193394274</v>
      </c>
      <c r="U219" s="36">
        <f t="shared" si="48"/>
        <v>-0.2808624619565433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27792024</v>
      </c>
      <c r="E220" s="31">
        <v>27792024</v>
      </c>
      <c r="F220" s="31">
        <v>3587254</v>
      </c>
      <c r="G220" s="36">
        <f t="shared" si="42"/>
        <v>0.12907494610683987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3587254</v>
      </c>
      <c r="O220" s="36">
        <f t="shared" si="46"/>
        <v>0.12907494610683987</v>
      </c>
      <c r="P220" s="31">
        <v>3704974</v>
      </c>
      <c r="Q220" s="31">
        <v>21120708</v>
      </c>
      <c r="R220" s="31">
        <v>26640953</v>
      </c>
      <c r="S220" s="31">
        <v>3704974</v>
      </c>
      <c r="T220" s="36">
        <f t="shared" si="47"/>
        <v>0.1754190247789042</v>
      </c>
      <c r="U220" s="36">
        <f t="shared" si="48"/>
        <v>-3.1773502324172864E-2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230807194</v>
      </c>
      <c r="E221" s="31">
        <v>230807194</v>
      </c>
      <c r="F221" s="31">
        <v>60038314</v>
      </c>
      <c r="G221" s="36">
        <f t="shared" si="42"/>
        <v>0.26012323515358016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60038314</v>
      </c>
      <c r="O221" s="36">
        <f t="shared" si="46"/>
        <v>0.26012323515358016</v>
      </c>
      <c r="P221" s="31">
        <v>50813477</v>
      </c>
      <c r="Q221" s="31">
        <v>290971703</v>
      </c>
      <c r="R221" s="31">
        <v>204807862</v>
      </c>
      <c r="S221" s="31">
        <v>50813477</v>
      </c>
      <c r="T221" s="36">
        <f t="shared" si="47"/>
        <v>0.17463374093115852</v>
      </c>
      <c r="U221" s="36">
        <f t="shared" si="48"/>
        <v>0.18154311699630399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98538166</v>
      </c>
      <c r="E222" s="31">
        <v>98538166</v>
      </c>
      <c r="F222" s="31">
        <v>16934065</v>
      </c>
      <c r="G222" s="36">
        <f t="shared" si="42"/>
        <v>0.17185285344157916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16934065</v>
      </c>
      <c r="O222" s="36">
        <f t="shared" si="46"/>
        <v>0.17185285344157916</v>
      </c>
      <c r="P222" s="31">
        <v>24017077</v>
      </c>
      <c r="Q222" s="31">
        <v>96748232</v>
      </c>
      <c r="R222" s="31">
        <v>94838232</v>
      </c>
      <c r="S222" s="31">
        <v>24017077</v>
      </c>
      <c r="T222" s="36">
        <f t="shared" si="47"/>
        <v>0.24824305833309698</v>
      </c>
      <c r="U222" s="36">
        <f t="shared" si="48"/>
        <v>-0.29491565522315644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1394569918</v>
      </c>
      <c r="E224" s="32">
        <f>SUM(E217:E223)</f>
        <v>1394569918</v>
      </c>
      <c r="F224" s="32">
        <f>SUM(F217:F223)</f>
        <v>240945210</v>
      </c>
      <c r="G224" s="37">
        <f t="shared" si="42"/>
        <v>0.17277384725575301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240945210</v>
      </c>
      <c r="O224" s="37">
        <f t="shared" si="46"/>
        <v>0.17277384725575301</v>
      </c>
      <c r="P224" s="32">
        <f>SUM(P217:P223)</f>
        <v>247758509</v>
      </c>
      <c r="Q224" s="32">
        <f>SUM(Q217:Q223)</f>
        <v>1352222874</v>
      </c>
      <c r="R224" s="32">
        <f>SUM(R217:R223)</f>
        <v>1270528124</v>
      </c>
      <c r="S224" s="32">
        <f>SUM(S217:S223)</f>
        <v>247758509</v>
      </c>
      <c r="T224" s="37">
        <f t="shared" si="47"/>
        <v>0.18322313115966415</v>
      </c>
      <c r="U224" s="37">
        <f t="shared" si="48"/>
        <v>-2.7499757838791328E-2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100284029</v>
      </c>
      <c r="E225" s="31">
        <v>100284029</v>
      </c>
      <c r="F225" s="31">
        <v>18627195</v>
      </c>
      <c r="G225" s="36">
        <f t="shared" si="42"/>
        <v>0.18574438208899643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18627195</v>
      </c>
      <c r="O225" s="36">
        <f t="shared" si="46"/>
        <v>0.18574438208899643</v>
      </c>
      <c r="P225" s="31">
        <v>21374913</v>
      </c>
      <c r="Q225" s="31">
        <v>84575588</v>
      </c>
      <c r="R225" s="31">
        <v>77579273</v>
      </c>
      <c r="S225" s="31">
        <v>21374913</v>
      </c>
      <c r="T225" s="36">
        <f t="shared" si="47"/>
        <v>0.25273147376758409</v>
      </c>
      <c r="U225" s="36">
        <f t="shared" si="48"/>
        <v>-0.12854873374221454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259012416</v>
      </c>
      <c r="E226" s="31">
        <v>259012416</v>
      </c>
      <c r="F226" s="31">
        <v>98801922</v>
      </c>
      <c r="G226" s="36">
        <f t="shared" si="42"/>
        <v>0.38145631597830432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98801922</v>
      </c>
      <c r="O226" s="36">
        <f t="shared" si="46"/>
        <v>0.38145631597830432</v>
      </c>
      <c r="P226" s="31">
        <v>98276293</v>
      </c>
      <c r="Q226" s="31">
        <v>259872714</v>
      </c>
      <c r="R226" s="31">
        <v>250835317</v>
      </c>
      <c r="S226" s="31">
        <v>98276293</v>
      </c>
      <c r="T226" s="36">
        <f t="shared" si="47"/>
        <v>0.3781708802256169</v>
      </c>
      <c r="U226" s="36">
        <f t="shared" si="48"/>
        <v>5.3484821614100397E-3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78120377</v>
      </c>
      <c r="E227" s="31">
        <v>78120377</v>
      </c>
      <c r="F227" s="31">
        <v>19849167</v>
      </c>
      <c r="G227" s="36">
        <f t="shared" si="42"/>
        <v>0.25408437289031516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19849167</v>
      </c>
      <c r="O227" s="36">
        <f t="shared" si="46"/>
        <v>0.25408437289031516</v>
      </c>
      <c r="P227" s="31">
        <v>18944550</v>
      </c>
      <c r="Q227" s="31">
        <v>77540162</v>
      </c>
      <c r="R227" s="31">
        <v>78120377</v>
      </c>
      <c r="S227" s="31">
        <v>18944550</v>
      </c>
      <c r="T227" s="36">
        <f t="shared" si="47"/>
        <v>0.24431919551573802</v>
      </c>
      <c r="U227" s="36">
        <f t="shared" si="48"/>
        <v>4.7750777928216914E-2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537921643</v>
      </c>
      <c r="E228" s="31">
        <v>537921643</v>
      </c>
      <c r="F228" s="31">
        <v>190313589</v>
      </c>
      <c r="G228" s="36">
        <f t="shared" si="42"/>
        <v>0.35379425884152427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190313589</v>
      </c>
      <c r="O228" s="36">
        <f t="shared" si="46"/>
        <v>0.35379425884152427</v>
      </c>
      <c r="P228" s="31">
        <v>162196908</v>
      </c>
      <c r="Q228" s="31">
        <v>460223562</v>
      </c>
      <c r="R228" s="31">
        <v>506391103</v>
      </c>
      <c r="S228" s="31">
        <v>162196908</v>
      </c>
      <c r="T228" s="36">
        <f t="shared" si="47"/>
        <v>0.35243069106487862</v>
      </c>
      <c r="U228" s="36">
        <f t="shared" si="48"/>
        <v>0.17334905669101897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975338465</v>
      </c>
      <c r="E230" s="32">
        <f>SUM(E225:E229)</f>
        <v>975338465</v>
      </c>
      <c r="F230" s="32">
        <f>SUM(F225:F229)</f>
        <v>327591873</v>
      </c>
      <c r="G230" s="37">
        <f t="shared" si="42"/>
        <v>0.33587506773866443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327591873</v>
      </c>
      <c r="O230" s="37">
        <f t="shared" si="46"/>
        <v>0.33587506773866443</v>
      </c>
      <c r="P230" s="32">
        <f>SUM(P225:P229)</f>
        <v>300792664</v>
      </c>
      <c r="Q230" s="32">
        <f>SUM(Q225:Q229)</f>
        <v>882212026</v>
      </c>
      <c r="R230" s="32">
        <f>SUM(R225:R229)</f>
        <v>912926070</v>
      </c>
      <c r="S230" s="32">
        <f>SUM(S225:S229)</f>
        <v>300792664</v>
      </c>
      <c r="T230" s="37">
        <f t="shared" si="47"/>
        <v>0.3409528040144853</v>
      </c>
      <c r="U230" s="37">
        <f t="shared" si="48"/>
        <v>8.909528790901633E-2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3584753846</v>
      </c>
      <c r="E231" s="32">
        <f>SUM(E208:E215,E217:E223,E225:E229)</f>
        <v>3584753846</v>
      </c>
      <c r="F231" s="32">
        <f>SUM(F208:F215,F217:F223,F225:F229)</f>
        <v>828803212</v>
      </c>
      <c r="G231" s="37">
        <f t="shared" si="42"/>
        <v>0.23120226593098131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828803212</v>
      </c>
      <c r="O231" s="37">
        <f t="shared" si="46"/>
        <v>0.23120226593098131</v>
      </c>
      <c r="P231" s="32">
        <f>SUM(P208:P215,P217:P223,P225:P229)</f>
        <v>756568610</v>
      </c>
      <c r="Q231" s="32">
        <f>SUM(Q208:Q215,Q217:Q223,Q225:Q229)</f>
        <v>3453890941</v>
      </c>
      <c r="R231" s="32">
        <f>SUM(R208:R215,R217:R223,R225:R229)</f>
        <v>3372309336</v>
      </c>
      <c r="S231" s="32">
        <f>SUM(S208:S215,S217:S223,S225:S229)</f>
        <v>756568610</v>
      </c>
      <c r="T231" s="37">
        <f t="shared" si="47"/>
        <v>0.21904820474179529</v>
      </c>
      <c r="U231" s="37">
        <f t="shared" si="48"/>
        <v>9.5476604560688738E-2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53049097</v>
      </c>
      <c r="E234" s="31">
        <v>53049097</v>
      </c>
      <c r="F234" s="31">
        <v>14733553</v>
      </c>
      <c r="G234" s="36">
        <f t="shared" ref="G234:G260" si="49">IF(($D234     =0),0,($F234     /$D234     ))</f>
        <v>0.2777342845251447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14733553</v>
      </c>
      <c r="O234" s="36">
        <f t="shared" ref="O234:O260" si="53">IF(($D234     =0),0,($N234     /$D234     ))</f>
        <v>0.2777342845251447</v>
      </c>
      <c r="P234" s="31">
        <v>13047027</v>
      </c>
      <c r="Q234" s="31">
        <v>49551385</v>
      </c>
      <c r="R234" s="31">
        <v>49551385</v>
      </c>
      <c r="S234" s="31">
        <v>13047027</v>
      </c>
      <c r="T234" s="36">
        <f t="shared" ref="T234:T260" si="54">IF(($Q234     =0),0,($S234     /$Q234     ))</f>
        <v>0.26330297326704388</v>
      </c>
      <c r="U234" s="36">
        <f t="shared" ref="U234:U260" si="55">IF(($P234     =0),0,(($F234     /$P234     )-1))</f>
        <v>0.12926515749526701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240374955</v>
      </c>
      <c r="E235" s="31">
        <v>240374955</v>
      </c>
      <c r="F235" s="31">
        <v>65416995</v>
      </c>
      <c r="G235" s="36">
        <f t="shared" si="49"/>
        <v>0.27214563597110192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65416995</v>
      </c>
      <c r="O235" s="36">
        <f t="shared" si="53"/>
        <v>0.27214563597110192</v>
      </c>
      <c r="P235" s="31">
        <v>62947867</v>
      </c>
      <c r="Q235" s="31">
        <v>206211862</v>
      </c>
      <c r="R235" s="31">
        <v>268293421</v>
      </c>
      <c r="S235" s="31">
        <v>62947867</v>
      </c>
      <c r="T235" s="36">
        <f t="shared" si="54"/>
        <v>0.30525822515486523</v>
      </c>
      <c r="U235" s="36">
        <f t="shared" si="55"/>
        <v>3.9224966907933423E-2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1348544676</v>
      </c>
      <c r="E236" s="31">
        <v>1348544676</v>
      </c>
      <c r="F236" s="31">
        <v>460734157</v>
      </c>
      <c r="G236" s="36">
        <f t="shared" si="49"/>
        <v>0.34165286860692778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460734157</v>
      </c>
      <c r="O236" s="36">
        <f t="shared" si="53"/>
        <v>0.34165286860692778</v>
      </c>
      <c r="P236" s="31">
        <v>382108730</v>
      </c>
      <c r="Q236" s="31">
        <v>1318096609</v>
      </c>
      <c r="R236" s="31">
        <v>1288096609</v>
      </c>
      <c r="S236" s="31">
        <v>382108730</v>
      </c>
      <c r="T236" s="36">
        <f t="shared" si="54"/>
        <v>0.28989432746503635</v>
      </c>
      <c r="U236" s="36">
        <f t="shared" si="55"/>
        <v>0.20576715690321956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8296679</v>
      </c>
      <c r="E237" s="31">
        <v>8296679</v>
      </c>
      <c r="F237" s="31">
        <v>1262071</v>
      </c>
      <c r="G237" s="36">
        <f t="shared" si="49"/>
        <v>0.15211761236031912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1262071</v>
      </c>
      <c r="O237" s="36">
        <f t="shared" si="53"/>
        <v>0.15211761236031912</v>
      </c>
      <c r="P237" s="31">
        <v>1941435</v>
      </c>
      <c r="Q237" s="31">
        <v>7605021</v>
      </c>
      <c r="R237" s="31">
        <v>7605021</v>
      </c>
      <c r="S237" s="31">
        <v>1941435</v>
      </c>
      <c r="T237" s="36">
        <f t="shared" si="54"/>
        <v>0.2552833187442875</v>
      </c>
      <c r="U237" s="36">
        <f t="shared" si="55"/>
        <v>-0.34992878978693598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353301956</v>
      </c>
      <c r="E238" s="31">
        <v>353301956</v>
      </c>
      <c r="F238" s="31">
        <v>65771873</v>
      </c>
      <c r="G238" s="36">
        <f t="shared" si="49"/>
        <v>0.18616334238466542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65771873</v>
      </c>
      <c r="O238" s="36">
        <f t="shared" si="53"/>
        <v>0.18616334238466542</v>
      </c>
      <c r="P238" s="31">
        <v>46076571</v>
      </c>
      <c r="Q238" s="31">
        <v>346960273</v>
      </c>
      <c r="R238" s="31">
        <v>346960273</v>
      </c>
      <c r="S238" s="31">
        <v>46076571</v>
      </c>
      <c r="T238" s="36">
        <f t="shared" si="54"/>
        <v>0.13280071116383979</v>
      </c>
      <c r="U238" s="36">
        <f t="shared" si="55"/>
        <v>0.42744721606996317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2003567363</v>
      </c>
      <c r="E240" s="32">
        <f>SUM(E234:E239)</f>
        <v>2003567363</v>
      </c>
      <c r="F240" s="32">
        <f>SUM(F234:F239)</f>
        <v>607918649</v>
      </c>
      <c r="G240" s="37">
        <f t="shared" si="49"/>
        <v>0.30341812320687117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607918649</v>
      </c>
      <c r="O240" s="37">
        <f t="shared" si="53"/>
        <v>0.30341812320687117</v>
      </c>
      <c r="P240" s="32">
        <f>SUM(P234:P239)</f>
        <v>506121630</v>
      </c>
      <c r="Q240" s="32">
        <f>SUM(Q234:Q239)</f>
        <v>1928425150</v>
      </c>
      <c r="R240" s="32">
        <f>SUM(R234:R239)</f>
        <v>1960506709</v>
      </c>
      <c r="S240" s="32">
        <f>SUM(S234:S239)</f>
        <v>506121630</v>
      </c>
      <c r="T240" s="37">
        <f t="shared" si="54"/>
        <v>0.26245334437792411</v>
      </c>
      <c r="U240" s="37">
        <f t="shared" si="55"/>
        <v>0.20113153235517722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50004</v>
      </c>
      <c r="E241" s="31">
        <v>50004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50004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10173422</v>
      </c>
      <c r="E242" s="31">
        <v>10173422</v>
      </c>
      <c r="F242" s="31">
        <v>2612877</v>
      </c>
      <c r="G242" s="36">
        <f t="shared" si="49"/>
        <v>0.25683363965438571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2612877</v>
      </c>
      <c r="O242" s="36">
        <f t="shared" si="53"/>
        <v>0.25683363965438571</v>
      </c>
      <c r="P242" s="31">
        <v>2143685</v>
      </c>
      <c r="Q242" s="31">
        <v>6213321</v>
      </c>
      <c r="R242" s="31">
        <v>19125202</v>
      </c>
      <c r="S242" s="31">
        <v>2143685</v>
      </c>
      <c r="T242" s="36">
        <f t="shared" si="54"/>
        <v>0.34501436510362171</v>
      </c>
      <c r="U242" s="36">
        <f t="shared" si="55"/>
        <v>0.2188717092296677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305496720</v>
      </c>
      <c r="E243" s="31">
        <v>305496720</v>
      </c>
      <c r="F243" s="31">
        <v>24045599</v>
      </c>
      <c r="G243" s="36">
        <f t="shared" si="49"/>
        <v>7.8709843431379559E-2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24045599</v>
      </c>
      <c r="O243" s="36">
        <f t="shared" si="53"/>
        <v>7.8709843431379559E-2</v>
      </c>
      <c r="P243" s="31">
        <v>62833328</v>
      </c>
      <c r="Q243" s="31">
        <v>277909476</v>
      </c>
      <c r="R243" s="31">
        <v>277909476</v>
      </c>
      <c r="S243" s="31">
        <v>62833328</v>
      </c>
      <c r="T243" s="36">
        <f t="shared" si="54"/>
        <v>0.2260927871347575</v>
      </c>
      <c r="U243" s="36">
        <f t="shared" si="55"/>
        <v>-0.61731138926781015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14043000</v>
      </c>
      <c r="E244" s="31">
        <v>14043000</v>
      </c>
      <c r="F244" s="31">
        <v>10116336</v>
      </c>
      <c r="G244" s="36">
        <f t="shared" si="49"/>
        <v>0.72038282418286692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10116336</v>
      </c>
      <c r="O244" s="36">
        <f t="shared" si="53"/>
        <v>0.72038282418286692</v>
      </c>
      <c r="P244" s="31">
        <v>2337302</v>
      </c>
      <c r="Q244" s="31">
        <v>39684297</v>
      </c>
      <c r="R244" s="31">
        <v>39684297</v>
      </c>
      <c r="S244" s="31">
        <v>2337302</v>
      </c>
      <c r="T244" s="36">
        <f t="shared" si="54"/>
        <v>5.8897402163883616E-2</v>
      </c>
      <c r="U244" s="36">
        <f t="shared" si="55"/>
        <v>3.3282109029984142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21059299</v>
      </c>
      <c r="E245" s="31">
        <v>21059299</v>
      </c>
      <c r="F245" s="31">
        <v>4459826</v>
      </c>
      <c r="G245" s="36">
        <f t="shared" si="49"/>
        <v>0.21177466543402038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4459826</v>
      </c>
      <c r="O245" s="36">
        <f t="shared" si="53"/>
        <v>0.21177466543402038</v>
      </c>
      <c r="P245" s="31">
        <v>2530491</v>
      </c>
      <c r="Q245" s="31">
        <v>22128373</v>
      </c>
      <c r="R245" s="31">
        <v>22128373</v>
      </c>
      <c r="S245" s="31">
        <v>2530491</v>
      </c>
      <c r="T245" s="36">
        <f t="shared" si="54"/>
        <v>0.11435504092415651</v>
      </c>
      <c r="U245" s="36">
        <f t="shared" si="55"/>
        <v>0.76243503731094076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95000000</v>
      </c>
      <c r="E246" s="31">
        <v>95000000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445822445</v>
      </c>
      <c r="E247" s="32">
        <f>SUM(E241:E246)</f>
        <v>445822445</v>
      </c>
      <c r="F247" s="32">
        <f>SUM(F241:F246)</f>
        <v>41234638</v>
      </c>
      <c r="G247" s="37">
        <f t="shared" si="49"/>
        <v>9.2491166522582768E-2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41234638</v>
      </c>
      <c r="O247" s="37">
        <f t="shared" si="53"/>
        <v>9.2491166522582768E-2</v>
      </c>
      <c r="P247" s="32">
        <f>SUM(P241:P246)</f>
        <v>69844806</v>
      </c>
      <c r="Q247" s="32">
        <f>SUM(Q241:Q246)</f>
        <v>345935467</v>
      </c>
      <c r="R247" s="32">
        <f>SUM(R241:R246)</f>
        <v>358897352</v>
      </c>
      <c r="S247" s="32">
        <f>SUM(S241:S246)</f>
        <v>69844806</v>
      </c>
      <c r="T247" s="37">
        <f t="shared" si="54"/>
        <v>0.2019012580748189</v>
      </c>
      <c r="U247" s="37">
        <f t="shared" si="55"/>
        <v>-0.40962484740812366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50255602</v>
      </c>
      <c r="E248" s="31">
        <v>50255602</v>
      </c>
      <c r="F248" s="31">
        <v>10458949</v>
      </c>
      <c r="G248" s="36">
        <f t="shared" si="49"/>
        <v>0.20811508734886908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10458949</v>
      </c>
      <c r="O248" s="36">
        <f t="shared" si="53"/>
        <v>0.20811508734886908</v>
      </c>
      <c r="P248" s="31">
        <v>10872276</v>
      </c>
      <c r="Q248" s="31">
        <v>42234092</v>
      </c>
      <c r="R248" s="31">
        <v>45420762</v>
      </c>
      <c r="S248" s="31">
        <v>10872276</v>
      </c>
      <c r="T248" s="36">
        <f t="shared" si="54"/>
        <v>0.25742890364495108</v>
      </c>
      <c r="U248" s="36">
        <f t="shared" si="55"/>
        <v>-3.8016602963353741E-2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8304756</v>
      </c>
      <c r="E249" s="31">
        <v>8304756</v>
      </c>
      <c r="F249" s="31">
        <v>561807</v>
      </c>
      <c r="G249" s="36">
        <f t="shared" si="49"/>
        <v>6.7648826768661241E-2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561807</v>
      </c>
      <c r="O249" s="36">
        <f t="shared" si="53"/>
        <v>6.7648826768661241E-2</v>
      </c>
      <c r="P249" s="31">
        <v>1264755</v>
      </c>
      <c r="Q249" s="31">
        <v>9722475</v>
      </c>
      <c r="R249" s="31">
        <v>9722475</v>
      </c>
      <c r="S249" s="31">
        <v>1264755</v>
      </c>
      <c r="T249" s="36">
        <f t="shared" si="54"/>
        <v>0.13008570348599507</v>
      </c>
      <c r="U249" s="36">
        <f t="shared" si="55"/>
        <v>-0.55579776320315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2276729</v>
      </c>
      <c r="E250" s="31">
        <v>2276729</v>
      </c>
      <c r="F250" s="31">
        <v>328777</v>
      </c>
      <c r="G250" s="36">
        <f t="shared" si="49"/>
        <v>0.14440761285159542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328777</v>
      </c>
      <c r="O250" s="36">
        <f t="shared" si="53"/>
        <v>0.14440761285159542</v>
      </c>
      <c r="P250" s="31">
        <v>344857</v>
      </c>
      <c r="Q250" s="31">
        <v>2438768</v>
      </c>
      <c r="R250" s="31">
        <v>2438768</v>
      </c>
      <c r="S250" s="31">
        <v>344857</v>
      </c>
      <c r="T250" s="36">
        <f t="shared" si="54"/>
        <v>0.14140623462338361</v>
      </c>
      <c r="U250" s="36">
        <f t="shared" si="55"/>
        <v>-4.6628022629669696E-2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44711043</v>
      </c>
      <c r="E251" s="31">
        <v>44711043</v>
      </c>
      <c r="F251" s="31">
        <v>8937079</v>
      </c>
      <c r="G251" s="36">
        <f t="shared" si="49"/>
        <v>0.19988527219103344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8937079</v>
      </c>
      <c r="O251" s="36">
        <f t="shared" si="53"/>
        <v>0.19988527219103344</v>
      </c>
      <c r="P251" s="31">
        <v>5147381</v>
      </c>
      <c r="Q251" s="31">
        <v>42826670</v>
      </c>
      <c r="R251" s="31">
        <v>41322806</v>
      </c>
      <c r="S251" s="31">
        <v>5147381</v>
      </c>
      <c r="T251" s="36">
        <f t="shared" si="54"/>
        <v>0.12019101648575525</v>
      </c>
      <c r="U251" s="36">
        <f t="shared" si="55"/>
        <v>0.73623809855924782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218766399</v>
      </c>
      <c r="E253" s="31">
        <v>218766399</v>
      </c>
      <c r="F253" s="31">
        <v>87711735</v>
      </c>
      <c r="G253" s="36">
        <f t="shared" si="49"/>
        <v>0.40093787437621992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87711735</v>
      </c>
      <c r="O253" s="36">
        <f t="shared" si="53"/>
        <v>0.40093787437621992</v>
      </c>
      <c r="P253" s="31">
        <v>97587431</v>
      </c>
      <c r="Q253" s="31">
        <v>207712373</v>
      </c>
      <c r="R253" s="31">
        <v>207712373</v>
      </c>
      <c r="S253" s="31">
        <v>97587431</v>
      </c>
      <c r="T253" s="36">
        <f t="shared" si="54"/>
        <v>0.46982001885848179</v>
      </c>
      <c r="U253" s="36">
        <f t="shared" si="55"/>
        <v>-0.10119844224611263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324314529</v>
      </c>
      <c r="E254" s="32">
        <f>SUM(E248:E253)</f>
        <v>324314529</v>
      </c>
      <c r="F254" s="32">
        <f>SUM(F248:F253)</f>
        <v>107998347</v>
      </c>
      <c r="G254" s="37">
        <f t="shared" si="49"/>
        <v>0.33300496074907576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107998347</v>
      </c>
      <c r="O254" s="37">
        <f t="shared" si="53"/>
        <v>0.33300496074907576</v>
      </c>
      <c r="P254" s="32">
        <f>SUM(P248:P253)</f>
        <v>115216700</v>
      </c>
      <c r="Q254" s="32">
        <f>SUM(Q248:Q253)</f>
        <v>304934378</v>
      </c>
      <c r="R254" s="32">
        <f>SUM(R248:R253)</f>
        <v>306617184</v>
      </c>
      <c r="S254" s="32">
        <f>SUM(S248:S253)</f>
        <v>115216700</v>
      </c>
      <c r="T254" s="37">
        <f t="shared" si="54"/>
        <v>0.37784096616354618</v>
      </c>
      <c r="U254" s="37">
        <f t="shared" si="55"/>
        <v>-6.2650232127807848E-2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1167522177</v>
      </c>
      <c r="E255" s="31">
        <v>1167522177</v>
      </c>
      <c r="F255" s="31">
        <v>304050099</v>
      </c>
      <c r="G255" s="36">
        <f t="shared" si="49"/>
        <v>0.26042340350336662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304050099</v>
      </c>
      <c r="O255" s="36">
        <f t="shared" si="53"/>
        <v>0.26042340350336662</v>
      </c>
      <c r="P255" s="31">
        <v>266627263</v>
      </c>
      <c r="Q255" s="31">
        <v>1057195452</v>
      </c>
      <c r="R255" s="31">
        <v>1147348818</v>
      </c>
      <c r="S255" s="31">
        <v>266627263</v>
      </c>
      <c r="T255" s="36">
        <f t="shared" si="54"/>
        <v>0.25220243096543327</v>
      </c>
      <c r="U255" s="36">
        <f t="shared" si="55"/>
        <v>0.14035637458424488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67320484</v>
      </c>
      <c r="E256" s="31">
        <v>67320484</v>
      </c>
      <c r="F256" s="31">
        <v>32656602</v>
      </c>
      <c r="G256" s="36">
        <f t="shared" si="49"/>
        <v>0.4850916104524739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32656602</v>
      </c>
      <c r="O256" s="36">
        <f t="shared" si="53"/>
        <v>0.4850916104524739</v>
      </c>
      <c r="P256" s="31">
        <v>33458248</v>
      </c>
      <c r="Q256" s="31">
        <v>61200440</v>
      </c>
      <c r="R256" s="31">
        <v>61200440</v>
      </c>
      <c r="S256" s="31">
        <v>33458248</v>
      </c>
      <c r="T256" s="36">
        <f t="shared" si="54"/>
        <v>0.54669946817375825</v>
      </c>
      <c r="U256" s="36">
        <f t="shared" si="55"/>
        <v>-2.3959592863320278E-2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162792528</v>
      </c>
      <c r="E257" s="31">
        <v>162792528</v>
      </c>
      <c r="F257" s="31">
        <v>45999212</v>
      </c>
      <c r="G257" s="36">
        <f t="shared" si="49"/>
        <v>0.28256341101847132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45999212</v>
      </c>
      <c r="O257" s="36">
        <f t="shared" si="53"/>
        <v>0.28256341101847132</v>
      </c>
      <c r="P257" s="31">
        <v>60443529</v>
      </c>
      <c r="Q257" s="31">
        <v>137724976</v>
      </c>
      <c r="R257" s="31">
        <v>174952636</v>
      </c>
      <c r="S257" s="31">
        <v>60443529</v>
      </c>
      <c r="T257" s="36">
        <f t="shared" si="54"/>
        <v>0.43887122550669388</v>
      </c>
      <c r="U257" s="36">
        <f t="shared" si="55"/>
        <v>-0.23897209906456651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1397635189</v>
      </c>
      <c r="E259" s="32">
        <f>SUM(E255:E258)</f>
        <v>1397635189</v>
      </c>
      <c r="F259" s="32">
        <f>SUM(F255:F258)</f>
        <v>382705913</v>
      </c>
      <c r="G259" s="37">
        <f t="shared" si="49"/>
        <v>0.27382389625852499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382705913</v>
      </c>
      <c r="O259" s="37">
        <f t="shared" si="53"/>
        <v>0.27382389625852499</v>
      </c>
      <c r="P259" s="32">
        <f>SUM(P255:P258)</f>
        <v>360529040</v>
      </c>
      <c r="Q259" s="32">
        <f>SUM(Q255:Q258)</f>
        <v>1256120868</v>
      </c>
      <c r="R259" s="32">
        <f>SUM(R255:R258)</f>
        <v>1383501894</v>
      </c>
      <c r="S259" s="32">
        <f>SUM(S255:S258)</f>
        <v>360529040</v>
      </c>
      <c r="T259" s="37">
        <f t="shared" si="54"/>
        <v>0.28701779357748874</v>
      </c>
      <c r="U259" s="37">
        <f t="shared" si="55"/>
        <v>6.1512029655086842E-2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4171339526</v>
      </c>
      <c r="E260" s="32">
        <f>SUM(E234:E239,E241:E246,E248:E253,E255:E258)</f>
        <v>4171339526</v>
      </c>
      <c r="F260" s="32">
        <f>SUM(F234:F239,F241:F246,F248:F253,F255:F258)</f>
        <v>1139857547</v>
      </c>
      <c r="G260" s="37">
        <f t="shared" si="49"/>
        <v>0.2732593546737821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1139857547</v>
      </c>
      <c r="O260" s="37">
        <f t="shared" si="53"/>
        <v>0.2732593546737821</v>
      </c>
      <c r="P260" s="32">
        <f>SUM(P234:P239,P241:P246,P248:P253,P255:P258)</f>
        <v>1051712176</v>
      </c>
      <c r="Q260" s="32">
        <f>SUM(Q234:Q239,Q241:Q246,Q248:Q253,Q255:Q258)</f>
        <v>3835415863</v>
      </c>
      <c r="R260" s="32">
        <f>SUM(R234:R239,R241:R246,R248:R253,R255:R258)</f>
        <v>4009523139</v>
      </c>
      <c r="S260" s="32">
        <f>SUM(S234:S239,S241:S246,S248:S253,S255:S258)</f>
        <v>1051712176</v>
      </c>
      <c r="T260" s="37">
        <f t="shared" si="54"/>
        <v>0.27421072800626312</v>
      </c>
      <c r="U260" s="37">
        <f t="shared" si="55"/>
        <v>8.3811305993665597E-2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36854002</v>
      </c>
      <c r="E263" s="31">
        <v>36854002</v>
      </c>
      <c r="F263" s="31">
        <v>4404886</v>
      </c>
      <c r="G263" s="36">
        <f t="shared" ref="G263:G299" si="56">IF(($D263     =0),0,($F263     /$D263     ))</f>
        <v>0.11952259621628067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4404886</v>
      </c>
      <c r="O263" s="36">
        <f t="shared" ref="O263:O299" si="60">IF(($D263     =0),0,($N263     /$D263     ))</f>
        <v>0.11952259621628067</v>
      </c>
      <c r="P263" s="31">
        <v>7133154</v>
      </c>
      <c r="Q263" s="31">
        <v>40628785</v>
      </c>
      <c r="R263" s="31">
        <v>39400165</v>
      </c>
      <c r="S263" s="31">
        <v>7133154</v>
      </c>
      <c r="T263" s="36">
        <f t="shared" ref="T263:T299" si="61">IF(($Q263     =0),0,($S263     /$Q263     ))</f>
        <v>0.17556897160473786</v>
      </c>
      <c r="U263" s="36">
        <f t="shared" ref="U263:U299" si="62">IF(($P263     =0),0,(($F263     /$P263     )-1))</f>
        <v>-0.38247709218110248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108398772</v>
      </c>
      <c r="E264" s="31">
        <v>108398772</v>
      </c>
      <c r="F264" s="31">
        <v>34848752</v>
      </c>
      <c r="G264" s="36">
        <f t="shared" si="56"/>
        <v>0.32148659396252199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34848752</v>
      </c>
      <c r="O264" s="36">
        <f t="shared" si="60"/>
        <v>0.32148659396252199</v>
      </c>
      <c r="P264" s="31">
        <v>33434446</v>
      </c>
      <c r="Q264" s="31">
        <v>103646227</v>
      </c>
      <c r="R264" s="31">
        <v>102922502</v>
      </c>
      <c r="S264" s="31">
        <v>33434446</v>
      </c>
      <c r="T264" s="36">
        <f t="shared" si="61"/>
        <v>0.32258237436853343</v>
      </c>
      <c r="U264" s="36">
        <f t="shared" si="62"/>
        <v>4.230086540091027E-2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84746123</v>
      </c>
      <c r="E265" s="31">
        <v>84746123</v>
      </c>
      <c r="F265" s="31">
        <v>13953480</v>
      </c>
      <c r="G265" s="36">
        <f t="shared" si="56"/>
        <v>0.16465036400544247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13953480</v>
      </c>
      <c r="O265" s="36">
        <f t="shared" si="60"/>
        <v>0.16465036400544247</v>
      </c>
      <c r="P265" s="31">
        <v>16997391</v>
      </c>
      <c r="Q265" s="31">
        <v>76504199</v>
      </c>
      <c r="R265" s="31">
        <v>77658860</v>
      </c>
      <c r="S265" s="31">
        <v>16997391</v>
      </c>
      <c r="T265" s="36">
        <f t="shared" si="61"/>
        <v>0.22217592265752628</v>
      </c>
      <c r="U265" s="36">
        <f t="shared" si="62"/>
        <v>-0.17908107191274236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229998897</v>
      </c>
      <c r="E267" s="32">
        <f>SUM(E263:E266)</f>
        <v>229998897</v>
      </c>
      <c r="F267" s="32">
        <f>SUM(F263:F266)</f>
        <v>53207118</v>
      </c>
      <c r="G267" s="37">
        <f t="shared" si="56"/>
        <v>0.23133640506110775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53207118</v>
      </c>
      <c r="O267" s="37">
        <f t="shared" si="60"/>
        <v>0.23133640506110775</v>
      </c>
      <c r="P267" s="32">
        <f>SUM(P263:P266)</f>
        <v>57564991</v>
      </c>
      <c r="Q267" s="32">
        <f>SUM(Q263:Q266)</f>
        <v>220779211</v>
      </c>
      <c r="R267" s="32">
        <f>SUM(R263:R266)</f>
        <v>219981527</v>
      </c>
      <c r="S267" s="32">
        <f>SUM(S263:S266)</f>
        <v>57564991</v>
      </c>
      <c r="T267" s="37">
        <f t="shared" si="61"/>
        <v>0.26073555901963974</v>
      </c>
      <c r="U267" s="37">
        <f t="shared" si="62"/>
        <v>-7.5703529598397767E-2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13451330</v>
      </c>
      <c r="E268" s="31">
        <v>13451330</v>
      </c>
      <c r="F268" s="31">
        <v>2544450</v>
      </c>
      <c r="G268" s="36">
        <f t="shared" si="56"/>
        <v>0.18915973364715608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2544450</v>
      </c>
      <c r="O268" s="36">
        <f t="shared" si="60"/>
        <v>0.18915973364715608</v>
      </c>
      <c r="P268" s="31">
        <v>1995931</v>
      </c>
      <c r="Q268" s="31">
        <v>11749834</v>
      </c>
      <c r="R268" s="31">
        <v>12483778</v>
      </c>
      <c r="S268" s="31">
        <v>1995931</v>
      </c>
      <c r="T268" s="36">
        <f t="shared" si="61"/>
        <v>0.16986886793464487</v>
      </c>
      <c r="U268" s="36">
        <f t="shared" si="62"/>
        <v>0.27481861847929623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78173175</v>
      </c>
      <c r="E269" s="31">
        <v>78173175</v>
      </c>
      <c r="F269" s="31">
        <v>8229241</v>
      </c>
      <c r="G269" s="36">
        <f t="shared" si="56"/>
        <v>0.10526937149476147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8229241</v>
      </c>
      <c r="O269" s="36">
        <f t="shared" si="60"/>
        <v>0.10526937149476147</v>
      </c>
      <c r="P269" s="31">
        <v>9076043</v>
      </c>
      <c r="Q269" s="31">
        <v>74743354</v>
      </c>
      <c r="R269" s="31">
        <v>74746351</v>
      </c>
      <c r="S269" s="31">
        <v>9076043</v>
      </c>
      <c r="T269" s="36">
        <f t="shared" si="61"/>
        <v>0.12142943170572731</v>
      </c>
      <c r="U269" s="36">
        <f t="shared" si="62"/>
        <v>-9.3300791986111076E-2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5334325</v>
      </c>
      <c r="E270" s="31">
        <v>5334325</v>
      </c>
      <c r="F270" s="31">
        <v>1312512</v>
      </c>
      <c r="G270" s="36">
        <f t="shared" si="56"/>
        <v>0.24605025003163475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1312512</v>
      </c>
      <c r="O270" s="36">
        <f t="shared" si="60"/>
        <v>0.24605025003163475</v>
      </c>
      <c r="P270" s="31">
        <v>1077807</v>
      </c>
      <c r="Q270" s="31">
        <v>5100112</v>
      </c>
      <c r="R270" s="31">
        <v>5109509</v>
      </c>
      <c r="S270" s="31">
        <v>1077807</v>
      </c>
      <c r="T270" s="36">
        <f t="shared" si="61"/>
        <v>0.2113300649083785</v>
      </c>
      <c r="U270" s="36">
        <f t="shared" si="62"/>
        <v>0.21776162151479816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16784083</v>
      </c>
      <c r="E271" s="31">
        <v>16784083</v>
      </c>
      <c r="F271" s="31">
        <v>2092535</v>
      </c>
      <c r="G271" s="36">
        <f t="shared" si="56"/>
        <v>0.12467377574336352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2092535</v>
      </c>
      <c r="O271" s="36">
        <f t="shared" si="60"/>
        <v>0.12467377574336352</v>
      </c>
      <c r="P271" s="31">
        <v>3177853</v>
      </c>
      <c r="Q271" s="31">
        <v>15860106</v>
      </c>
      <c r="R271" s="31">
        <v>15860106</v>
      </c>
      <c r="S271" s="31">
        <v>3177853</v>
      </c>
      <c r="T271" s="36">
        <f t="shared" si="61"/>
        <v>0.20036770246050059</v>
      </c>
      <c r="U271" s="36">
        <f t="shared" si="62"/>
        <v>-0.34152555200004531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11999276</v>
      </c>
      <c r="E272" s="31">
        <v>11999276</v>
      </c>
      <c r="F272" s="31">
        <v>1621018</v>
      </c>
      <c r="G272" s="36">
        <f t="shared" si="56"/>
        <v>0.13509298394336458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1621018</v>
      </c>
      <c r="O272" s="36">
        <f t="shared" si="60"/>
        <v>0.13509298394336458</v>
      </c>
      <c r="P272" s="31">
        <v>1363558</v>
      </c>
      <c r="Q272" s="31">
        <v>11558978</v>
      </c>
      <c r="R272" s="31">
        <v>11558978</v>
      </c>
      <c r="S272" s="31">
        <v>1363558</v>
      </c>
      <c r="T272" s="36">
        <f t="shared" si="61"/>
        <v>0.11796527340046845</v>
      </c>
      <c r="U272" s="36">
        <f t="shared" si="62"/>
        <v>0.18881485056007885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22426237</v>
      </c>
      <c r="E273" s="31">
        <v>22426237</v>
      </c>
      <c r="F273" s="31">
        <v>3433822</v>
      </c>
      <c r="G273" s="36">
        <f t="shared" si="56"/>
        <v>0.15311628072065769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3433822</v>
      </c>
      <c r="O273" s="36">
        <f t="shared" si="60"/>
        <v>0.15311628072065769</v>
      </c>
      <c r="P273" s="31">
        <v>2532633</v>
      </c>
      <c r="Q273" s="31">
        <v>20657362</v>
      </c>
      <c r="R273" s="31">
        <v>21057362</v>
      </c>
      <c r="S273" s="31">
        <v>2532633</v>
      </c>
      <c r="T273" s="36">
        <f t="shared" si="61"/>
        <v>0.1226019566293121</v>
      </c>
      <c r="U273" s="36">
        <f t="shared" si="62"/>
        <v>0.3558308685072018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148168426</v>
      </c>
      <c r="E275" s="32">
        <f>SUM(E268:E274)</f>
        <v>148168426</v>
      </c>
      <c r="F275" s="32">
        <f>SUM(F268:F274)</f>
        <v>19233578</v>
      </c>
      <c r="G275" s="37">
        <f t="shared" si="56"/>
        <v>0.1298088838441194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19233578</v>
      </c>
      <c r="O275" s="37">
        <f t="shared" si="60"/>
        <v>0.1298088838441194</v>
      </c>
      <c r="P275" s="32">
        <f>SUM(P268:P274)</f>
        <v>19223825</v>
      </c>
      <c r="Q275" s="32">
        <f>SUM(Q268:Q274)</f>
        <v>139669746</v>
      </c>
      <c r="R275" s="32">
        <f>SUM(R268:R274)</f>
        <v>140816084</v>
      </c>
      <c r="S275" s="32">
        <f>SUM(S268:S274)</f>
        <v>19223825</v>
      </c>
      <c r="T275" s="37">
        <f t="shared" si="61"/>
        <v>0.13763771719037851</v>
      </c>
      <c r="U275" s="37">
        <f t="shared" si="62"/>
        <v>5.0733920018508627E-4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25427150</v>
      </c>
      <c r="E277" s="31">
        <v>25427150</v>
      </c>
      <c r="F277" s="31">
        <v>5130082</v>
      </c>
      <c r="G277" s="36">
        <f t="shared" si="56"/>
        <v>0.20175607569074788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5130082</v>
      </c>
      <c r="O277" s="36">
        <f t="shared" si="60"/>
        <v>0.20175607569074788</v>
      </c>
      <c r="P277" s="31">
        <v>4534434</v>
      </c>
      <c r="Q277" s="31">
        <v>23319448</v>
      </c>
      <c r="R277" s="31">
        <v>23319448</v>
      </c>
      <c r="S277" s="31">
        <v>4534434</v>
      </c>
      <c r="T277" s="36">
        <f t="shared" si="61"/>
        <v>0.19444859929789077</v>
      </c>
      <c r="U277" s="36">
        <f t="shared" si="62"/>
        <v>0.13136104748685273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41276705</v>
      </c>
      <c r="E278" s="31">
        <v>41276705</v>
      </c>
      <c r="F278" s="31">
        <v>900886</v>
      </c>
      <c r="G278" s="36">
        <f t="shared" si="56"/>
        <v>2.1825530889638598E-2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900886</v>
      </c>
      <c r="O278" s="36">
        <f t="shared" si="60"/>
        <v>2.1825530889638598E-2</v>
      </c>
      <c r="P278" s="31">
        <v>0</v>
      </c>
      <c r="Q278" s="31">
        <v>0</v>
      </c>
      <c r="R278" s="31">
        <v>40129069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7374177</v>
      </c>
      <c r="E279" s="31">
        <v>7374177</v>
      </c>
      <c r="F279" s="31">
        <v>1012891</v>
      </c>
      <c r="G279" s="36">
        <f t="shared" si="56"/>
        <v>0.13735648059437683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1012891</v>
      </c>
      <c r="O279" s="36">
        <f t="shared" si="60"/>
        <v>0.13735648059437683</v>
      </c>
      <c r="P279" s="31">
        <v>0</v>
      </c>
      <c r="Q279" s="31">
        <v>5477381</v>
      </c>
      <c r="R279" s="31">
        <v>5632649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11688989</v>
      </c>
      <c r="E280" s="31">
        <v>11688989</v>
      </c>
      <c r="F280" s="31">
        <v>2349108</v>
      </c>
      <c r="G280" s="36">
        <f t="shared" si="56"/>
        <v>0.20096759437450065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2349108</v>
      </c>
      <c r="O280" s="36">
        <f t="shared" si="60"/>
        <v>0.20096759437450065</v>
      </c>
      <c r="P280" s="31">
        <v>3314001</v>
      </c>
      <c r="Q280" s="31">
        <v>14351573</v>
      </c>
      <c r="R280" s="31">
        <v>12200000</v>
      </c>
      <c r="S280" s="31">
        <v>3314001</v>
      </c>
      <c r="T280" s="36">
        <f t="shared" si="61"/>
        <v>0.23091552403349794</v>
      </c>
      <c r="U280" s="36">
        <f t="shared" si="62"/>
        <v>-0.2911565204717802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4220774</v>
      </c>
      <c r="E281" s="31">
        <v>4220774</v>
      </c>
      <c r="F281" s="31">
        <v>636396</v>
      </c>
      <c r="G281" s="36">
        <f t="shared" si="56"/>
        <v>0.15077708496119432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636396</v>
      </c>
      <c r="O281" s="36">
        <f t="shared" si="60"/>
        <v>0.15077708496119432</v>
      </c>
      <c r="P281" s="31">
        <v>668945</v>
      </c>
      <c r="Q281" s="31">
        <v>2712924</v>
      </c>
      <c r="R281" s="31">
        <v>3246420</v>
      </c>
      <c r="S281" s="31">
        <v>668945</v>
      </c>
      <c r="T281" s="36">
        <f t="shared" si="61"/>
        <v>0.24657712490287231</v>
      </c>
      <c r="U281" s="36">
        <f t="shared" si="62"/>
        <v>-4.8657213971253221E-2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33211552</v>
      </c>
      <c r="E282" s="31">
        <v>33211552</v>
      </c>
      <c r="F282" s="31">
        <v>9745324</v>
      </c>
      <c r="G282" s="36">
        <f t="shared" si="56"/>
        <v>0.29343175531212756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9745324</v>
      </c>
      <c r="O282" s="36">
        <f t="shared" si="60"/>
        <v>0.29343175531212756</v>
      </c>
      <c r="P282" s="31">
        <v>6575168</v>
      </c>
      <c r="Q282" s="31">
        <v>32095334</v>
      </c>
      <c r="R282" s="31">
        <v>31838172</v>
      </c>
      <c r="S282" s="31">
        <v>6575168</v>
      </c>
      <c r="T282" s="36">
        <f t="shared" si="61"/>
        <v>0.20486367270706701</v>
      </c>
      <c r="U282" s="36">
        <f t="shared" si="62"/>
        <v>0.4821406844661611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50023264</v>
      </c>
      <c r="E283" s="31">
        <v>50023264</v>
      </c>
      <c r="F283" s="31">
        <v>7616978</v>
      </c>
      <c r="G283" s="36">
        <f t="shared" si="56"/>
        <v>0.15226871241348824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7616978</v>
      </c>
      <c r="O283" s="36">
        <f t="shared" si="60"/>
        <v>0.15226871241348824</v>
      </c>
      <c r="P283" s="31">
        <v>6535902</v>
      </c>
      <c r="Q283" s="31">
        <v>46928185</v>
      </c>
      <c r="R283" s="31">
        <v>48065991</v>
      </c>
      <c r="S283" s="31">
        <v>6535902</v>
      </c>
      <c r="T283" s="36">
        <f t="shared" si="61"/>
        <v>0.13927455323490565</v>
      </c>
      <c r="U283" s="36">
        <f t="shared" si="62"/>
        <v>0.16540578484805923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173222611</v>
      </c>
      <c r="E285" s="32">
        <f>SUM(E276:E284)</f>
        <v>173222611</v>
      </c>
      <c r="F285" s="32">
        <f>SUM(F276:F284)</f>
        <v>27391665</v>
      </c>
      <c r="G285" s="37">
        <f t="shared" si="56"/>
        <v>0.15812984714795691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27391665</v>
      </c>
      <c r="O285" s="37">
        <f t="shared" si="60"/>
        <v>0.15812984714795691</v>
      </c>
      <c r="P285" s="32">
        <f>SUM(P276:P284)</f>
        <v>21628450</v>
      </c>
      <c r="Q285" s="32">
        <f>SUM(Q276:Q284)</f>
        <v>124884845</v>
      </c>
      <c r="R285" s="32">
        <f>SUM(R276:R284)</f>
        <v>164431749</v>
      </c>
      <c r="S285" s="32">
        <f>SUM(S276:S284)</f>
        <v>21628450</v>
      </c>
      <c r="T285" s="37">
        <f t="shared" si="61"/>
        <v>0.17318714692723525</v>
      </c>
      <c r="U285" s="37">
        <f t="shared" si="62"/>
        <v>0.26646454091717153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32302625</v>
      </c>
      <c r="E286" s="31">
        <v>32302625</v>
      </c>
      <c r="F286" s="31">
        <v>6040303</v>
      </c>
      <c r="G286" s="36">
        <f t="shared" si="56"/>
        <v>0.18699108818555768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6040303</v>
      </c>
      <c r="O286" s="36">
        <f t="shared" si="60"/>
        <v>0.18699108818555768</v>
      </c>
      <c r="P286" s="31">
        <v>4942351</v>
      </c>
      <c r="Q286" s="31">
        <v>31800499</v>
      </c>
      <c r="R286" s="31">
        <v>31800499</v>
      </c>
      <c r="S286" s="31">
        <v>4942351</v>
      </c>
      <c r="T286" s="36">
        <f t="shared" si="61"/>
        <v>0.15541740398476137</v>
      </c>
      <c r="U286" s="36">
        <f t="shared" si="62"/>
        <v>0.22215176542499715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10004704</v>
      </c>
      <c r="E287" s="31">
        <v>10004704</v>
      </c>
      <c r="F287" s="31">
        <v>1794026</v>
      </c>
      <c r="G287" s="36">
        <f t="shared" si="56"/>
        <v>0.17931824869581348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1794026</v>
      </c>
      <c r="O287" s="36">
        <f t="shared" si="60"/>
        <v>0.17931824869581348</v>
      </c>
      <c r="P287" s="31">
        <v>1273627</v>
      </c>
      <c r="Q287" s="31">
        <v>9426622</v>
      </c>
      <c r="R287" s="31">
        <v>9436622</v>
      </c>
      <c r="S287" s="31">
        <v>1273627</v>
      </c>
      <c r="T287" s="36">
        <f t="shared" si="61"/>
        <v>0.13510958644570664</v>
      </c>
      <c r="U287" s="36">
        <f t="shared" si="62"/>
        <v>0.40859608032807104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15544200</v>
      </c>
      <c r="E288" s="31">
        <v>15544200</v>
      </c>
      <c r="F288" s="31">
        <v>2537998</v>
      </c>
      <c r="G288" s="36">
        <f t="shared" si="56"/>
        <v>0.16327620591603298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2537998</v>
      </c>
      <c r="O288" s="36">
        <f t="shared" si="60"/>
        <v>0.16327620591603298</v>
      </c>
      <c r="P288" s="31">
        <v>1382828</v>
      </c>
      <c r="Q288" s="31">
        <v>13555046</v>
      </c>
      <c r="R288" s="31">
        <v>13555046</v>
      </c>
      <c r="S288" s="31">
        <v>1382828</v>
      </c>
      <c r="T288" s="36">
        <f t="shared" si="61"/>
        <v>0.10201573642760046</v>
      </c>
      <c r="U288" s="36">
        <f t="shared" si="62"/>
        <v>0.83536781147040706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12569295</v>
      </c>
      <c r="E289" s="31">
        <v>12569295</v>
      </c>
      <c r="F289" s="31">
        <v>3531158</v>
      </c>
      <c r="G289" s="36">
        <f t="shared" si="56"/>
        <v>0.28093524736272002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3531158</v>
      </c>
      <c r="O289" s="36">
        <f t="shared" si="60"/>
        <v>0.28093524736272002</v>
      </c>
      <c r="P289" s="31">
        <v>1887029</v>
      </c>
      <c r="Q289" s="31">
        <v>12036373</v>
      </c>
      <c r="R289" s="31">
        <v>12036373</v>
      </c>
      <c r="S289" s="31">
        <v>1887029</v>
      </c>
      <c r="T289" s="36">
        <f t="shared" si="61"/>
        <v>0.15677721187271282</v>
      </c>
      <c r="U289" s="36">
        <f t="shared" si="62"/>
        <v>0.87127913773450216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96768037</v>
      </c>
      <c r="E290" s="31">
        <v>96768037</v>
      </c>
      <c r="F290" s="31">
        <v>22046592</v>
      </c>
      <c r="G290" s="36">
        <f t="shared" si="56"/>
        <v>0.22782927796706262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22046592</v>
      </c>
      <c r="O290" s="36">
        <f t="shared" si="60"/>
        <v>0.22782927796706262</v>
      </c>
      <c r="P290" s="31">
        <v>19562800</v>
      </c>
      <c r="Q290" s="31">
        <v>85780074</v>
      </c>
      <c r="R290" s="31">
        <v>85780074</v>
      </c>
      <c r="S290" s="31">
        <v>19562800</v>
      </c>
      <c r="T290" s="36">
        <f t="shared" si="61"/>
        <v>0.22805762559729198</v>
      </c>
      <c r="U290" s="36">
        <f t="shared" si="62"/>
        <v>0.12696505612693487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167188861</v>
      </c>
      <c r="E292" s="32">
        <f>SUM(E286:E291)</f>
        <v>167188861</v>
      </c>
      <c r="F292" s="32">
        <f>SUM(F286:F291)</f>
        <v>35950077</v>
      </c>
      <c r="G292" s="37">
        <f t="shared" si="56"/>
        <v>0.21502674750562478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35950077</v>
      </c>
      <c r="O292" s="37">
        <f t="shared" si="60"/>
        <v>0.21502674750562478</v>
      </c>
      <c r="P292" s="32">
        <f>SUM(P286:P291)</f>
        <v>29048635</v>
      </c>
      <c r="Q292" s="32">
        <f>SUM(Q286:Q291)</f>
        <v>152598614</v>
      </c>
      <c r="R292" s="32">
        <f>SUM(R286:R291)</f>
        <v>152608614</v>
      </c>
      <c r="S292" s="32">
        <f>SUM(S286:S291)</f>
        <v>29048635</v>
      </c>
      <c r="T292" s="37">
        <f t="shared" si="61"/>
        <v>0.19035975647852216</v>
      </c>
      <c r="U292" s="37">
        <f t="shared" si="62"/>
        <v>0.23758231669061214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448092823</v>
      </c>
      <c r="E293" s="31">
        <v>448092823</v>
      </c>
      <c r="F293" s="31">
        <v>91169201</v>
      </c>
      <c r="G293" s="36">
        <f t="shared" si="56"/>
        <v>0.20346052496359665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91169201</v>
      </c>
      <c r="O293" s="36">
        <f t="shared" si="60"/>
        <v>0.20346052496359665</v>
      </c>
      <c r="P293" s="31">
        <v>92257965</v>
      </c>
      <c r="Q293" s="31">
        <v>398115331</v>
      </c>
      <c r="R293" s="31">
        <v>398115331</v>
      </c>
      <c r="S293" s="31">
        <v>92257965</v>
      </c>
      <c r="T293" s="36">
        <f t="shared" si="61"/>
        <v>0.23173678031504896</v>
      </c>
      <c r="U293" s="36">
        <f t="shared" si="62"/>
        <v>-1.1801300841613016E-2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61107786</v>
      </c>
      <c r="E294" s="31">
        <v>61107786</v>
      </c>
      <c r="F294" s="31">
        <v>8058103</v>
      </c>
      <c r="G294" s="36">
        <f t="shared" si="56"/>
        <v>0.13186704227837676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8058103</v>
      </c>
      <c r="O294" s="36">
        <f t="shared" si="60"/>
        <v>0.13186704227837676</v>
      </c>
      <c r="P294" s="31">
        <v>2854472</v>
      </c>
      <c r="Q294" s="31">
        <v>48870429</v>
      </c>
      <c r="R294" s="31">
        <v>57648854</v>
      </c>
      <c r="S294" s="31">
        <v>2854472</v>
      </c>
      <c r="T294" s="36">
        <f t="shared" si="61"/>
        <v>5.840898184053183E-2</v>
      </c>
      <c r="U294" s="36">
        <f t="shared" si="62"/>
        <v>1.8229749669991508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15692349</v>
      </c>
      <c r="E295" s="31">
        <v>15692349</v>
      </c>
      <c r="F295" s="31">
        <v>2851108</v>
      </c>
      <c r="G295" s="36">
        <f t="shared" si="56"/>
        <v>0.18168777663560759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2851108</v>
      </c>
      <c r="O295" s="36">
        <f t="shared" si="60"/>
        <v>0.18168777663560759</v>
      </c>
      <c r="P295" s="31">
        <v>3176799</v>
      </c>
      <c r="Q295" s="31">
        <v>13546944</v>
      </c>
      <c r="R295" s="31">
        <v>15079452</v>
      </c>
      <c r="S295" s="31">
        <v>3176799</v>
      </c>
      <c r="T295" s="36">
        <f t="shared" si="61"/>
        <v>0.23450299934804483</v>
      </c>
      <c r="U295" s="36">
        <f t="shared" si="62"/>
        <v>-0.1025217522418006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83834143</v>
      </c>
      <c r="E296" s="31">
        <v>83834143</v>
      </c>
      <c r="F296" s="31">
        <v>21172765</v>
      </c>
      <c r="G296" s="36">
        <f t="shared" si="56"/>
        <v>0.2525553938089401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21172765</v>
      </c>
      <c r="O296" s="36">
        <f t="shared" si="60"/>
        <v>0.2525553938089401</v>
      </c>
      <c r="P296" s="31">
        <v>19498151</v>
      </c>
      <c r="Q296" s="31">
        <v>81488391</v>
      </c>
      <c r="R296" s="31">
        <v>81488391</v>
      </c>
      <c r="S296" s="31">
        <v>19498151</v>
      </c>
      <c r="T296" s="36">
        <f t="shared" si="61"/>
        <v>0.23927519933483532</v>
      </c>
      <c r="U296" s="36">
        <f t="shared" si="62"/>
        <v>8.5885784759796024E-2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608727101</v>
      </c>
      <c r="E298" s="32">
        <f>SUM(E293:E297)</f>
        <v>608727101</v>
      </c>
      <c r="F298" s="32">
        <f>SUM(F293:F297)</f>
        <v>123251177</v>
      </c>
      <c r="G298" s="37">
        <f t="shared" si="56"/>
        <v>0.20247361551264331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123251177</v>
      </c>
      <c r="O298" s="37">
        <f t="shared" si="60"/>
        <v>0.20247361551264331</v>
      </c>
      <c r="P298" s="32">
        <f>SUM(P293:P297)</f>
        <v>117787387</v>
      </c>
      <c r="Q298" s="32">
        <f>SUM(Q293:Q297)</f>
        <v>542021095</v>
      </c>
      <c r="R298" s="32">
        <f>SUM(R293:R297)</f>
        <v>552332028</v>
      </c>
      <c r="S298" s="32">
        <f>SUM(S293:S297)</f>
        <v>117787387</v>
      </c>
      <c r="T298" s="37">
        <f t="shared" si="61"/>
        <v>0.21731144430826996</v>
      </c>
      <c r="U298" s="37">
        <f t="shared" si="62"/>
        <v>4.6386885210383255E-2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1327305896</v>
      </c>
      <c r="E299" s="32">
        <f>SUM(E263:E266,E268:E274,E276:E284,E286:E291,E293:E297)</f>
        <v>1327305896</v>
      </c>
      <c r="F299" s="32">
        <f>SUM(F263:F266,F268:F274,F276:F284,F286:F291,F293:F297)</f>
        <v>259033615</v>
      </c>
      <c r="G299" s="37">
        <f t="shared" si="56"/>
        <v>0.19515743566018184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259033615</v>
      </c>
      <c r="O299" s="37">
        <f t="shared" si="60"/>
        <v>0.19515743566018184</v>
      </c>
      <c r="P299" s="32">
        <f>SUM(P263:P266,P268:P274,P276:P284,P286:P291,P293:P297)</f>
        <v>245253288</v>
      </c>
      <c r="Q299" s="32">
        <f>SUM(Q263:Q266,Q268:Q274,Q276:Q284,Q286:Q291,Q293:Q297)</f>
        <v>1179953511</v>
      </c>
      <c r="R299" s="32">
        <f>SUM(R263:R266,R268:R274,R276:R284,R286:R291,R293:R297)</f>
        <v>1230170002</v>
      </c>
      <c r="S299" s="32">
        <f>SUM(S263:S266,S268:S274,S276:S284,S286:S291,S293:S297)</f>
        <v>245253288</v>
      </c>
      <c r="T299" s="37">
        <f t="shared" si="61"/>
        <v>0.20784995825144845</v>
      </c>
      <c r="U299" s="37">
        <f t="shared" si="62"/>
        <v>5.6188143744682506E-2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12542150517</v>
      </c>
      <c r="E302" s="31">
        <v>12542150517</v>
      </c>
      <c r="F302" s="31">
        <v>2511427458</v>
      </c>
      <c r="G302" s="36">
        <f t="shared" ref="G302:G339" si="63">IF(($D302     =0),0,($F302     /$D302     ))</f>
        <v>0.20023898250909503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2511427458</v>
      </c>
      <c r="O302" s="36">
        <f t="shared" ref="O302:O339" si="67">IF(($D302     =0),0,($N302     /$D302     ))</f>
        <v>0.20023898250909503</v>
      </c>
      <c r="P302" s="31">
        <v>2223272976</v>
      </c>
      <c r="Q302" s="31">
        <v>11089269670</v>
      </c>
      <c r="R302" s="31">
        <v>11257095116</v>
      </c>
      <c r="S302" s="31">
        <v>2223272976</v>
      </c>
      <c r="T302" s="36">
        <f t="shared" ref="T302:T339" si="68">IF(($Q302     =0),0,($S302     /$Q302     ))</f>
        <v>0.20048867438174583</v>
      </c>
      <c r="U302" s="36">
        <f t="shared" ref="U302:U339" si="69">IF(($P302     =0),0,(($F302     /$P302     )-1))</f>
        <v>0.12960823304677271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12542150517</v>
      </c>
      <c r="E303" s="32">
        <f>E302</f>
        <v>12542150517</v>
      </c>
      <c r="F303" s="32">
        <f>F302</f>
        <v>2511427458</v>
      </c>
      <c r="G303" s="37">
        <f t="shared" si="63"/>
        <v>0.20023898250909503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2511427458</v>
      </c>
      <c r="O303" s="37">
        <f t="shared" si="67"/>
        <v>0.20023898250909503</v>
      </c>
      <c r="P303" s="32">
        <f>P302</f>
        <v>2223272976</v>
      </c>
      <c r="Q303" s="32">
        <f>Q302</f>
        <v>11089269670</v>
      </c>
      <c r="R303" s="32">
        <f>R302</f>
        <v>11257095116</v>
      </c>
      <c r="S303" s="32">
        <f>S302</f>
        <v>2223272976</v>
      </c>
      <c r="T303" s="37">
        <f t="shared" si="68"/>
        <v>0.20048867438174583</v>
      </c>
      <c r="U303" s="37">
        <f t="shared" si="69"/>
        <v>0.12960823304677271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57455382</v>
      </c>
      <c r="E304" s="31">
        <v>57455382</v>
      </c>
      <c r="F304" s="31">
        <v>10392009</v>
      </c>
      <c r="G304" s="36">
        <f t="shared" si="63"/>
        <v>0.18087094086329458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10392009</v>
      </c>
      <c r="O304" s="36">
        <f t="shared" si="67"/>
        <v>0.18087094086329458</v>
      </c>
      <c r="P304" s="31">
        <v>9845547</v>
      </c>
      <c r="Q304" s="31">
        <v>49753200</v>
      </c>
      <c r="R304" s="31">
        <v>52123241</v>
      </c>
      <c r="S304" s="31">
        <v>9845547</v>
      </c>
      <c r="T304" s="36">
        <f t="shared" si="68"/>
        <v>0.19788771375509515</v>
      </c>
      <c r="U304" s="36">
        <f t="shared" si="69"/>
        <v>5.550346770981851E-2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44584261</v>
      </c>
      <c r="E305" s="31">
        <v>44584261</v>
      </c>
      <c r="F305" s="31">
        <v>12810971</v>
      </c>
      <c r="G305" s="36">
        <f t="shared" si="63"/>
        <v>0.28734290336224255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12810971</v>
      </c>
      <c r="O305" s="36">
        <f t="shared" si="67"/>
        <v>0.28734290336224255</v>
      </c>
      <c r="P305" s="31">
        <v>11074913</v>
      </c>
      <c r="Q305" s="31">
        <v>43248413</v>
      </c>
      <c r="R305" s="31">
        <v>44826905</v>
      </c>
      <c r="S305" s="31">
        <v>11074913</v>
      </c>
      <c r="T305" s="36">
        <f t="shared" si="68"/>
        <v>0.2560767489896103</v>
      </c>
      <c r="U305" s="36">
        <f t="shared" si="69"/>
        <v>0.1567559040870119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57775217</v>
      </c>
      <c r="E306" s="31">
        <v>57775217</v>
      </c>
      <c r="F306" s="31">
        <v>11808000</v>
      </c>
      <c r="G306" s="36">
        <f t="shared" si="63"/>
        <v>0.20437828905082261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11808000</v>
      </c>
      <c r="O306" s="36">
        <f t="shared" si="67"/>
        <v>0.20437828905082261</v>
      </c>
      <c r="P306" s="31">
        <v>11170297</v>
      </c>
      <c r="Q306" s="31">
        <v>49781348</v>
      </c>
      <c r="R306" s="31">
        <v>56762348</v>
      </c>
      <c r="S306" s="31">
        <v>11170297</v>
      </c>
      <c r="T306" s="36">
        <f t="shared" si="68"/>
        <v>0.22438719417561775</v>
      </c>
      <c r="U306" s="36">
        <f t="shared" si="69"/>
        <v>5.7089171398038818E-2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236802635</v>
      </c>
      <c r="E307" s="31">
        <v>236802635</v>
      </c>
      <c r="F307" s="31">
        <v>44595596</v>
      </c>
      <c r="G307" s="36">
        <f t="shared" si="63"/>
        <v>0.18832390104105048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44595596</v>
      </c>
      <c r="O307" s="36">
        <f t="shared" si="67"/>
        <v>0.18832390104105048</v>
      </c>
      <c r="P307" s="31">
        <v>41085533</v>
      </c>
      <c r="Q307" s="31">
        <v>217450817</v>
      </c>
      <c r="R307" s="31">
        <v>221125819</v>
      </c>
      <c r="S307" s="31">
        <v>41085533</v>
      </c>
      <c r="T307" s="36">
        <f t="shared" si="68"/>
        <v>0.18894172745278764</v>
      </c>
      <c r="U307" s="36">
        <f t="shared" si="69"/>
        <v>8.5433064723779983E-2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124051206</v>
      </c>
      <c r="E308" s="31">
        <v>124051206</v>
      </c>
      <c r="F308" s="31">
        <v>29705001</v>
      </c>
      <c r="G308" s="36">
        <f t="shared" si="63"/>
        <v>0.23945757528548331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29705001</v>
      </c>
      <c r="O308" s="36">
        <f t="shared" si="67"/>
        <v>0.23945757528548331</v>
      </c>
      <c r="P308" s="31">
        <v>27682974</v>
      </c>
      <c r="Q308" s="31">
        <v>118701507</v>
      </c>
      <c r="R308" s="31">
        <v>119282507</v>
      </c>
      <c r="S308" s="31">
        <v>27682974</v>
      </c>
      <c r="T308" s="36">
        <f t="shared" si="68"/>
        <v>0.2332150172280458</v>
      </c>
      <c r="U308" s="36">
        <f t="shared" si="69"/>
        <v>7.3042260560588712E-2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184775232</v>
      </c>
      <c r="E309" s="31">
        <v>184775232</v>
      </c>
      <c r="F309" s="31">
        <v>36620927</v>
      </c>
      <c r="G309" s="36">
        <f t="shared" si="63"/>
        <v>0.19819175223657681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36620927</v>
      </c>
      <c r="O309" s="36">
        <f t="shared" si="67"/>
        <v>0.19819175223657681</v>
      </c>
      <c r="P309" s="31">
        <v>37446508</v>
      </c>
      <c r="Q309" s="31">
        <v>151258144</v>
      </c>
      <c r="R309" s="31">
        <v>176258144</v>
      </c>
      <c r="S309" s="31">
        <v>37446508</v>
      </c>
      <c r="T309" s="36">
        <f t="shared" si="68"/>
        <v>0.24756688803480228</v>
      </c>
      <c r="U309" s="36">
        <f t="shared" si="69"/>
        <v>-2.2046942267620828E-2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705443933</v>
      </c>
      <c r="E310" s="32">
        <f>SUM(E304:E309)</f>
        <v>705443933</v>
      </c>
      <c r="F310" s="32">
        <f>SUM(F304:F309)</f>
        <v>145932504</v>
      </c>
      <c r="G310" s="37">
        <f t="shared" si="63"/>
        <v>0.20686619754372457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145932504</v>
      </c>
      <c r="O310" s="37">
        <f t="shared" si="67"/>
        <v>0.20686619754372457</v>
      </c>
      <c r="P310" s="32">
        <f>SUM(P304:P309)</f>
        <v>138305772</v>
      </c>
      <c r="Q310" s="32">
        <f>SUM(Q304:Q309)</f>
        <v>630193429</v>
      </c>
      <c r="R310" s="32">
        <f>SUM(R304:R309)</f>
        <v>670378964</v>
      </c>
      <c r="S310" s="32">
        <f>SUM(S304:S309)</f>
        <v>138305772</v>
      </c>
      <c r="T310" s="37">
        <f t="shared" si="68"/>
        <v>0.21946558887398365</v>
      </c>
      <c r="U310" s="37">
        <f t="shared" si="69"/>
        <v>5.5143989218324085E-2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69981072</v>
      </c>
      <c r="E311" s="31">
        <v>69981072</v>
      </c>
      <c r="F311" s="31">
        <v>6401210</v>
      </c>
      <c r="G311" s="36">
        <f t="shared" si="63"/>
        <v>9.1470590790606918E-2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6401210</v>
      </c>
      <c r="O311" s="36">
        <f t="shared" si="67"/>
        <v>9.1470590790606918E-2</v>
      </c>
      <c r="P311" s="31">
        <v>17072958</v>
      </c>
      <c r="Q311" s="31">
        <v>60764197</v>
      </c>
      <c r="R311" s="31">
        <v>61064197</v>
      </c>
      <c r="S311" s="31">
        <v>17072958</v>
      </c>
      <c r="T311" s="36">
        <f t="shared" si="68"/>
        <v>0.28097068410202147</v>
      </c>
      <c r="U311" s="36">
        <f t="shared" si="69"/>
        <v>-0.62506731405301874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327475594</v>
      </c>
      <c r="E312" s="31">
        <v>327475594</v>
      </c>
      <c r="F312" s="31">
        <v>64395793</v>
      </c>
      <c r="G312" s="36">
        <f t="shared" si="63"/>
        <v>0.19664302983140783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64395793</v>
      </c>
      <c r="O312" s="36">
        <f t="shared" si="67"/>
        <v>0.19664302983140783</v>
      </c>
      <c r="P312" s="31">
        <v>47761446</v>
      </c>
      <c r="Q312" s="31">
        <v>275796409</v>
      </c>
      <c r="R312" s="31">
        <v>275796409</v>
      </c>
      <c r="S312" s="31">
        <v>47761446</v>
      </c>
      <c r="T312" s="36">
        <f t="shared" si="68"/>
        <v>0.17317646075660106</v>
      </c>
      <c r="U312" s="36">
        <f t="shared" si="69"/>
        <v>0.34827980291886473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236746834</v>
      </c>
      <c r="E313" s="31">
        <v>236746834</v>
      </c>
      <c r="F313" s="31">
        <v>26587010</v>
      </c>
      <c r="G313" s="36">
        <f t="shared" si="63"/>
        <v>0.11230143842176998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26587010</v>
      </c>
      <c r="O313" s="36">
        <f t="shared" si="67"/>
        <v>0.11230143842176998</v>
      </c>
      <c r="P313" s="31">
        <v>50643241</v>
      </c>
      <c r="Q313" s="31">
        <v>215224734</v>
      </c>
      <c r="R313" s="31">
        <v>215224734</v>
      </c>
      <c r="S313" s="31">
        <v>50643241</v>
      </c>
      <c r="T313" s="36">
        <f t="shared" si="68"/>
        <v>0.23530400088681258</v>
      </c>
      <c r="U313" s="36">
        <f t="shared" si="69"/>
        <v>-0.47501365483303093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157698300</v>
      </c>
      <c r="E314" s="31">
        <v>157698300</v>
      </c>
      <c r="F314" s="31">
        <v>26904961</v>
      </c>
      <c r="G314" s="36">
        <f t="shared" si="63"/>
        <v>0.17061034266063743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26904961</v>
      </c>
      <c r="O314" s="36">
        <f t="shared" si="67"/>
        <v>0.17061034266063743</v>
      </c>
      <c r="P314" s="31">
        <v>18411742</v>
      </c>
      <c r="Q314" s="31">
        <v>143377000</v>
      </c>
      <c r="R314" s="31">
        <v>145078800</v>
      </c>
      <c r="S314" s="31">
        <v>18411742</v>
      </c>
      <c r="T314" s="36">
        <f t="shared" si="68"/>
        <v>0.1284148922072578</v>
      </c>
      <c r="U314" s="36">
        <f t="shared" si="69"/>
        <v>0.46129361360809851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81603813</v>
      </c>
      <c r="E315" s="31">
        <v>28800426</v>
      </c>
      <c r="F315" s="31">
        <v>22992733</v>
      </c>
      <c r="G315" s="36">
        <f t="shared" si="63"/>
        <v>0.28176052263636259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22992733</v>
      </c>
      <c r="O315" s="36">
        <f t="shared" si="67"/>
        <v>0.28176052263636259</v>
      </c>
      <c r="P315" s="31">
        <v>19492551</v>
      </c>
      <c r="Q315" s="31">
        <v>75657320</v>
      </c>
      <c r="R315" s="31">
        <v>76080892</v>
      </c>
      <c r="S315" s="31">
        <v>19492551</v>
      </c>
      <c r="T315" s="36">
        <f t="shared" si="68"/>
        <v>0.25764263127480591</v>
      </c>
      <c r="U315" s="36">
        <f t="shared" si="69"/>
        <v>0.17956510669126891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873505613</v>
      </c>
      <c r="E317" s="32">
        <f>SUM(E311:E316)</f>
        <v>820702226</v>
      </c>
      <c r="F317" s="32">
        <f>SUM(F311:F316)</f>
        <v>147281707</v>
      </c>
      <c r="G317" s="37">
        <f t="shared" si="63"/>
        <v>0.16860991481688395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147281707</v>
      </c>
      <c r="O317" s="37">
        <f t="shared" si="67"/>
        <v>0.16860991481688395</v>
      </c>
      <c r="P317" s="32">
        <f>SUM(P311:P316)</f>
        <v>153381938</v>
      </c>
      <c r="Q317" s="32">
        <f>SUM(Q311:Q316)</f>
        <v>770819660</v>
      </c>
      <c r="R317" s="32">
        <f>SUM(R311:R316)</f>
        <v>773245032</v>
      </c>
      <c r="S317" s="32">
        <f>SUM(S311:S316)</f>
        <v>153381938</v>
      </c>
      <c r="T317" s="37">
        <f t="shared" si="68"/>
        <v>0.19898550330177101</v>
      </c>
      <c r="U317" s="37">
        <f t="shared" si="69"/>
        <v>-3.9771508168060854E-2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129757280</v>
      </c>
      <c r="E318" s="31">
        <v>129757280</v>
      </c>
      <c r="F318" s="31">
        <v>32991940</v>
      </c>
      <c r="G318" s="36">
        <f t="shared" si="63"/>
        <v>0.25425887472363784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32991940</v>
      </c>
      <c r="O318" s="36">
        <f t="shared" si="67"/>
        <v>0.25425887472363784</v>
      </c>
      <c r="P318" s="31">
        <v>27473169</v>
      </c>
      <c r="Q318" s="31">
        <v>111355413</v>
      </c>
      <c r="R318" s="31">
        <v>121470173</v>
      </c>
      <c r="S318" s="31">
        <v>27473169</v>
      </c>
      <c r="T318" s="36">
        <f t="shared" si="68"/>
        <v>0.24671606219986808</v>
      </c>
      <c r="U318" s="36">
        <f t="shared" si="69"/>
        <v>0.2008785735639016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225763200</v>
      </c>
      <c r="E319" s="31">
        <v>225763200</v>
      </c>
      <c r="F319" s="31">
        <v>51174620</v>
      </c>
      <c r="G319" s="36">
        <f t="shared" si="63"/>
        <v>0.22667387776218623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51174620</v>
      </c>
      <c r="O319" s="36">
        <f t="shared" si="67"/>
        <v>0.22667387776218623</v>
      </c>
      <c r="P319" s="31">
        <v>49321515</v>
      </c>
      <c r="Q319" s="31">
        <v>189693282</v>
      </c>
      <c r="R319" s="31">
        <v>213241577</v>
      </c>
      <c r="S319" s="31">
        <v>49321515</v>
      </c>
      <c r="T319" s="36">
        <f t="shared" si="68"/>
        <v>0.2600066511580521</v>
      </c>
      <c r="U319" s="36">
        <f t="shared" si="69"/>
        <v>3.7571939953588096E-2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50951802</v>
      </c>
      <c r="E320" s="31">
        <v>50951802</v>
      </c>
      <c r="F320" s="31">
        <v>12231633</v>
      </c>
      <c r="G320" s="36">
        <f t="shared" si="63"/>
        <v>0.24006281465766413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12231633</v>
      </c>
      <c r="O320" s="36">
        <f t="shared" si="67"/>
        <v>0.24006281465766413</v>
      </c>
      <c r="P320" s="31">
        <v>10185664</v>
      </c>
      <c r="Q320" s="31">
        <v>48412505</v>
      </c>
      <c r="R320" s="31">
        <v>48762505</v>
      </c>
      <c r="S320" s="31">
        <v>10185664</v>
      </c>
      <c r="T320" s="36">
        <f t="shared" si="68"/>
        <v>0.21039324447268323</v>
      </c>
      <c r="U320" s="36">
        <f t="shared" si="69"/>
        <v>0.2008675133992246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39664633</v>
      </c>
      <c r="E321" s="31">
        <v>39795068</v>
      </c>
      <c r="F321" s="31">
        <v>9787389</v>
      </c>
      <c r="G321" s="36">
        <f t="shared" si="63"/>
        <v>0.24675354994460683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9787389</v>
      </c>
      <c r="O321" s="36">
        <f t="shared" si="67"/>
        <v>0.24675354994460683</v>
      </c>
      <c r="P321" s="31">
        <v>7961132</v>
      </c>
      <c r="Q321" s="31">
        <v>34356751</v>
      </c>
      <c r="R321" s="31">
        <v>34632018</v>
      </c>
      <c r="S321" s="31">
        <v>7961132</v>
      </c>
      <c r="T321" s="36">
        <f t="shared" si="68"/>
        <v>0.23171958256471922</v>
      </c>
      <c r="U321" s="36">
        <f t="shared" si="69"/>
        <v>0.22939664861730713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446136915</v>
      </c>
      <c r="E323" s="32">
        <f>SUM(E318:E322)</f>
        <v>446267350</v>
      </c>
      <c r="F323" s="32">
        <f>SUM(F318:F322)</f>
        <v>106185582</v>
      </c>
      <c r="G323" s="37">
        <f t="shared" si="63"/>
        <v>0.23801119887153924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106185582</v>
      </c>
      <c r="O323" s="37">
        <f t="shared" si="67"/>
        <v>0.23801119887153924</v>
      </c>
      <c r="P323" s="32">
        <f>SUM(P318:P322)</f>
        <v>94941480</v>
      </c>
      <c r="Q323" s="32">
        <f>SUM(Q318:Q322)</f>
        <v>383817951</v>
      </c>
      <c r="R323" s="32">
        <f>SUM(R318:R322)</f>
        <v>418106273</v>
      </c>
      <c r="S323" s="32">
        <f>SUM(S318:S322)</f>
        <v>94941480</v>
      </c>
      <c r="T323" s="37">
        <f t="shared" si="68"/>
        <v>0.24736070773302626</v>
      </c>
      <c r="U323" s="37">
        <f t="shared" si="69"/>
        <v>0.11843192248530365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40775900</v>
      </c>
      <c r="E324" s="31">
        <v>40775900</v>
      </c>
      <c r="F324" s="31">
        <v>7452984</v>
      </c>
      <c r="G324" s="36">
        <f t="shared" si="63"/>
        <v>0.1827791416007985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7452984</v>
      </c>
      <c r="O324" s="36">
        <f t="shared" si="67"/>
        <v>0.1827791416007985</v>
      </c>
      <c r="P324" s="31">
        <v>4662726</v>
      </c>
      <c r="Q324" s="31">
        <v>35676110</v>
      </c>
      <c r="R324" s="31">
        <v>35676110</v>
      </c>
      <c r="S324" s="31">
        <v>4662726</v>
      </c>
      <c r="T324" s="36">
        <f t="shared" si="68"/>
        <v>0.13069603160210011</v>
      </c>
      <c r="U324" s="36">
        <f t="shared" si="69"/>
        <v>0.59841774961685501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79173592</v>
      </c>
      <c r="E325" s="31">
        <v>79173592</v>
      </c>
      <c r="F325" s="31">
        <v>23063218</v>
      </c>
      <c r="G325" s="36">
        <f t="shared" si="63"/>
        <v>0.2912993766911573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23063218</v>
      </c>
      <c r="O325" s="36">
        <f t="shared" si="67"/>
        <v>0.2912993766911573</v>
      </c>
      <c r="P325" s="31">
        <v>12694810</v>
      </c>
      <c r="Q325" s="31">
        <v>72192346</v>
      </c>
      <c r="R325" s="31">
        <v>72192346</v>
      </c>
      <c r="S325" s="31">
        <v>12694810</v>
      </c>
      <c r="T325" s="36">
        <f t="shared" si="68"/>
        <v>0.17584703508596328</v>
      </c>
      <c r="U325" s="36">
        <f t="shared" si="69"/>
        <v>0.8167438504396678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236888963</v>
      </c>
      <c r="E326" s="31">
        <v>236888963</v>
      </c>
      <c r="F326" s="31">
        <v>30548305</v>
      </c>
      <c r="G326" s="36">
        <f t="shared" si="63"/>
        <v>0.12895621903668006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30548305</v>
      </c>
      <c r="O326" s="36">
        <f t="shared" si="67"/>
        <v>0.12895621903668006</v>
      </c>
      <c r="P326" s="31">
        <v>60638407</v>
      </c>
      <c r="Q326" s="31">
        <v>214185956</v>
      </c>
      <c r="R326" s="31">
        <v>207726823</v>
      </c>
      <c r="S326" s="31">
        <v>60638407</v>
      </c>
      <c r="T326" s="36">
        <f t="shared" si="68"/>
        <v>0.28311103179892899</v>
      </c>
      <c r="U326" s="36">
        <f t="shared" si="69"/>
        <v>-0.49622184171163997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579511275</v>
      </c>
      <c r="E327" s="31">
        <v>579511275</v>
      </c>
      <c r="F327" s="31">
        <v>69984753</v>
      </c>
      <c r="G327" s="36">
        <f t="shared" si="63"/>
        <v>0.12076512747745935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69984753</v>
      </c>
      <c r="O327" s="36">
        <f t="shared" si="67"/>
        <v>0.12076512747745935</v>
      </c>
      <c r="P327" s="31">
        <v>66934231</v>
      </c>
      <c r="Q327" s="31">
        <v>582000814</v>
      </c>
      <c r="R327" s="31">
        <v>582000814</v>
      </c>
      <c r="S327" s="31">
        <v>66934231</v>
      </c>
      <c r="T327" s="36">
        <f t="shared" si="68"/>
        <v>0.11500710890758307</v>
      </c>
      <c r="U327" s="36">
        <f t="shared" si="69"/>
        <v>4.5574916667078691E-2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159805200</v>
      </c>
      <c r="E328" s="31">
        <v>159805200</v>
      </c>
      <c r="F328" s="31">
        <v>23526831</v>
      </c>
      <c r="G328" s="36">
        <f t="shared" si="63"/>
        <v>0.14722193645763718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23526831</v>
      </c>
      <c r="O328" s="36">
        <f t="shared" si="67"/>
        <v>0.14722193645763718</v>
      </c>
      <c r="P328" s="31">
        <v>17280768</v>
      </c>
      <c r="Q328" s="31">
        <v>155424200</v>
      </c>
      <c r="R328" s="31">
        <v>150296800</v>
      </c>
      <c r="S328" s="31">
        <v>17280768</v>
      </c>
      <c r="T328" s="36">
        <f t="shared" si="68"/>
        <v>0.11118453882986047</v>
      </c>
      <c r="U328" s="36">
        <f t="shared" si="69"/>
        <v>0.36144591490378208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125579436</v>
      </c>
      <c r="E329" s="31">
        <v>125579436</v>
      </c>
      <c r="F329" s="31">
        <v>32704290</v>
      </c>
      <c r="G329" s="36">
        <f t="shared" si="63"/>
        <v>0.26042711324169349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32704290</v>
      </c>
      <c r="O329" s="36">
        <f t="shared" si="67"/>
        <v>0.26042711324169349</v>
      </c>
      <c r="P329" s="31">
        <v>38015423</v>
      </c>
      <c r="Q329" s="31">
        <v>112685381</v>
      </c>
      <c r="R329" s="31">
        <v>114636297</v>
      </c>
      <c r="S329" s="31">
        <v>38015423</v>
      </c>
      <c r="T329" s="36">
        <f t="shared" si="68"/>
        <v>0.33735896052035358</v>
      </c>
      <c r="U329" s="36">
        <f t="shared" si="69"/>
        <v>-0.13970995403628683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162037752</v>
      </c>
      <c r="E330" s="31">
        <v>162037752</v>
      </c>
      <c r="F330" s="31">
        <v>52920061</v>
      </c>
      <c r="G330" s="36">
        <f t="shared" si="63"/>
        <v>0.32659093542596174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52920061</v>
      </c>
      <c r="O330" s="36">
        <f t="shared" si="67"/>
        <v>0.32659093542596174</v>
      </c>
      <c r="P330" s="31">
        <v>53742641</v>
      </c>
      <c r="Q330" s="31">
        <v>136449623</v>
      </c>
      <c r="R330" s="31">
        <v>129640688</v>
      </c>
      <c r="S330" s="31">
        <v>53742641</v>
      </c>
      <c r="T330" s="36">
        <f t="shared" si="68"/>
        <v>0.39386434215358734</v>
      </c>
      <c r="U330" s="36">
        <f t="shared" si="69"/>
        <v>-1.5305909510476057E-2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1383772118</v>
      </c>
      <c r="E332" s="32">
        <f>SUM(E324:E331)</f>
        <v>1383772118</v>
      </c>
      <c r="F332" s="32">
        <f>SUM(F324:F331)</f>
        <v>240200442</v>
      </c>
      <c r="G332" s="37">
        <f t="shared" si="63"/>
        <v>0.17358381403664039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240200442</v>
      </c>
      <c r="O332" s="37">
        <f t="shared" si="67"/>
        <v>0.17358381403664039</v>
      </c>
      <c r="P332" s="32">
        <f>SUM(P324:P331)</f>
        <v>253969006</v>
      </c>
      <c r="Q332" s="32">
        <f>SUM(Q324:Q331)</f>
        <v>1308614430</v>
      </c>
      <c r="R332" s="32">
        <f>SUM(R324:R331)</f>
        <v>1292169878</v>
      </c>
      <c r="S332" s="32">
        <f>SUM(S324:S331)</f>
        <v>253969006</v>
      </c>
      <c r="T332" s="37">
        <f t="shared" si="68"/>
        <v>0.19407474056357457</v>
      </c>
      <c r="U332" s="37">
        <f t="shared" si="69"/>
        <v>-5.4213560216871515E-2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6256200</v>
      </c>
      <c r="E333" s="31">
        <v>6256200</v>
      </c>
      <c r="F333" s="31">
        <v>1205124</v>
      </c>
      <c r="G333" s="36">
        <f t="shared" si="63"/>
        <v>0.19262875227774048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1205124</v>
      </c>
      <c r="O333" s="36">
        <f t="shared" si="67"/>
        <v>0.19262875227774048</v>
      </c>
      <c r="P333" s="31">
        <v>1104406</v>
      </c>
      <c r="Q333" s="31">
        <v>6072684</v>
      </c>
      <c r="R333" s="31">
        <v>5124340</v>
      </c>
      <c r="S333" s="31">
        <v>1104406</v>
      </c>
      <c r="T333" s="36">
        <f t="shared" si="68"/>
        <v>0.18186455939416574</v>
      </c>
      <c r="U333" s="36">
        <f t="shared" si="69"/>
        <v>9.1196534607743907E-2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8834701</v>
      </c>
      <c r="E334" s="31">
        <v>8834701</v>
      </c>
      <c r="F334" s="31">
        <v>1361129</v>
      </c>
      <c r="G334" s="36">
        <f t="shared" si="63"/>
        <v>0.15406622136957437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1361129</v>
      </c>
      <c r="O334" s="36">
        <f t="shared" si="67"/>
        <v>0.15406622136957437</v>
      </c>
      <c r="P334" s="31">
        <v>1727730</v>
      </c>
      <c r="Q334" s="31">
        <v>6907508</v>
      </c>
      <c r="R334" s="31">
        <v>7551026</v>
      </c>
      <c r="S334" s="31">
        <v>1727730</v>
      </c>
      <c r="T334" s="36">
        <f t="shared" si="68"/>
        <v>0.25012348881825397</v>
      </c>
      <c r="U334" s="36">
        <f t="shared" si="69"/>
        <v>-0.21218651062376648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89078310</v>
      </c>
      <c r="E335" s="31">
        <v>89078310</v>
      </c>
      <c r="F335" s="31">
        <v>3240558</v>
      </c>
      <c r="G335" s="36">
        <f t="shared" si="63"/>
        <v>3.6378754828195553E-2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3240558</v>
      </c>
      <c r="O335" s="36">
        <f t="shared" si="67"/>
        <v>3.6378754828195553E-2</v>
      </c>
      <c r="P335" s="31">
        <v>14338757</v>
      </c>
      <c r="Q335" s="31">
        <v>51682259</v>
      </c>
      <c r="R335" s="31">
        <v>37402953</v>
      </c>
      <c r="S335" s="31">
        <v>14338757</v>
      </c>
      <c r="T335" s="36">
        <f t="shared" si="68"/>
        <v>0.2774406010387433</v>
      </c>
      <c r="U335" s="36">
        <f t="shared" si="69"/>
        <v>-0.77400007545981842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104169211</v>
      </c>
      <c r="E337" s="32">
        <f>SUM(E333:E336)</f>
        <v>104169211</v>
      </c>
      <c r="F337" s="32">
        <f>SUM(F333:F336)</f>
        <v>5806811</v>
      </c>
      <c r="G337" s="37">
        <f t="shared" si="63"/>
        <v>5.5744024018766929E-2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5806811</v>
      </c>
      <c r="O337" s="37">
        <f t="shared" si="67"/>
        <v>5.5744024018766929E-2</v>
      </c>
      <c r="P337" s="32">
        <f>SUM(P333:P336)</f>
        <v>17170893</v>
      </c>
      <c r="Q337" s="32">
        <f>SUM(Q333:Q336)</f>
        <v>64662451</v>
      </c>
      <c r="R337" s="32">
        <f>SUM(R333:R336)</f>
        <v>50078319</v>
      </c>
      <c r="S337" s="32">
        <f>SUM(S333:S336)</f>
        <v>17170893</v>
      </c>
      <c r="T337" s="37">
        <f t="shared" si="68"/>
        <v>0.26554658436934286</v>
      </c>
      <c r="U337" s="37">
        <f t="shared" si="69"/>
        <v>-0.66182242239818279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16055178307</v>
      </c>
      <c r="E338" s="32">
        <f>SUM(E302,E304:E309,E311:E316,E318:E322,E324:E331,E333:E336)</f>
        <v>16002505355</v>
      </c>
      <c r="F338" s="32">
        <f>SUM(F302,F304:F309,F311:F316,F318:F322,F324:F331,F333:F336)</f>
        <v>3156834504</v>
      </c>
      <c r="G338" s="37">
        <f t="shared" si="63"/>
        <v>0.19662407004372112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3156834504</v>
      </c>
      <c r="O338" s="37">
        <f t="shared" si="67"/>
        <v>0.19662407004372112</v>
      </c>
      <c r="P338" s="32">
        <f>SUM(P302,P304:P309,P311:P316,P318:P322,P324:P331,P333:P336)</f>
        <v>2881042065</v>
      </c>
      <c r="Q338" s="32">
        <f>SUM(Q302,Q304:Q309,Q311:Q316,Q318:Q322,Q324:Q331,Q333:Q336)</f>
        <v>14247377591</v>
      </c>
      <c r="R338" s="32">
        <f>SUM(R302,R304:R309,R311:R316,R318:R322,R324:R331,R333:R336)</f>
        <v>14461073582</v>
      </c>
      <c r="S338" s="32">
        <f>SUM(S302,S304:S309,S311:S316,S318:S322,S324:S331,S333:S336)</f>
        <v>2881042065</v>
      </c>
      <c r="T338" s="37">
        <f t="shared" si="68"/>
        <v>0.20221560400139466</v>
      </c>
      <c r="U338" s="37">
        <f t="shared" si="69"/>
        <v>9.5726626955722649E-2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101829009577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101781516572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24513043054</v>
      </c>
      <c r="G339" s="39">
        <f t="shared" si="63"/>
        <v>0.24072750148339586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24513043054</v>
      </c>
      <c r="O339" s="39">
        <f t="shared" si="67"/>
        <v>0.24072750148339586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22125511574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90874325570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92296807363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22125511574</v>
      </c>
      <c r="T339" s="39">
        <f t="shared" si="68"/>
        <v>0.2434737362309978</v>
      </c>
      <c r="U339" s="39">
        <f t="shared" si="69"/>
        <v>0.1079085322847686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781468824</v>
      </c>
      <c r="E8" s="31">
        <v>780870565</v>
      </c>
      <c r="F8" s="31">
        <v>222465379</v>
      </c>
      <c r="G8" s="36">
        <f>IF(($D8       =0),0,($F8       /$D8       ))</f>
        <v>0.28467594888980496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222465379</v>
      </c>
      <c r="O8" s="36">
        <f>IF(($D8       =0),0,($N8       /$D8       ))</f>
        <v>0.28467594888980496</v>
      </c>
      <c r="P8" s="31">
        <v>209692408</v>
      </c>
      <c r="Q8" s="31">
        <v>743333027</v>
      </c>
      <c r="R8" s="31">
        <v>747333027</v>
      </c>
      <c r="S8" s="31">
        <v>209692408</v>
      </c>
      <c r="T8" s="36">
        <f>IF(($Q8       =0),0,($S8       /$Q8       ))</f>
        <v>0.28209752612001188</v>
      </c>
      <c r="U8" s="36">
        <f>IF(($P8       =0),0,(($F8       /$P8       )-1))</f>
        <v>6.0912891991778739E-2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1224657050</v>
      </c>
      <c r="E9" s="31">
        <v>1224657050</v>
      </c>
      <c r="F9" s="31">
        <v>231690723</v>
      </c>
      <c r="G9" s="36">
        <f>IF(($D9       =0),0,($F9       /$D9       ))</f>
        <v>0.18918824906940274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231690723</v>
      </c>
      <c r="O9" s="36">
        <f>IF(($D9       =0),0,($N9       /$D9       ))</f>
        <v>0.18918824906940274</v>
      </c>
      <c r="P9" s="31">
        <v>298862888</v>
      </c>
      <c r="Q9" s="31">
        <v>1292268720</v>
      </c>
      <c r="R9" s="31">
        <v>1306807780</v>
      </c>
      <c r="S9" s="31">
        <v>298862888</v>
      </c>
      <c r="T9" s="36">
        <f>IF(($Q9       =0),0,($S9       /$Q9       ))</f>
        <v>0.23126992348774023</v>
      </c>
      <c r="U9" s="36">
        <f>IF(($P9       =0),0,(($F9       /$P9       )-1))</f>
        <v>-0.22475913770866052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2006125874</v>
      </c>
      <c r="E10" s="32">
        <f>SUM(E8:E9)</f>
        <v>2005527615</v>
      </c>
      <c r="F10" s="32">
        <f>SUM(F8:F9)</f>
        <v>454156102</v>
      </c>
      <c r="G10" s="37">
        <f t="shared" ref="G10:G54" si="0">IF(($D10      =0),0,($F10      /$D10      ))</f>
        <v>0.22638464908209444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454156102</v>
      </c>
      <c r="O10" s="37">
        <f t="shared" ref="O10:O54" si="4">IF(($D10      =0),0,($N10      /$D10      ))</f>
        <v>0.22638464908209444</v>
      </c>
      <c r="P10" s="32">
        <f>SUM(P8:P9)</f>
        <v>508555296</v>
      </c>
      <c r="Q10" s="32">
        <f>SUM(Q8:Q9)</f>
        <v>2035601747</v>
      </c>
      <c r="R10" s="32">
        <f>SUM(R8:R9)</f>
        <v>2054140807</v>
      </c>
      <c r="S10" s="32">
        <f>SUM(S8:S9)</f>
        <v>508555296</v>
      </c>
      <c r="T10" s="37">
        <f t="shared" ref="T10:T54" si="5">IF(($Q10      =0),0,($S10      /$Q10      ))</f>
        <v>0.24983044780222424</v>
      </c>
      <c r="U10" s="37">
        <f t="shared" ref="U10:U54" si="6">IF(($P10      =0),0,(($F10      /$P10      )-1))</f>
        <v>-0.10696810047574457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87622208</v>
      </c>
      <c r="E11" s="31">
        <v>87622208</v>
      </c>
      <c r="F11" s="31">
        <v>31842044</v>
      </c>
      <c r="G11" s="36">
        <f t="shared" si="0"/>
        <v>0.36340152487369415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31842044</v>
      </c>
      <c r="O11" s="36">
        <f t="shared" si="4"/>
        <v>0.36340152487369415</v>
      </c>
      <c r="P11" s="31">
        <v>30765278</v>
      </c>
      <c r="Q11" s="31">
        <v>83768837</v>
      </c>
      <c r="R11" s="31">
        <v>83768837</v>
      </c>
      <c r="S11" s="31">
        <v>30765278</v>
      </c>
      <c r="T11" s="36">
        <f t="shared" si="5"/>
        <v>0.36726399818586475</v>
      </c>
      <c r="U11" s="36">
        <f t="shared" si="6"/>
        <v>3.4999391196790075E-2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19747943</v>
      </c>
      <c r="E12" s="31">
        <v>19747943</v>
      </c>
      <c r="F12" s="31">
        <v>6321171</v>
      </c>
      <c r="G12" s="36">
        <f t="shared" si="0"/>
        <v>0.32009262939436273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6321171</v>
      </c>
      <c r="O12" s="36">
        <f t="shared" si="4"/>
        <v>0.32009262939436273</v>
      </c>
      <c r="P12" s="31">
        <v>2175167</v>
      </c>
      <c r="Q12" s="31">
        <v>19089652</v>
      </c>
      <c r="R12" s="31">
        <v>19089652</v>
      </c>
      <c r="S12" s="31">
        <v>2175167</v>
      </c>
      <c r="T12" s="36">
        <f t="shared" si="5"/>
        <v>0.11394482204285337</v>
      </c>
      <c r="U12" s="36">
        <f t="shared" si="6"/>
        <v>1.9060623850950296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66425739</v>
      </c>
      <c r="E13" s="31">
        <v>66425739</v>
      </c>
      <c r="F13" s="31">
        <v>26060425</v>
      </c>
      <c r="G13" s="36">
        <f t="shared" si="0"/>
        <v>0.39232420131599893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26060425</v>
      </c>
      <c r="O13" s="36">
        <f t="shared" si="4"/>
        <v>0.39232420131599893</v>
      </c>
      <c r="P13" s="31">
        <v>25828809</v>
      </c>
      <c r="Q13" s="31">
        <v>67903476</v>
      </c>
      <c r="R13" s="31">
        <v>67919824</v>
      </c>
      <c r="S13" s="31">
        <v>25828809</v>
      </c>
      <c r="T13" s="36">
        <f t="shared" si="5"/>
        <v>0.38037535810390621</v>
      </c>
      <c r="U13" s="36">
        <f t="shared" si="6"/>
        <v>8.9673511465433453E-3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44675948</v>
      </c>
      <c r="E14" s="31">
        <v>44675948</v>
      </c>
      <c r="F14" s="31">
        <v>16073057</v>
      </c>
      <c r="G14" s="36">
        <f t="shared" si="0"/>
        <v>0.35976980275829851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16073057</v>
      </c>
      <c r="O14" s="36">
        <f t="shared" si="4"/>
        <v>0.35976980275829851</v>
      </c>
      <c r="P14" s="31">
        <v>16684665</v>
      </c>
      <c r="Q14" s="31">
        <v>38205753</v>
      </c>
      <c r="R14" s="31">
        <v>38205753</v>
      </c>
      <c r="S14" s="31">
        <v>16684665</v>
      </c>
      <c r="T14" s="36">
        <f t="shared" si="5"/>
        <v>0.43670556630568175</v>
      </c>
      <c r="U14" s="36">
        <f t="shared" si="6"/>
        <v>-3.6656894219931901E-2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17357712</v>
      </c>
      <c r="E15" s="31">
        <v>17357712</v>
      </c>
      <c r="F15" s="31">
        <v>9360676</v>
      </c>
      <c r="G15" s="36">
        <f t="shared" si="0"/>
        <v>0.53928052268640014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9360676</v>
      </c>
      <c r="O15" s="36">
        <f t="shared" si="4"/>
        <v>0.53928052268640014</v>
      </c>
      <c r="P15" s="31">
        <v>5199301</v>
      </c>
      <c r="Q15" s="31">
        <v>13061282</v>
      </c>
      <c r="R15" s="31">
        <v>13284890</v>
      </c>
      <c r="S15" s="31">
        <v>5199301</v>
      </c>
      <c r="T15" s="36">
        <f t="shared" si="5"/>
        <v>0.39806973006171981</v>
      </c>
      <c r="U15" s="36">
        <f t="shared" si="6"/>
        <v>0.80037201154539805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105365538</v>
      </c>
      <c r="E16" s="31">
        <v>105365538</v>
      </c>
      <c r="F16" s="31">
        <v>25683816</v>
      </c>
      <c r="G16" s="36">
        <f t="shared" si="0"/>
        <v>0.24375916915073315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25683816</v>
      </c>
      <c r="O16" s="36">
        <f t="shared" si="4"/>
        <v>0.24375916915073315</v>
      </c>
      <c r="P16" s="31">
        <v>14491277</v>
      </c>
      <c r="Q16" s="31">
        <v>88331940</v>
      </c>
      <c r="R16" s="31">
        <v>98564584</v>
      </c>
      <c r="S16" s="31">
        <v>14491277</v>
      </c>
      <c r="T16" s="36">
        <f t="shared" si="5"/>
        <v>0.1640547801848346</v>
      </c>
      <c r="U16" s="36">
        <f t="shared" si="6"/>
        <v>0.77236388483913454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22535295</v>
      </c>
      <c r="E17" s="31">
        <v>22535295</v>
      </c>
      <c r="F17" s="31">
        <v>5119605</v>
      </c>
      <c r="G17" s="36">
        <f t="shared" si="0"/>
        <v>0.22718162775326439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5119605</v>
      </c>
      <c r="O17" s="36">
        <f t="shared" si="4"/>
        <v>0.22718162775326439</v>
      </c>
      <c r="P17" s="31">
        <v>3378585</v>
      </c>
      <c r="Q17" s="31">
        <v>19537676</v>
      </c>
      <c r="R17" s="31">
        <v>22002363</v>
      </c>
      <c r="S17" s="31">
        <v>3378585</v>
      </c>
      <c r="T17" s="36">
        <f t="shared" si="5"/>
        <v>0.17292665719300493</v>
      </c>
      <c r="U17" s="36">
        <f t="shared" si="6"/>
        <v>0.51531040361571478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363730383</v>
      </c>
      <c r="E19" s="32">
        <f>SUM(E11:E18)</f>
        <v>363730383</v>
      </c>
      <c r="F19" s="32">
        <f>SUM(F11:F18)</f>
        <v>120460794</v>
      </c>
      <c r="G19" s="37">
        <f t="shared" si="0"/>
        <v>0.33118155543250288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120460794</v>
      </c>
      <c r="O19" s="37">
        <f t="shared" si="4"/>
        <v>0.33118155543250288</v>
      </c>
      <c r="P19" s="32">
        <f>SUM(P11:P18)</f>
        <v>98523082</v>
      </c>
      <c r="Q19" s="32">
        <f>SUM(Q11:Q18)</f>
        <v>329898616</v>
      </c>
      <c r="R19" s="32">
        <f>SUM(R11:R18)</f>
        <v>342835903</v>
      </c>
      <c r="S19" s="32">
        <f>SUM(S11:S18)</f>
        <v>98523082</v>
      </c>
      <c r="T19" s="37">
        <f t="shared" si="5"/>
        <v>0.29864654539805646</v>
      </c>
      <c r="U19" s="37">
        <f t="shared" si="6"/>
        <v>0.22266570995008061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-1</v>
      </c>
      <c r="R22" s="31">
        <v>-1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70008</v>
      </c>
      <c r="E24" s="31">
        <v>70008</v>
      </c>
      <c r="F24" s="31">
        <v>5876</v>
      </c>
      <c r="G24" s="36">
        <f t="shared" si="0"/>
        <v>8.3933264769740598E-2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5876</v>
      </c>
      <c r="O24" s="36">
        <f t="shared" si="4"/>
        <v>8.3933264769740598E-2</v>
      </c>
      <c r="P24" s="31">
        <v>3973</v>
      </c>
      <c r="Q24" s="31">
        <v>67122</v>
      </c>
      <c r="R24" s="31">
        <v>67122</v>
      </c>
      <c r="S24" s="31">
        <v>3973</v>
      </c>
      <c r="T24" s="36">
        <f t="shared" si="5"/>
        <v>5.9190727332320253E-2</v>
      </c>
      <c r="U24" s="36">
        <f t="shared" si="6"/>
        <v>0.47898313616914168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190088109</v>
      </c>
      <c r="E26" s="31">
        <v>190088109</v>
      </c>
      <c r="F26" s="31">
        <v>-67023391</v>
      </c>
      <c r="G26" s="36">
        <f t="shared" si="0"/>
        <v>-0.35259118180822135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-67023391</v>
      </c>
      <c r="O26" s="36">
        <f t="shared" si="4"/>
        <v>-0.35259118180822135</v>
      </c>
      <c r="P26" s="31">
        <v>51572856</v>
      </c>
      <c r="Q26" s="31">
        <v>401440236</v>
      </c>
      <c r="R26" s="31">
        <v>151672243</v>
      </c>
      <c r="S26" s="31">
        <v>51572856</v>
      </c>
      <c r="T26" s="36">
        <f t="shared" si="5"/>
        <v>0.12846957373749651</v>
      </c>
      <c r="U26" s="36">
        <f t="shared" si="6"/>
        <v>-2.299586569337948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190158117</v>
      </c>
      <c r="E27" s="32">
        <f>SUM(E20:E26)</f>
        <v>190158117</v>
      </c>
      <c r="F27" s="32">
        <f>SUM(F20:F26)</f>
        <v>-67017515</v>
      </c>
      <c r="G27" s="37">
        <f t="shared" si="0"/>
        <v>-0.35243047237368258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-67017515</v>
      </c>
      <c r="O27" s="37">
        <f t="shared" si="4"/>
        <v>-0.35243047237368258</v>
      </c>
      <c r="P27" s="32">
        <f>SUM(P20:P26)</f>
        <v>51576829</v>
      </c>
      <c r="Q27" s="32">
        <f>SUM(Q20:Q26)</f>
        <v>401507357</v>
      </c>
      <c r="R27" s="32">
        <f>SUM(R20:R26)</f>
        <v>151739364</v>
      </c>
      <c r="S27" s="32">
        <f>SUM(S20:S26)</f>
        <v>51576829</v>
      </c>
      <c r="T27" s="37">
        <f t="shared" si="5"/>
        <v>0.12845799236500666</v>
      </c>
      <c r="U27" s="37">
        <f t="shared" si="6"/>
        <v>-2.2993725341276798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13043</v>
      </c>
      <c r="E31" s="31">
        <v>13043</v>
      </c>
      <c r="F31" s="31">
        <v>476</v>
      </c>
      <c r="G31" s="36">
        <f t="shared" si="0"/>
        <v>3.6494671471287279E-2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476</v>
      </c>
      <c r="O31" s="36">
        <f t="shared" si="4"/>
        <v>3.6494671471287279E-2</v>
      </c>
      <c r="P31" s="31">
        <v>458</v>
      </c>
      <c r="Q31" s="31">
        <v>0</v>
      </c>
      <c r="R31" s="31">
        <v>0</v>
      </c>
      <c r="S31" s="31">
        <v>458</v>
      </c>
      <c r="T31" s="36">
        <f t="shared" si="5"/>
        <v>0</v>
      </c>
      <c r="U31" s="36">
        <f t="shared" si="6"/>
        <v>3.9301310043668103E-2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113880329</v>
      </c>
      <c r="E34" s="31">
        <v>113880329</v>
      </c>
      <c r="F34" s="31">
        <v>18908958</v>
      </c>
      <c r="G34" s="36">
        <f t="shared" si="0"/>
        <v>0.16604235486534291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18908958</v>
      </c>
      <c r="O34" s="36">
        <f t="shared" si="4"/>
        <v>0.16604235486534291</v>
      </c>
      <c r="P34" s="31">
        <v>10115990</v>
      </c>
      <c r="Q34" s="31">
        <v>108457456</v>
      </c>
      <c r="R34" s="31">
        <v>108457456</v>
      </c>
      <c r="S34" s="31">
        <v>10115990</v>
      </c>
      <c r="T34" s="36">
        <f t="shared" si="5"/>
        <v>9.3271503620737703E-2</v>
      </c>
      <c r="U34" s="36">
        <f t="shared" si="6"/>
        <v>0.86921477779238621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113893372</v>
      </c>
      <c r="E35" s="32">
        <f>SUM(E28:E34)</f>
        <v>113893372</v>
      </c>
      <c r="F35" s="32">
        <f>SUM(F28:F34)</f>
        <v>18909434</v>
      </c>
      <c r="G35" s="37">
        <f t="shared" si="0"/>
        <v>0.16602751914308059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18909434</v>
      </c>
      <c r="O35" s="37">
        <f t="shared" si="4"/>
        <v>0.16602751914308059</v>
      </c>
      <c r="P35" s="32">
        <f>SUM(P28:P34)</f>
        <v>10116448</v>
      </c>
      <c r="Q35" s="32">
        <f>SUM(Q28:Q34)</f>
        <v>108457456</v>
      </c>
      <c r="R35" s="32">
        <f>SUM(R28:R34)</f>
        <v>108457456</v>
      </c>
      <c r="S35" s="32">
        <f>SUM(S28:S34)</f>
        <v>10116448</v>
      </c>
      <c r="T35" s="37">
        <f t="shared" si="5"/>
        <v>9.3275726474720183E-2</v>
      </c>
      <c r="U35" s="37">
        <f t="shared" si="6"/>
        <v>0.86917720527995601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108614825</v>
      </c>
      <c r="E39" s="31">
        <v>108614825</v>
      </c>
      <c r="F39" s="31">
        <v>15367765</v>
      </c>
      <c r="G39" s="36">
        <f t="shared" si="0"/>
        <v>0.14148865037530559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15367765</v>
      </c>
      <c r="O39" s="36">
        <f t="shared" si="4"/>
        <v>0.14148865037530559</v>
      </c>
      <c r="P39" s="31">
        <v>14096209</v>
      </c>
      <c r="Q39" s="31">
        <v>53580927</v>
      </c>
      <c r="R39" s="31">
        <v>103818515</v>
      </c>
      <c r="S39" s="31">
        <v>14096209</v>
      </c>
      <c r="T39" s="36">
        <f t="shared" si="5"/>
        <v>0.26308258907129395</v>
      </c>
      <c r="U39" s="36">
        <f t="shared" si="6"/>
        <v>9.0205529727886313E-2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108614825</v>
      </c>
      <c r="E40" s="32">
        <f>SUM(E36:E39)</f>
        <v>108614825</v>
      </c>
      <c r="F40" s="32">
        <f>SUM(F36:F39)</f>
        <v>15367765</v>
      </c>
      <c r="G40" s="37">
        <f t="shared" si="0"/>
        <v>0.14148865037530559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15367765</v>
      </c>
      <c r="O40" s="37">
        <f t="shared" si="4"/>
        <v>0.14148865037530559</v>
      </c>
      <c r="P40" s="32">
        <f>SUM(P36:P39)</f>
        <v>14096209</v>
      </c>
      <c r="Q40" s="32">
        <f>SUM(Q36:Q39)</f>
        <v>53580927</v>
      </c>
      <c r="R40" s="32">
        <f>SUM(R36:R39)</f>
        <v>103818515</v>
      </c>
      <c r="S40" s="32">
        <f>SUM(S36:S39)</f>
        <v>14096209</v>
      </c>
      <c r="T40" s="37">
        <f t="shared" si="5"/>
        <v>0.26308258907129395</v>
      </c>
      <c r="U40" s="37">
        <f t="shared" si="6"/>
        <v>9.0205529727886313E-2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0</v>
      </c>
      <c r="E47" s="32">
        <f>SUM(E41:E46)</f>
        <v>0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0</v>
      </c>
      <c r="O47" s="37">
        <f t="shared" si="4"/>
        <v>0</v>
      </c>
      <c r="P47" s="32">
        <f>SUM(P41:P46)</f>
        <v>0</v>
      </c>
      <c r="Q47" s="32">
        <f>SUM(Q41:Q46)</f>
        <v>0</v>
      </c>
      <c r="R47" s="32">
        <f>SUM(R41:R46)</f>
        <v>0</v>
      </c>
      <c r="S47" s="32">
        <f>SUM(S41:S46)</f>
        <v>0</v>
      </c>
      <c r="T47" s="37">
        <f t="shared" si="5"/>
        <v>0</v>
      </c>
      <c r="U47" s="37">
        <f t="shared" si="6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7675333</v>
      </c>
      <c r="E52" s="31">
        <v>7675333</v>
      </c>
      <c r="F52" s="31">
        <v>1695561</v>
      </c>
      <c r="G52" s="36">
        <f t="shared" si="0"/>
        <v>0.22091041522237537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1695561</v>
      </c>
      <c r="O52" s="36">
        <f t="shared" si="4"/>
        <v>0.22091041522237537</v>
      </c>
      <c r="P52" s="31">
        <v>1282824</v>
      </c>
      <c r="Q52" s="31">
        <v>5295175</v>
      </c>
      <c r="R52" s="31">
        <v>4230496</v>
      </c>
      <c r="S52" s="31">
        <v>1282824</v>
      </c>
      <c r="T52" s="36">
        <f t="shared" si="5"/>
        <v>0.24226281473227987</v>
      </c>
      <c r="U52" s="36">
        <f t="shared" si="6"/>
        <v>0.32174094030046207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7675333</v>
      </c>
      <c r="E53" s="32">
        <f>SUM(E48:E52)</f>
        <v>7675333</v>
      </c>
      <c r="F53" s="32">
        <f>SUM(F48:F52)</f>
        <v>1695561</v>
      </c>
      <c r="G53" s="37">
        <f t="shared" si="0"/>
        <v>0.22091041522237537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1695561</v>
      </c>
      <c r="O53" s="37">
        <f t="shared" si="4"/>
        <v>0.22091041522237537</v>
      </c>
      <c r="P53" s="32">
        <f>SUM(P48:P52)</f>
        <v>1282824</v>
      </c>
      <c r="Q53" s="32">
        <f>SUM(Q48:Q52)</f>
        <v>5295175</v>
      </c>
      <c r="R53" s="32">
        <f>SUM(R48:R52)</f>
        <v>4230496</v>
      </c>
      <c r="S53" s="32">
        <f>SUM(S48:S52)</f>
        <v>1282824</v>
      </c>
      <c r="T53" s="37">
        <f t="shared" si="5"/>
        <v>0.24226281473227987</v>
      </c>
      <c r="U53" s="37">
        <f t="shared" si="6"/>
        <v>0.32174094030046207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2790197904</v>
      </c>
      <c r="E54" s="32">
        <f>SUM(E8:E9,E11:E18,E20:E26,E28:E34,E36:E39,E41:E46,E48:E52)</f>
        <v>2789599645</v>
      </c>
      <c r="F54" s="32">
        <f>SUM(F8:F9,F11:F18,F20:F26,F28:F34,F36:F39,F41:F46,F48:F52)</f>
        <v>543572141</v>
      </c>
      <c r="G54" s="37">
        <f t="shared" si="0"/>
        <v>0.19481490550212957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543572141</v>
      </c>
      <c r="O54" s="37">
        <f t="shared" si="4"/>
        <v>0.19481490550212957</v>
      </c>
      <c r="P54" s="32">
        <f>SUM(P8:P9,P11:P18,P20:P26,P28:P34,P36:P39,P41:P46,P48:P52)</f>
        <v>684150688</v>
      </c>
      <c r="Q54" s="32">
        <f>SUM(Q8:Q9,Q11:Q18,Q20:Q26,Q28:Q34,Q36:Q39,Q41:Q46,Q48:Q52)</f>
        <v>2934341278</v>
      </c>
      <c r="R54" s="32">
        <f>SUM(R8:R9,R11:R18,R20:R26,R28:R34,R36:R39,R41:R46,R48:R52)</f>
        <v>2765222541</v>
      </c>
      <c r="S54" s="32">
        <f>SUM(S8:S9,S11:S18,S20:S26,S28:S34,S36:S39,S41:S46,S48:S52)</f>
        <v>684150688</v>
      </c>
      <c r="T54" s="37">
        <f t="shared" si="5"/>
        <v>0.2331530736146363</v>
      </c>
      <c r="U54" s="37">
        <f t="shared" si="6"/>
        <v>-0.20547892367244103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1072670166</v>
      </c>
      <c r="E57" s="31">
        <v>1072670166</v>
      </c>
      <c r="F57" s="31">
        <v>312778699</v>
      </c>
      <c r="G57" s="36">
        <f t="shared" ref="G57:G85" si="7">IF(($D57      =0),0,($F57      /$D57      ))</f>
        <v>0.29158888623364582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312778699</v>
      </c>
      <c r="O57" s="36">
        <f t="shared" ref="O57:O85" si="11">IF(($D57      =0),0,($N57      /$D57      ))</f>
        <v>0.29158888623364582</v>
      </c>
      <c r="P57" s="31">
        <v>195076781</v>
      </c>
      <c r="Q57" s="31">
        <v>819242028</v>
      </c>
      <c r="R57" s="31">
        <v>819242028</v>
      </c>
      <c r="S57" s="31">
        <v>195076781</v>
      </c>
      <c r="T57" s="36">
        <f t="shared" ref="T57:T85" si="12">IF(($Q57      =0),0,($S57      /$Q57      ))</f>
        <v>0.23811861981280091</v>
      </c>
      <c r="U57" s="36">
        <f t="shared" ref="U57:U85" si="13">IF(($P57      =0),0,(($F57      /$P57      )-1))</f>
        <v>0.60336200647067262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1072670166</v>
      </c>
      <c r="E58" s="32">
        <f>E57</f>
        <v>1072670166</v>
      </c>
      <c r="F58" s="32">
        <f>F57</f>
        <v>312778699</v>
      </c>
      <c r="G58" s="37">
        <f t="shared" si="7"/>
        <v>0.29158888623364582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312778699</v>
      </c>
      <c r="O58" s="37">
        <f t="shared" si="11"/>
        <v>0.29158888623364582</v>
      </c>
      <c r="P58" s="32">
        <f>P57</f>
        <v>195076781</v>
      </c>
      <c r="Q58" s="32">
        <f>Q57</f>
        <v>819242028</v>
      </c>
      <c r="R58" s="32">
        <f>R57</f>
        <v>819242028</v>
      </c>
      <c r="S58" s="32">
        <f>S57</f>
        <v>195076781</v>
      </c>
      <c r="T58" s="37">
        <f t="shared" si="12"/>
        <v>0.23811861981280091</v>
      </c>
      <c r="U58" s="37">
        <f t="shared" si="13"/>
        <v>0.60336200647067262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21500405</v>
      </c>
      <c r="E59" s="31">
        <v>21500405</v>
      </c>
      <c r="F59" s="31">
        <v>11455176</v>
      </c>
      <c r="G59" s="36">
        <f t="shared" si="7"/>
        <v>0.53278884746589661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11455176</v>
      </c>
      <c r="O59" s="36">
        <f t="shared" si="11"/>
        <v>0.53278884746589661</v>
      </c>
      <c r="P59" s="31">
        <v>11202048</v>
      </c>
      <c r="Q59" s="31">
        <v>25514388</v>
      </c>
      <c r="R59" s="31">
        <v>26147949</v>
      </c>
      <c r="S59" s="31">
        <v>11202048</v>
      </c>
      <c r="T59" s="36">
        <f t="shared" si="12"/>
        <v>0.43904827346828779</v>
      </c>
      <c r="U59" s="36">
        <f t="shared" si="13"/>
        <v>2.2596582339229343E-2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15649018</v>
      </c>
      <c r="E60" s="31">
        <v>15649018</v>
      </c>
      <c r="F60" s="31">
        <v>6669063</v>
      </c>
      <c r="G60" s="36">
        <f t="shared" si="7"/>
        <v>0.42616495169217644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6669063</v>
      </c>
      <c r="O60" s="36">
        <f t="shared" si="11"/>
        <v>0.42616495169217644</v>
      </c>
      <c r="P60" s="31">
        <v>0</v>
      </c>
      <c r="Q60" s="31">
        <v>34107708</v>
      </c>
      <c r="R60" s="31">
        <v>34107708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21605124</v>
      </c>
      <c r="E61" s="31">
        <v>21605124</v>
      </c>
      <c r="F61" s="31">
        <v>1289449</v>
      </c>
      <c r="G61" s="36">
        <f t="shared" si="7"/>
        <v>5.9682554934653465E-2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1289449</v>
      </c>
      <c r="O61" s="36">
        <f t="shared" si="11"/>
        <v>5.9682554934653465E-2</v>
      </c>
      <c r="P61" s="31">
        <v>2378745</v>
      </c>
      <c r="Q61" s="31">
        <v>20950932</v>
      </c>
      <c r="R61" s="31">
        <v>20950932</v>
      </c>
      <c r="S61" s="31">
        <v>2378745</v>
      </c>
      <c r="T61" s="36">
        <f t="shared" si="12"/>
        <v>0.11353886309210492</v>
      </c>
      <c r="U61" s="36">
        <f t="shared" si="13"/>
        <v>-0.45792886585153092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58754547</v>
      </c>
      <c r="E63" s="32">
        <f>SUM(E59:E62)</f>
        <v>58754547</v>
      </c>
      <c r="F63" s="32">
        <f>SUM(F59:F62)</f>
        <v>19413688</v>
      </c>
      <c r="G63" s="37">
        <f t="shared" si="7"/>
        <v>0.33042018007559482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19413688</v>
      </c>
      <c r="O63" s="37">
        <f t="shared" si="11"/>
        <v>0.33042018007559482</v>
      </c>
      <c r="P63" s="32">
        <f>SUM(P59:P62)</f>
        <v>13580793</v>
      </c>
      <c r="Q63" s="32">
        <f>SUM(Q59:Q62)</f>
        <v>80573028</v>
      </c>
      <c r="R63" s="32">
        <f>SUM(R59:R62)</f>
        <v>81206589</v>
      </c>
      <c r="S63" s="32">
        <f>SUM(S59:S62)</f>
        <v>13580793</v>
      </c>
      <c r="T63" s="37">
        <f t="shared" si="12"/>
        <v>0.16855259554102894</v>
      </c>
      <c r="U63" s="37">
        <f t="shared" si="13"/>
        <v>0.42949590646142677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23682972</v>
      </c>
      <c r="E64" s="31">
        <v>23682972</v>
      </c>
      <c r="F64" s="31">
        <v>8975333</v>
      </c>
      <c r="G64" s="36">
        <f t="shared" si="7"/>
        <v>0.37897832248418822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8975333</v>
      </c>
      <c r="O64" s="36">
        <f t="shared" si="11"/>
        <v>0.37897832248418822</v>
      </c>
      <c r="P64" s="31">
        <v>2919924</v>
      </c>
      <c r="Q64" s="31">
        <v>27215269</v>
      </c>
      <c r="R64" s="31">
        <v>27215269</v>
      </c>
      <c r="S64" s="31">
        <v>2919924</v>
      </c>
      <c r="T64" s="36">
        <f t="shared" si="12"/>
        <v>0.10728991875847342</v>
      </c>
      <c r="U64" s="36">
        <f t="shared" si="13"/>
        <v>2.0738241817252776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46027009</v>
      </c>
      <c r="E65" s="31">
        <v>46027009</v>
      </c>
      <c r="F65" s="31">
        <v>11804346</v>
      </c>
      <c r="G65" s="36">
        <f t="shared" si="7"/>
        <v>0.2564656330373325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11804346</v>
      </c>
      <c r="O65" s="36">
        <f t="shared" si="11"/>
        <v>0.2564656330373325</v>
      </c>
      <c r="P65" s="31">
        <v>10783088</v>
      </c>
      <c r="Q65" s="31">
        <v>47891273</v>
      </c>
      <c r="R65" s="31">
        <v>47891273</v>
      </c>
      <c r="S65" s="31">
        <v>10783088</v>
      </c>
      <c r="T65" s="36">
        <f t="shared" si="12"/>
        <v>0.22515768165110164</v>
      </c>
      <c r="U65" s="36">
        <f t="shared" si="13"/>
        <v>9.4709233570198004E-2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10500000</v>
      </c>
      <c r="E66" s="31">
        <v>10500000</v>
      </c>
      <c r="F66" s="31">
        <v>2008147</v>
      </c>
      <c r="G66" s="36">
        <f t="shared" si="7"/>
        <v>0.19125209523809525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2008147</v>
      </c>
      <c r="O66" s="36">
        <f t="shared" si="11"/>
        <v>0.19125209523809525</v>
      </c>
      <c r="P66" s="31">
        <v>2342275</v>
      </c>
      <c r="Q66" s="31">
        <v>14411000</v>
      </c>
      <c r="R66" s="31">
        <v>12411000</v>
      </c>
      <c r="S66" s="31">
        <v>2342275</v>
      </c>
      <c r="T66" s="36">
        <f t="shared" si="12"/>
        <v>0.16253382832558463</v>
      </c>
      <c r="U66" s="36">
        <f t="shared" si="13"/>
        <v>-0.1426510550639869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302009980</v>
      </c>
      <c r="E67" s="31">
        <v>302009980</v>
      </c>
      <c r="F67" s="31">
        <v>94884899</v>
      </c>
      <c r="G67" s="36">
        <f t="shared" si="7"/>
        <v>0.31417802484540414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94884899</v>
      </c>
      <c r="O67" s="36">
        <f t="shared" si="11"/>
        <v>0.31417802484540414</v>
      </c>
      <c r="P67" s="31">
        <v>90144727</v>
      </c>
      <c r="Q67" s="31">
        <v>284915075</v>
      </c>
      <c r="R67" s="31">
        <v>284915075</v>
      </c>
      <c r="S67" s="31">
        <v>90144727</v>
      </c>
      <c r="T67" s="36">
        <f t="shared" si="12"/>
        <v>0.31639156685549191</v>
      </c>
      <c r="U67" s="36">
        <f t="shared" si="13"/>
        <v>5.2584018586023351E-2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69701686</v>
      </c>
      <c r="E68" s="31">
        <v>69701686</v>
      </c>
      <c r="F68" s="31">
        <v>13207459</v>
      </c>
      <c r="G68" s="36">
        <f t="shared" si="7"/>
        <v>0.18948550254580643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13207459</v>
      </c>
      <c r="O68" s="36">
        <f t="shared" si="11"/>
        <v>0.18948550254580643</v>
      </c>
      <c r="P68" s="31">
        <v>20227192</v>
      </c>
      <c r="Q68" s="31">
        <v>72344496</v>
      </c>
      <c r="R68" s="31">
        <v>72318192</v>
      </c>
      <c r="S68" s="31">
        <v>20227192</v>
      </c>
      <c r="T68" s="36">
        <f t="shared" si="12"/>
        <v>0.2795954511867772</v>
      </c>
      <c r="U68" s="36">
        <f t="shared" si="13"/>
        <v>-0.3470443648332403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451921647</v>
      </c>
      <c r="E70" s="32">
        <f>SUM(E64:E69)</f>
        <v>451921647</v>
      </c>
      <c r="F70" s="32">
        <f>SUM(F64:F69)</f>
        <v>130880184</v>
      </c>
      <c r="G70" s="37">
        <f t="shared" si="7"/>
        <v>0.28960813200435165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130880184</v>
      </c>
      <c r="O70" s="37">
        <f t="shared" si="11"/>
        <v>0.28960813200435165</v>
      </c>
      <c r="P70" s="32">
        <f>SUM(P64:P69)</f>
        <v>126417206</v>
      </c>
      <c r="Q70" s="32">
        <f>SUM(Q64:Q69)</f>
        <v>446777113</v>
      </c>
      <c r="R70" s="32">
        <f>SUM(R64:R69)</f>
        <v>444750809</v>
      </c>
      <c r="S70" s="32">
        <f>SUM(S64:S69)</f>
        <v>126417206</v>
      </c>
      <c r="T70" s="37">
        <f t="shared" si="12"/>
        <v>0.28295363016950242</v>
      </c>
      <c r="U70" s="37">
        <f t="shared" si="13"/>
        <v>3.5303564611291804E-2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102135096</v>
      </c>
      <c r="E71" s="31">
        <v>102135096</v>
      </c>
      <c r="F71" s="31">
        <v>40027581</v>
      </c>
      <c r="G71" s="36">
        <f t="shared" si="7"/>
        <v>0.3919081938298663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40027581</v>
      </c>
      <c r="O71" s="36">
        <f t="shared" si="11"/>
        <v>0.3919081938298663</v>
      </c>
      <c r="P71" s="31">
        <v>38230506</v>
      </c>
      <c r="Q71" s="31">
        <v>104573244</v>
      </c>
      <c r="R71" s="31">
        <v>114182804</v>
      </c>
      <c r="S71" s="31">
        <v>38230506</v>
      </c>
      <c r="T71" s="36">
        <f t="shared" si="12"/>
        <v>0.36558592368043974</v>
      </c>
      <c r="U71" s="36">
        <f t="shared" si="13"/>
        <v>4.7006309568594196E-2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100653129</v>
      </c>
      <c r="E72" s="31">
        <v>100653129</v>
      </c>
      <c r="F72" s="31">
        <v>30927117</v>
      </c>
      <c r="G72" s="36">
        <f t="shared" si="7"/>
        <v>0.30726433750509635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30927117</v>
      </c>
      <c r="O72" s="36">
        <f t="shared" si="11"/>
        <v>0.30726433750509635</v>
      </c>
      <c r="P72" s="31">
        <v>30653482</v>
      </c>
      <c r="Q72" s="31">
        <v>104123328</v>
      </c>
      <c r="R72" s="31">
        <v>104123328</v>
      </c>
      <c r="S72" s="31">
        <v>30653482</v>
      </c>
      <c r="T72" s="36">
        <f t="shared" si="12"/>
        <v>0.29439591097203499</v>
      </c>
      <c r="U72" s="36">
        <f t="shared" si="13"/>
        <v>8.926718341492057E-3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60366528</v>
      </c>
      <c r="E73" s="31">
        <v>60366528</v>
      </c>
      <c r="F73" s="31">
        <v>17642357</v>
      </c>
      <c r="G73" s="36">
        <f t="shared" si="7"/>
        <v>0.29225396232826245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17642357</v>
      </c>
      <c r="O73" s="36">
        <f t="shared" si="11"/>
        <v>0.29225396232826245</v>
      </c>
      <c r="P73" s="31">
        <v>14009024</v>
      </c>
      <c r="Q73" s="31">
        <v>38510416</v>
      </c>
      <c r="R73" s="31">
        <v>38500896</v>
      </c>
      <c r="S73" s="31">
        <v>14009024</v>
      </c>
      <c r="T73" s="36">
        <f t="shared" si="12"/>
        <v>0.36377233629467937</v>
      </c>
      <c r="U73" s="36">
        <f t="shared" si="13"/>
        <v>0.25935661185247461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72301254</v>
      </c>
      <c r="E74" s="31">
        <v>72301254</v>
      </c>
      <c r="F74" s="31">
        <v>16988011</v>
      </c>
      <c r="G74" s="36">
        <f t="shared" si="7"/>
        <v>0.23496149873140512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16988011</v>
      </c>
      <c r="O74" s="36">
        <f t="shared" si="11"/>
        <v>0.23496149873140512</v>
      </c>
      <c r="P74" s="31">
        <v>17127688</v>
      </c>
      <c r="Q74" s="31">
        <v>59461221</v>
      </c>
      <c r="R74" s="31">
        <v>70203512</v>
      </c>
      <c r="S74" s="31">
        <v>17127688</v>
      </c>
      <c r="T74" s="36">
        <f t="shared" si="12"/>
        <v>0.28804803722412631</v>
      </c>
      <c r="U74" s="36">
        <f t="shared" si="13"/>
        <v>-8.1550411240559617E-3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38899415</v>
      </c>
      <c r="E75" s="31">
        <v>38899415</v>
      </c>
      <c r="F75" s="31">
        <v>3173524</v>
      </c>
      <c r="G75" s="36">
        <f t="shared" si="7"/>
        <v>8.1582820718512097E-2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3173524</v>
      </c>
      <c r="O75" s="36">
        <f t="shared" si="11"/>
        <v>8.1582820718512097E-2</v>
      </c>
      <c r="P75" s="31">
        <v>0</v>
      </c>
      <c r="Q75" s="31">
        <v>0</v>
      </c>
      <c r="R75" s="31">
        <v>37771467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56766525</v>
      </c>
      <c r="E76" s="31">
        <v>56766525</v>
      </c>
      <c r="F76" s="31">
        <v>5711847</v>
      </c>
      <c r="G76" s="36">
        <f t="shared" si="7"/>
        <v>0.10061998686726024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5711847</v>
      </c>
      <c r="O76" s="36">
        <f t="shared" si="11"/>
        <v>0.10061998686726024</v>
      </c>
      <c r="P76" s="31">
        <v>7226875</v>
      </c>
      <c r="Q76" s="31">
        <v>73323012</v>
      </c>
      <c r="R76" s="31">
        <v>54474284</v>
      </c>
      <c r="S76" s="31">
        <v>7226875</v>
      </c>
      <c r="T76" s="36">
        <f t="shared" si="12"/>
        <v>9.8562167631629755E-2</v>
      </c>
      <c r="U76" s="36">
        <f t="shared" si="13"/>
        <v>-0.2096380524085445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431121947</v>
      </c>
      <c r="E78" s="32">
        <f>SUM(E71:E77)</f>
        <v>431121947</v>
      </c>
      <c r="F78" s="32">
        <f>SUM(F71:F77)</f>
        <v>114470437</v>
      </c>
      <c r="G78" s="37">
        <f t="shared" si="7"/>
        <v>0.26551753580756582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114470437</v>
      </c>
      <c r="O78" s="37">
        <f t="shared" si="11"/>
        <v>0.26551753580756582</v>
      </c>
      <c r="P78" s="32">
        <f>SUM(P71:P77)</f>
        <v>107247575</v>
      </c>
      <c r="Q78" s="32">
        <f>SUM(Q71:Q77)</f>
        <v>379991221</v>
      </c>
      <c r="R78" s="32">
        <f>SUM(R71:R77)</f>
        <v>419256291</v>
      </c>
      <c r="S78" s="32">
        <f>SUM(S71:S77)</f>
        <v>107247575</v>
      </c>
      <c r="T78" s="37">
        <f t="shared" si="12"/>
        <v>0.28223698094330446</v>
      </c>
      <c r="U78" s="37">
        <f t="shared" si="13"/>
        <v>6.7347555410926629E-2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116972491</v>
      </c>
      <c r="E79" s="31">
        <v>116972491</v>
      </c>
      <c r="F79" s="31">
        <v>35100837</v>
      </c>
      <c r="G79" s="36">
        <f t="shared" si="7"/>
        <v>0.30007770801427147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35100837</v>
      </c>
      <c r="O79" s="36">
        <f t="shared" si="11"/>
        <v>0.30007770801427147</v>
      </c>
      <c r="P79" s="31">
        <v>21955716</v>
      </c>
      <c r="Q79" s="31">
        <v>103334049</v>
      </c>
      <c r="R79" s="31">
        <v>111956409</v>
      </c>
      <c r="S79" s="31">
        <v>21955716</v>
      </c>
      <c r="T79" s="36">
        <f t="shared" si="12"/>
        <v>0.21247319941948661</v>
      </c>
      <c r="U79" s="36">
        <f t="shared" si="13"/>
        <v>0.59871065011043134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82316305</v>
      </c>
      <c r="E80" s="31">
        <v>82316305</v>
      </c>
      <c r="F80" s="31">
        <v>26130722</v>
      </c>
      <c r="G80" s="36">
        <f t="shared" si="7"/>
        <v>0.31744284440366949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26130722</v>
      </c>
      <c r="O80" s="36">
        <f t="shared" si="11"/>
        <v>0.31744284440366949</v>
      </c>
      <c r="P80" s="31">
        <v>20092006</v>
      </c>
      <c r="Q80" s="31">
        <v>96971187</v>
      </c>
      <c r="R80" s="31">
        <v>98774952</v>
      </c>
      <c r="S80" s="31">
        <v>20092006</v>
      </c>
      <c r="T80" s="36">
        <f t="shared" si="12"/>
        <v>0.20719562811992803</v>
      </c>
      <c r="U80" s="36">
        <f t="shared" si="13"/>
        <v>0.30055316527379095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98996290</v>
      </c>
      <c r="E81" s="31">
        <v>98996290</v>
      </c>
      <c r="F81" s="31">
        <v>20654150</v>
      </c>
      <c r="G81" s="36">
        <f t="shared" si="7"/>
        <v>0.20863559634406501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20654150</v>
      </c>
      <c r="O81" s="36">
        <f t="shared" si="11"/>
        <v>0.20863559634406501</v>
      </c>
      <c r="P81" s="31">
        <v>20043213</v>
      </c>
      <c r="Q81" s="31">
        <v>123098060</v>
      </c>
      <c r="R81" s="31">
        <v>123888060</v>
      </c>
      <c r="S81" s="31">
        <v>20043213</v>
      </c>
      <c r="T81" s="36">
        <f t="shared" si="12"/>
        <v>0.16282314278551588</v>
      </c>
      <c r="U81" s="36">
        <f t="shared" si="13"/>
        <v>3.04809912462638E-2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29359491</v>
      </c>
      <c r="E82" s="31">
        <v>29359491</v>
      </c>
      <c r="F82" s="31">
        <v>7269826</v>
      </c>
      <c r="G82" s="36">
        <f t="shared" si="7"/>
        <v>0.24761417015029313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7269826</v>
      </c>
      <c r="O82" s="36">
        <f t="shared" si="11"/>
        <v>0.24761417015029313</v>
      </c>
      <c r="P82" s="31">
        <v>17624865</v>
      </c>
      <c r="Q82" s="31">
        <v>25640654</v>
      </c>
      <c r="R82" s="31">
        <v>28122116</v>
      </c>
      <c r="S82" s="31">
        <v>17624865</v>
      </c>
      <c r="T82" s="36">
        <f t="shared" si="12"/>
        <v>0.68737969788134112</v>
      </c>
      <c r="U82" s="36">
        <f t="shared" si="13"/>
        <v>-0.58752444344963783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327644577</v>
      </c>
      <c r="E84" s="32">
        <f>SUM(E79:E83)</f>
        <v>327644577</v>
      </c>
      <c r="F84" s="32">
        <f>SUM(F79:F83)</f>
        <v>89155535</v>
      </c>
      <c r="G84" s="37">
        <f t="shared" si="7"/>
        <v>0.2721105162683648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89155535</v>
      </c>
      <c r="O84" s="37">
        <f t="shared" si="11"/>
        <v>0.2721105162683648</v>
      </c>
      <c r="P84" s="32">
        <f>SUM(P79:P83)</f>
        <v>79715800</v>
      </c>
      <c r="Q84" s="32">
        <f>SUM(Q79:Q83)</f>
        <v>349043950</v>
      </c>
      <c r="R84" s="32">
        <f>SUM(R79:R83)</f>
        <v>362741537</v>
      </c>
      <c r="S84" s="32">
        <f>SUM(S79:S83)</f>
        <v>79715800</v>
      </c>
      <c r="T84" s="37">
        <f t="shared" si="12"/>
        <v>0.22838327379689577</v>
      </c>
      <c r="U84" s="37">
        <f t="shared" si="13"/>
        <v>0.11841736518983681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2342112884</v>
      </c>
      <c r="E85" s="32">
        <f>SUM(E57,E59:E62,E64:E69,E71:E77,E79:E83)</f>
        <v>2342112884</v>
      </c>
      <c r="F85" s="32">
        <f>SUM(F57,F59:F62,F64:F69,F71:F77,F79:F83)</f>
        <v>666698543</v>
      </c>
      <c r="G85" s="37">
        <f t="shared" si="7"/>
        <v>0.28465687864769884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666698543</v>
      </c>
      <c r="O85" s="37">
        <f t="shared" si="11"/>
        <v>0.28465687864769884</v>
      </c>
      <c r="P85" s="32">
        <f>SUM(P57,P59:P62,P64:P69,P71:P77,P79:P83)</f>
        <v>522038155</v>
      </c>
      <c r="Q85" s="32">
        <f>SUM(Q57,Q59:Q62,Q64:Q69,Q71:Q77,Q79:Q83)</f>
        <v>2075627340</v>
      </c>
      <c r="R85" s="32">
        <f>SUM(R57,R59:R62,R64:R69,R71:R77,R79:R83)</f>
        <v>2127197254</v>
      </c>
      <c r="S85" s="32">
        <f>SUM(S57,S59:S62,S64:S69,S71:S77,S79:S83)</f>
        <v>522038155</v>
      </c>
      <c r="T85" s="37">
        <f t="shared" si="12"/>
        <v>0.25150861377649802</v>
      </c>
      <c r="U85" s="37">
        <f t="shared" si="13"/>
        <v>0.27710692525913161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1155490799</v>
      </c>
      <c r="E88" s="31">
        <v>1155490799</v>
      </c>
      <c r="F88" s="31">
        <v>298868257</v>
      </c>
      <c r="G88" s="36">
        <f t="shared" ref="G88:G99" si="14">IF(($D88      =0),0,($F88      /$D88      ))</f>
        <v>0.25865048623377224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298868257</v>
      </c>
      <c r="O88" s="36">
        <f t="shared" ref="O88:O99" si="18">IF(($D88      =0),0,($N88      /$D88      ))</f>
        <v>0.25865048623377224</v>
      </c>
      <c r="P88" s="31">
        <v>290468562</v>
      </c>
      <c r="Q88" s="31">
        <v>742551825</v>
      </c>
      <c r="R88" s="31">
        <v>725002361</v>
      </c>
      <c r="S88" s="31">
        <v>290468562</v>
      </c>
      <c r="T88" s="36">
        <f t="shared" ref="T88:T99" si="19">IF(($Q88      =0),0,($S88      /$Q88      ))</f>
        <v>0.39117614720023075</v>
      </c>
      <c r="U88" s="36">
        <f t="shared" ref="U88:U99" si="20">IF(($P88      =0),0,(($F88      /$P88      )-1))</f>
        <v>2.8917742223683485E-2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8100840000</v>
      </c>
      <c r="E89" s="31">
        <v>8100840000</v>
      </c>
      <c r="F89" s="31">
        <v>2086858126</v>
      </c>
      <c r="G89" s="36">
        <f t="shared" si="14"/>
        <v>0.25761009055850997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2086858126</v>
      </c>
      <c r="O89" s="36">
        <f t="shared" si="18"/>
        <v>0.25761009055850997</v>
      </c>
      <c r="P89" s="31">
        <v>1830671841</v>
      </c>
      <c r="Q89" s="31">
        <v>7245832000</v>
      </c>
      <c r="R89" s="31">
        <v>7245832000</v>
      </c>
      <c r="S89" s="31">
        <v>1830671841</v>
      </c>
      <c r="T89" s="36">
        <f t="shared" si="19"/>
        <v>0.25265170942412135</v>
      </c>
      <c r="U89" s="36">
        <f t="shared" si="20"/>
        <v>0.13994112940528924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2087300997</v>
      </c>
      <c r="E90" s="31">
        <v>2087300997</v>
      </c>
      <c r="F90" s="31">
        <v>507835390</v>
      </c>
      <c r="G90" s="36">
        <f t="shared" si="14"/>
        <v>0.24329763207601246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507835390</v>
      </c>
      <c r="O90" s="36">
        <f t="shared" si="18"/>
        <v>0.24329763207601246</v>
      </c>
      <c r="P90" s="31">
        <v>473912317</v>
      </c>
      <c r="Q90" s="31">
        <v>2042275994</v>
      </c>
      <c r="R90" s="31">
        <v>1883398354</v>
      </c>
      <c r="S90" s="31">
        <v>473912317</v>
      </c>
      <c r="T90" s="36">
        <f t="shared" si="19"/>
        <v>0.23205106380935112</v>
      </c>
      <c r="U90" s="36">
        <f t="shared" si="20"/>
        <v>7.1580905967463915E-2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11343631796</v>
      </c>
      <c r="E91" s="32">
        <f>SUM(E88:E90)</f>
        <v>11343631796</v>
      </c>
      <c r="F91" s="32">
        <f>SUM(F88:F90)</f>
        <v>2893561773</v>
      </c>
      <c r="G91" s="37">
        <f t="shared" si="14"/>
        <v>0.25508248372627274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2893561773</v>
      </c>
      <c r="O91" s="37">
        <f t="shared" si="18"/>
        <v>0.25508248372627274</v>
      </c>
      <c r="P91" s="32">
        <f>SUM(P88:P90)</f>
        <v>2595052720</v>
      </c>
      <c r="Q91" s="32">
        <f>SUM(Q88:Q90)</f>
        <v>10030659819</v>
      </c>
      <c r="R91" s="32">
        <f>SUM(R88:R90)</f>
        <v>9854232715</v>
      </c>
      <c r="S91" s="32">
        <f>SUM(S88:S90)</f>
        <v>2595052720</v>
      </c>
      <c r="T91" s="37">
        <f t="shared" si="19"/>
        <v>0.25871206548989634</v>
      </c>
      <c r="U91" s="37">
        <f t="shared" si="20"/>
        <v>0.11503005341640993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707900345</v>
      </c>
      <c r="E92" s="31">
        <v>707900345</v>
      </c>
      <c r="F92" s="31">
        <v>90828945</v>
      </c>
      <c r="G92" s="36">
        <f t="shared" si="14"/>
        <v>0.12830753034878095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90828945</v>
      </c>
      <c r="O92" s="36">
        <f t="shared" si="18"/>
        <v>0.12830753034878095</v>
      </c>
      <c r="P92" s="31">
        <v>98963176</v>
      </c>
      <c r="Q92" s="31">
        <v>653147685</v>
      </c>
      <c r="R92" s="31">
        <v>653147685</v>
      </c>
      <c r="S92" s="31">
        <v>98963176</v>
      </c>
      <c r="T92" s="36">
        <f t="shared" si="19"/>
        <v>0.15151730347172554</v>
      </c>
      <c r="U92" s="36">
        <f t="shared" si="20"/>
        <v>-8.2194522536342185E-2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95293079</v>
      </c>
      <c r="E93" s="31">
        <v>95293079</v>
      </c>
      <c r="F93" s="31">
        <v>26299909</v>
      </c>
      <c r="G93" s="36">
        <f t="shared" si="14"/>
        <v>0.27598970750016377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26299909</v>
      </c>
      <c r="O93" s="36">
        <f t="shared" si="18"/>
        <v>0.27598970750016377</v>
      </c>
      <c r="P93" s="31">
        <v>25626779</v>
      </c>
      <c r="Q93" s="31">
        <v>89841150</v>
      </c>
      <c r="R93" s="31">
        <v>89551150</v>
      </c>
      <c r="S93" s="31">
        <v>25626779</v>
      </c>
      <c r="T93" s="36">
        <f t="shared" si="19"/>
        <v>0.28524544710302574</v>
      </c>
      <c r="U93" s="36">
        <f t="shared" si="20"/>
        <v>2.6266664257728278E-2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100702937</v>
      </c>
      <c r="E94" s="31">
        <v>100702937</v>
      </c>
      <c r="F94" s="31">
        <v>34007256</v>
      </c>
      <c r="G94" s="36">
        <f t="shared" si="14"/>
        <v>0.33769875053395909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34007256</v>
      </c>
      <c r="O94" s="36">
        <f t="shared" si="18"/>
        <v>0.33769875053395909</v>
      </c>
      <c r="P94" s="31">
        <v>11917251</v>
      </c>
      <c r="Q94" s="31">
        <v>42708441</v>
      </c>
      <c r="R94" s="31">
        <v>47742206</v>
      </c>
      <c r="S94" s="31">
        <v>11917251</v>
      </c>
      <c r="T94" s="36">
        <f t="shared" si="19"/>
        <v>0.27903736874872115</v>
      </c>
      <c r="U94" s="36">
        <f t="shared" si="20"/>
        <v>1.8536158212997278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903896361</v>
      </c>
      <c r="E96" s="32">
        <f>SUM(E92:E95)</f>
        <v>903896361</v>
      </c>
      <c r="F96" s="32">
        <f>SUM(F92:F95)</f>
        <v>151136110</v>
      </c>
      <c r="G96" s="37">
        <f t="shared" si="14"/>
        <v>0.16720513160689668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151136110</v>
      </c>
      <c r="O96" s="37">
        <f t="shared" si="18"/>
        <v>0.16720513160689668</v>
      </c>
      <c r="P96" s="32">
        <f>SUM(P92:P95)</f>
        <v>136507206</v>
      </c>
      <c r="Q96" s="32">
        <f>SUM(Q92:Q95)</f>
        <v>785697276</v>
      </c>
      <c r="R96" s="32">
        <f>SUM(R92:R95)</f>
        <v>790441041</v>
      </c>
      <c r="S96" s="32">
        <f>SUM(S92:S95)</f>
        <v>136507206</v>
      </c>
      <c r="T96" s="37">
        <f t="shared" si="19"/>
        <v>0.17374020525431985</v>
      </c>
      <c r="U96" s="37">
        <f t="shared" si="20"/>
        <v>0.10716580046331026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482226580</v>
      </c>
      <c r="E97" s="31">
        <v>482226580</v>
      </c>
      <c r="F97" s="31">
        <v>150905965</v>
      </c>
      <c r="G97" s="36">
        <f t="shared" si="14"/>
        <v>0.31293580913768793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150905965</v>
      </c>
      <c r="O97" s="36">
        <f t="shared" si="18"/>
        <v>0.31293580913768793</v>
      </c>
      <c r="P97" s="31">
        <v>54375535</v>
      </c>
      <c r="Q97" s="31">
        <v>424251246</v>
      </c>
      <c r="R97" s="31">
        <v>424638655</v>
      </c>
      <c r="S97" s="31">
        <v>54375535</v>
      </c>
      <c r="T97" s="36">
        <f t="shared" si="19"/>
        <v>0.12816823877990449</v>
      </c>
      <c r="U97" s="36">
        <f t="shared" si="20"/>
        <v>1.7752548089871669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102383960</v>
      </c>
      <c r="E98" s="31">
        <v>102383960</v>
      </c>
      <c r="F98" s="31">
        <v>2274332</v>
      </c>
      <c r="G98" s="36">
        <f t="shared" si="14"/>
        <v>2.2213753013655656E-2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2274332</v>
      </c>
      <c r="O98" s="36">
        <f t="shared" si="18"/>
        <v>2.2213753013655656E-2</v>
      </c>
      <c r="P98" s="31">
        <v>7681243</v>
      </c>
      <c r="Q98" s="31">
        <v>83457565</v>
      </c>
      <c r="R98" s="31">
        <v>29781185</v>
      </c>
      <c r="S98" s="31">
        <v>7681243</v>
      </c>
      <c r="T98" s="36">
        <f t="shared" si="19"/>
        <v>9.203770802562955E-2</v>
      </c>
      <c r="U98" s="36">
        <f t="shared" si="20"/>
        <v>-0.70391094253885733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204318240</v>
      </c>
      <c r="E99" s="31">
        <v>204318240</v>
      </c>
      <c r="F99" s="31">
        <v>42545976</v>
      </c>
      <c r="G99" s="36">
        <f t="shared" si="14"/>
        <v>0.20823386105910074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42545976</v>
      </c>
      <c r="O99" s="36">
        <f t="shared" si="18"/>
        <v>0.20823386105910074</v>
      </c>
      <c r="P99" s="31">
        <v>43853839</v>
      </c>
      <c r="Q99" s="31">
        <v>174672495</v>
      </c>
      <c r="R99" s="31">
        <v>174672495</v>
      </c>
      <c r="S99" s="31">
        <v>43853839</v>
      </c>
      <c r="T99" s="36">
        <f t="shared" si="19"/>
        <v>0.25106321977023344</v>
      </c>
      <c r="U99" s="36">
        <f t="shared" si="20"/>
        <v>-2.9823227106753447E-2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788928780</v>
      </c>
      <c r="E101" s="32">
        <f>SUM(E97:E100)</f>
        <v>788928780</v>
      </c>
      <c r="F101" s="32">
        <f>SUM(F97:F100)</f>
        <v>195726273</v>
      </c>
      <c r="G101" s="37">
        <f>IF(($D101     =0),0,($F101     /$D101     ))</f>
        <v>0.24809118131043464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195726273</v>
      </c>
      <c r="O101" s="37">
        <f>IF(($D101     =0),0,($N101     /$D101     ))</f>
        <v>0.24809118131043464</v>
      </c>
      <c r="P101" s="32">
        <f>SUM(P97:P100)</f>
        <v>105910617</v>
      </c>
      <c r="Q101" s="32">
        <f>SUM(Q97:Q100)</f>
        <v>682381306</v>
      </c>
      <c r="R101" s="32">
        <f>SUM(R97:R100)</f>
        <v>629092335</v>
      </c>
      <c r="S101" s="32">
        <f>SUM(S97:S100)</f>
        <v>105910617</v>
      </c>
      <c r="T101" s="37">
        <f>IF(($Q101     =0),0,($S101     /$Q101     ))</f>
        <v>0.15520738342149132</v>
      </c>
      <c r="U101" s="37">
        <f>IF(($P101     =0),0,(($F101     /$P101     )-1))</f>
        <v>0.84803260092423027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13036456937</v>
      </c>
      <c r="E102" s="32">
        <f>SUM(E88:E90,E92:E95,E97:E100)</f>
        <v>13036456937</v>
      </c>
      <c r="F102" s="32">
        <f>SUM(F88:F90,F92:F95,F97:F100)</f>
        <v>3240424156</v>
      </c>
      <c r="G102" s="37">
        <f>IF(($D102     =0),0,($F102     /$D102     ))</f>
        <v>0.24856632224995476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3240424156</v>
      </c>
      <c r="O102" s="37">
        <f>IF(($D102     =0),0,($N102     /$D102     ))</f>
        <v>0.24856632224995476</v>
      </c>
      <c r="P102" s="32">
        <f>SUM(P88:P90,P92:P95,P97:P100)</f>
        <v>2837470543</v>
      </c>
      <c r="Q102" s="32">
        <f>SUM(Q88:Q90,Q92:Q95,Q97:Q100)</f>
        <v>11498738401</v>
      </c>
      <c r="R102" s="32">
        <f>SUM(R88:R90,R92:R95,R97:R100)</f>
        <v>11273766091</v>
      </c>
      <c r="S102" s="32">
        <f>SUM(S88:S90,S92:S95,S97:S100)</f>
        <v>2837470543</v>
      </c>
      <c r="T102" s="37">
        <f>IF(($Q102     =0),0,($S102     /$Q102     ))</f>
        <v>0.24676363997925516</v>
      </c>
      <c r="U102" s="37">
        <f>IF(($P102     =0),0,(($F102     /$P102     )-1))</f>
        <v>0.14201155814430599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2840441030</v>
      </c>
      <c r="E105" s="31">
        <v>2840441030</v>
      </c>
      <c r="F105" s="31">
        <v>821658147</v>
      </c>
      <c r="G105" s="36">
        <f t="shared" ref="G105:G136" si="21">IF(($D105     =0),0,($F105     /$D105     ))</f>
        <v>0.28927132734735916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821658147</v>
      </c>
      <c r="O105" s="36">
        <f t="shared" ref="O105:O136" si="25">IF(($D105     =0),0,($N105     /$D105     ))</f>
        <v>0.28927132734735916</v>
      </c>
      <c r="P105" s="31">
        <v>684256861</v>
      </c>
      <c r="Q105" s="31">
        <v>2779393860</v>
      </c>
      <c r="R105" s="31">
        <v>2779393860</v>
      </c>
      <c r="S105" s="31">
        <v>684256861</v>
      </c>
      <c r="T105" s="36">
        <f t="shared" ref="T105:T136" si="26">IF(($Q105     =0),0,($S105     /$Q105     ))</f>
        <v>0.24618923962075673</v>
      </c>
      <c r="U105" s="36">
        <f t="shared" ref="U105:U136" si="27">IF(($P105     =0),0,(($F105     /$P105     )-1))</f>
        <v>0.20080366574504827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2840441030</v>
      </c>
      <c r="E106" s="32">
        <f>E105</f>
        <v>2840441030</v>
      </c>
      <c r="F106" s="32">
        <f>F105</f>
        <v>821658147</v>
      </c>
      <c r="G106" s="37">
        <f t="shared" si="21"/>
        <v>0.28927132734735916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821658147</v>
      </c>
      <c r="O106" s="37">
        <f t="shared" si="25"/>
        <v>0.28927132734735916</v>
      </c>
      <c r="P106" s="32">
        <f>P105</f>
        <v>684256861</v>
      </c>
      <c r="Q106" s="32">
        <f>Q105</f>
        <v>2779393860</v>
      </c>
      <c r="R106" s="32">
        <f>R105</f>
        <v>2779393860</v>
      </c>
      <c r="S106" s="32">
        <f>S105</f>
        <v>684256861</v>
      </c>
      <c r="T106" s="37">
        <f t="shared" si="26"/>
        <v>0.24618923962075673</v>
      </c>
      <c r="U106" s="37">
        <f t="shared" si="27"/>
        <v>0.20080366574504827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138778851</v>
      </c>
      <c r="E111" s="31">
        <v>138778851</v>
      </c>
      <c r="F111" s="31">
        <v>38428346</v>
      </c>
      <c r="G111" s="36">
        <f t="shared" si="21"/>
        <v>0.27690347429090617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38428346</v>
      </c>
      <c r="O111" s="36">
        <f t="shared" si="25"/>
        <v>0.27690347429090617</v>
      </c>
      <c r="P111" s="31">
        <v>32334592</v>
      </c>
      <c r="Q111" s="31">
        <v>142543859</v>
      </c>
      <c r="R111" s="31">
        <v>142543859</v>
      </c>
      <c r="S111" s="31">
        <v>32334592</v>
      </c>
      <c r="T111" s="36">
        <f t="shared" si="26"/>
        <v>0.2268396002945311</v>
      </c>
      <c r="U111" s="36">
        <f t="shared" si="27"/>
        <v>0.18845928224484787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138778851</v>
      </c>
      <c r="E112" s="32">
        <f>SUM(E107:E111)</f>
        <v>138778851</v>
      </c>
      <c r="F112" s="32">
        <f>SUM(F107:F111)</f>
        <v>38428346</v>
      </c>
      <c r="G112" s="37">
        <f t="shared" si="21"/>
        <v>0.27690347429090617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38428346</v>
      </c>
      <c r="O112" s="37">
        <f t="shared" si="25"/>
        <v>0.27690347429090617</v>
      </c>
      <c r="P112" s="32">
        <f>SUM(P107:P111)</f>
        <v>32334592</v>
      </c>
      <c r="Q112" s="32">
        <f>SUM(Q107:Q111)</f>
        <v>142543859</v>
      </c>
      <c r="R112" s="32">
        <f>SUM(R107:R111)</f>
        <v>142543859</v>
      </c>
      <c r="S112" s="32">
        <f>SUM(S107:S111)</f>
        <v>32334592</v>
      </c>
      <c r="T112" s="37">
        <f t="shared" si="26"/>
        <v>0.2268396002945311</v>
      </c>
      <c r="U112" s="37">
        <f t="shared" si="27"/>
        <v>0.18845928224484787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76973</v>
      </c>
      <c r="E114" s="31">
        <v>76973</v>
      </c>
      <c r="F114" s="31">
        <v>28621</v>
      </c>
      <c r="G114" s="36">
        <f t="shared" si="21"/>
        <v>0.37183168123887594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28621</v>
      </c>
      <c r="O114" s="36">
        <f t="shared" si="25"/>
        <v>0.37183168123887594</v>
      </c>
      <c r="P114" s="31">
        <v>14743</v>
      </c>
      <c r="Q114" s="31">
        <v>59111</v>
      </c>
      <c r="R114" s="31">
        <v>73800</v>
      </c>
      <c r="S114" s="31">
        <v>14743</v>
      </c>
      <c r="T114" s="36">
        <f t="shared" si="26"/>
        <v>0.24941212295511833</v>
      </c>
      <c r="U114" s="36">
        <f t="shared" si="27"/>
        <v>0.94132808790612499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285517088</v>
      </c>
      <c r="E117" s="31">
        <v>285517088</v>
      </c>
      <c r="F117" s="31">
        <v>96848071</v>
      </c>
      <c r="G117" s="36">
        <f t="shared" si="21"/>
        <v>0.33920236325750142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96848071</v>
      </c>
      <c r="O117" s="36">
        <f t="shared" si="25"/>
        <v>0.33920236325750142</v>
      </c>
      <c r="P117" s="31">
        <v>95122069</v>
      </c>
      <c r="Q117" s="31">
        <v>248813258</v>
      </c>
      <c r="R117" s="31">
        <v>308813258</v>
      </c>
      <c r="S117" s="31">
        <v>95122069</v>
      </c>
      <c r="T117" s="36">
        <f t="shared" si="26"/>
        <v>0.38230305637491391</v>
      </c>
      <c r="U117" s="36">
        <f t="shared" si="27"/>
        <v>1.8145126763380315E-2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93389836</v>
      </c>
      <c r="E120" s="31">
        <v>93389836</v>
      </c>
      <c r="F120" s="31">
        <v>35364512</v>
      </c>
      <c r="G120" s="36">
        <f t="shared" si="21"/>
        <v>0.3786762405279307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35364512</v>
      </c>
      <c r="O120" s="36">
        <f t="shared" si="25"/>
        <v>0.3786762405279307</v>
      </c>
      <c r="P120" s="31">
        <v>16813097</v>
      </c>
      <c r="Q120" s="31">
        <v>73633767</v>
      </c>
      <c r="R120" s="31">
        <v>88125536</v>
      </c>
      <c r="S120" s="31">
        <v>16813097</v>
      </c>
      <c r="T120" s="36">
        <f t="shared" si="26"/>
        <v>0.22833406037748957</v>
      </c>
      <c r="U120" s="36">
        <f t="shared" si="27"/>
        <v>1.1033907078511471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378983897</v>
      </c>
      <c r="E121" s="32">
        <f>SUM(E113:E120)</f>
        <v>378983897</v>
      </c>
      <c r="F121" s="32">
        <f>SUM(F113:F120)</f>
        <v>132241204</v>
      </c>
      <c r="G121" s="37">
        <f t="shared" si="21"/>
        <v>0.3489362082315598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132241204</v>
      </c>
      <c r="O121" s="37">
        <f t="shared" si="25"/>
        <v>0.3489362082315598</v>
      </c>
      <c r="P121" s="32">
        <f>SUM(P113:P120)</f>
        <v>111949909</v>
      </c>
      <c r="Q121" s="32">
        <f>SUM(Q113:Q120)</f>
        <v>322506136</v>
      </c>
      <c r="R121" s="32">
        <f>SUM(R113:R120)</f>
        <v>397012594</v>
      </c>
      <c r="S121" s="32">
        <f>SUM(S113:S120)</f>
        <v>111949909</v>
      </c>
      <c r="T121" s="37">
        <f t="shared" si="26"/>
        <v>0.34712489625313669</v>
      </c>
      <c r="U121" s="37">
        <f t="shared" si="27"/>
        <v>0.18125334072401977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1"/>
        <v>0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0</v>
      </c>
      <c r="O126" s="37">
        <f t="shared" si="25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26"/>
        <v>0</v>
      </c>
      <c r="U126" s="37">
        <f t="shared" si="27"/>
        <v>0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15319584</v>
      </c>
      <c r="E131" s="31">
        <v>15319584</v>
      </c>
      <c r="F131" s="31">
        <v>4100902</v>
      </c>
      <c r="G131" s="36">
        <f t="shared" si="21"/>
        <v>0.26769016704370041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4100902</v>
      </c>
      <c r="O131" s="36">
        <f t="shared" si="25"/>
        <v>0.26769016704370041</v>
      </c>
      <c r="P131" s="31">
        <v>3672037</v>
      </c>
      <c r="Q131" s="31">
        <v>19298127</v>
      </c>
      <c r="R131" s="31">
        <v>14688000</v>
      </c>
      <c r="S131" s="31">
        <v>3672037</v>
      </c>
      <c r="T131" s="36">
        <f t="shared" si="26"/>
        <v>0.19027945043578581</v>
      </c>
      <c r="U131" s="36">
        <f t="shared" si="27"/>
        <v>0.11679212382663895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15319584</v>
      </c>
      <c r="E132" s="32">
        <f>SUM(E127:E131)</f>
        <v>15319584</v>
      </c>
      <c r="F132" s="32">
        <f>SUM(F127:F131)</f>
        <v>4100902</v>
      </c>
      <c r="G132" s="37">
        <f t="shared" si="21"/>
        <v>0.26769016704370041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4100902</v>
      </c>
      <c r="O132" s="37">
        <f t="shared" si="25"/>
        <v>0.26769016704370041</v>
      </c>
      <c r="P132" s="32">
        <f>SUM(P127:P131)</f>
        <v>3672037</v>
      </c>
      <c r="Q132" s="32">
        <f>SUM(Q127:Q131)</f>
        <v>19298127</v>
      </c>
      <c r="R132" s="32">
        <f>SUM(R127:R131)</f>
        <v>14688000</v>
      </c>
      <c r="S132" s="32">
        <f>SUM(S127:S131)</f>
        <v>3672037</v>
      </c>
      <c r="T132" s="37">
        <f t="shared" si="26"/>
        <v>0.19027945043578581</v>
      </c>
      <c r="U132" s="37">
        <f t="shared" si="27"/>
        <v>0.11679212382663895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341834637</v>
      </c>
      <c r="E133" s="31">
        <v>341834637</v>
      </c>
      <c r="F133" s="31">
        <v>105333010</v>
      </c>
      <c r="G133" s="36">
        <f t="shared" si="21"/>
        <v>0.30814024852607313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105333010</v>
      </c>
      <c r="O133" s="36">
        <f t="shared" si="25"/>
        <v>0.30814024852607313</v>
      </c>
      <c r="P133" s="31">
        <v>114180530</v>
      </c>
      <c r="Q133" s="31">
        <v>348793625</v>
      </c>
      <c r="R133" s="31">
        <v>364209794</v>
      </c>
      <c r="S133" s="31">
        <v>114180530</v>
      </c>
      <c r="T133" s="36">
        <f t="shared" si="26"/>
        <v>0.32735842003993049</v>
      </c>
      <c r="U133" s="36">
        <f t="shared" si="27"/>
        <v>-7.7487116236016784E-2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11197625</v>
      </c>
      <c r="E136" s="31">
        <v>11197625</v>
      </c>
      <c r="F136" s="31">
        <v>1649101</v>
      </c>
      <c r="G136" s="36">
        <f t="shared" si="21"/>
        <v>0.14727239035063239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1649101</v>
      </c>
      <c r="O136" s="36">
        <f t="shared" si="25"/>
        <v>0.14727239035063239</v>
      </c>
      <c r="P136" s="31">
        <v>158679</v>
      </c>
      <c r="Q136" s="31">
        <v>12057477</v>
      </c>
      <c r="R136" s="31">
        <v>12057477</v>
      </c>
      <c r="S136" s="31">
        <v>158679</v>
      </c>
      <c r="T136" s="36">
        <f t="shared" si="26"/>
        <v>1.3160215856103229E-2</v>
      </c>
      <c r="U136" s="36">
        <f t="shared" si="27"/>
        <v>9.3926858626535328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353032262</v>
      </c>
      <c r="E137" s="32">
        <f>SUM(E133:E136)</f>
        <v>353032262</v>
      </c>
      <c r="F137" s="32">
        <f>SUM(F133:F136)</f>
        <v>106982111</v>
      </c>
      <c r="G137" s="37">
        <f t="shared" ref="G137:G170" si="28">IF(($D137     =0),0,($F137     /$D137     ))</f>
        <v>0.30303777449098973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106982111</v>
      </c>
      <c r="O137" s="37">
        <f t="shared" ref="O137:O170" si="32">IF(($D137     =0),0,($N137     /$D137     ))</f>
        <v>0.30303777449098973</v>
      </c>
      <c r="P137" s="32">
        <f>SUM(P133:P136)</f>
        <v>114339209</v>
      </c>
      <c r="Q137" s="32">
        <f>SUM(Q133:Q136)</f>
        <v>360851102</v>
      </c>
      <c r="R137" s="32">
        <f>SUM(R133:R136)</f>
        <v>376267271</v>
      </c>
      <c r="S137" s="32">
        <f>SUM(S133:S136)</f>
        <v>114339209</v>
      </c>
      <c r="T137" s="37">
        <f t="shared" ref="T137:T170" si="33">IF(($Q137     =0),0,($S137     /$Q137     ))</f>
        <v>0.31685980274490061</v>
      </c>
      <c r="U137" s="37">
        <f t="shared" ref="U137:U170" si="34">IF(($P137     =0),0,(($F137     /$P137     )-1))</f>
        <v>-6.4344489211920264E-2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48057856</v>
      </c>
      <c r="E140" s="31">
        <v>48057856</v>
      </c>
      <c r="F140" s="31">
        <v>21292201</v>
      </c>
      <c r="G140" s="36">
        <f t="shared" si="28"/>
        <v>0.44305349368894026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21292201</v>
      </c>
      <c r="O140" s="36">
        <f t="shared" si="32"/>
        <v>0.44305349368894026</v>
      </c>
      <c r="P140" s="31">
        <v>8526425</v>
      </c>
      <c r="Q140" s="31">
        <v>29199060</v>
      </c>
      <c r="R140" s="31">
        <v>46032429</v>
      </c>
      <c r="S140" s="31">
        <v>8526425</v>
      </c>
      <c r="T140" s="36">
        <f t="shared" si="33"/>
        <v>0.29201025649455836</v>
      </c>
      <c r="U140" s="36">
        <f t="shared" si="34"/>
        <v>1.4972014648577803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18737533</v>
      </c>
      <c r="E143" s="31">
        <v>18737533</v>
      </c>
      <c r="F143" s="31">
        <v>4055692</v>
      </c>
      <c r="G143" s="36">
        <f t="shared" si="28"/>
        <v>0.2164474907128916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4055692</v>
      </c>
      <c r="O143" s="36">
        <f t="shared" si="32"/>
        <v>0.2164474907128916</v>
      </c>
      <c r="P143" s="31">
        <v>4736298</v>
      </c>
      <c r="Q143" s="31">
        <v>18106402</v>
      </c>
      <c r="R143" s="31">
        <v>17965036</v>
      </c>
      <c r="S143" s="31">
        <v>4736298</v>
      </c>
      <c r="T143" s="36">
        <f t="shared" si="33"/>
        <v>0.2615814008768832</v>
      </c>
      <c r="U143" s="36">
        <f t="shared" si="34"/>
        <v>-0.14369999522834076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66795389</v>
      </c>
      <c r="E144" s="32">
        <f>SUM(E138:E143)</f>
        <v>66795389</v>
      </c>
      <c r="F144" s="32">
        <f>SUM(F138:F143)</f>
        <v>25347893</v>
      </c>
      <c r="G144" s="37">
        <f t="shared" si="28"/>
        <v>0.37948567078485013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25347893</v>
      </c>
      <c r="O144" s="37">
        <f t="shared" si="32"/>
        <v>0.37948567078485013</v>
      </c>
      <c r="P144" s="32">
        <f>SUM(P138:P143)</f>
        <v>13262723</v>
      </c>
      <c r="Q144" s="32">
        <f>SUM(Q138:Q143)</f>
        <v>47305462</v>
      </c>
      <c r="R144" s="32">
        <f>SUM(R138:R143)</f>
        <v>63997465</v>
      </c>
      <c r="S144" s="32">
        <f>SUM(S138:S143)</f>
        <v>13262723</v>
      </c>
      <c r="T144" s="37">
        <f t="shared" si="33"/>
        <v>0.28036345993196304</v>
      </c>
      <c r="U144" s="37">
        <f t="shared" si="34"/>
        <v>0.91121333077679445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502871</v>
      </c>
      <c r="E149" s="31">
        <v>502871</v>
      </c>
      <c r="F149" s="31">
        <v>39432</v>
      </c>
      <c r="G149" s="36">
        <f t="shared" si="28"/>
        <v>7.8413748257505397E-2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39432</v>
      </c>
      <c r="O149" s="36">
        <f t="shared" si="32"/>
        <v>7.8413748257505397E-2</v>
      </c>
      <c r="P149" s="31">
        <v>141299</v>
      </c>
      <c r="Q149" s="31">
        <v>481677</v>
      </c>
      <c r="R149" s="31">
        <v>481677</v>
      </c>
      <c r="S149" s="31">
        <v>141299</v>
      </c>
      <c r="T149" s="36">
        <f t="shared" si="33"/>
        <v>0.29334803197993675</v>
      </c>
      <c r="U149" s="36">
        <f t="shared" si="34"/>
        <v>-0.72093220758816412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502871</v>
      </c>
      <c r="E150" s="32">
        <f>SUM(E145:E149)</f>
        <v>502871</v>
      </c>
      <c r="F150" s="32">
        <f>SUM(F145:F149)</f>
        <v>39432</v>
      </c>
      <c r="G150" s="37">
        <f t="shared" si="28"/>
        <v>7.8413748257505397E-2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39432</v>
      </c>
      <c r="O150" s="37">
        <f t="shared" si="32"/>
        <v>7.8413748257505397E-2</v>
      </c>
      <c r="P150" s="32">
        <f>SUM(P145:P149)</f>
        <v>141299</v>
      </c>
      <c r="Q150" s="32">
        <f>SUM(Q145:Q149)</f>
        <v>481677</v>
      </c>
      <c r="R150" s="32">
        <f>SUM(R145:R149)</f>
        <v>481677</v>
      </c>
      <c r="S150" s="32">
        <f>SUM(S145:S149)</f>
        <v>141299</v>
      </c>
      <c r="T150" s="37">
        <f t="shared" si="33"/>
        <v>0.29334803197993675</v>
      </c>
      <c r="U150" s="37">
        <f t="shared" si="34"/>
        <v>-0.72093220758816412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272653700</v>
      </c>
      <c r="E152" s="31">
        <v>272653700</v>
      </c>
      <c r="F152" s="31">
        <v>90306431</v>
      </c>
      <c r="G152" s="36">
        <f t="shared" si="28"/>
        <v>0.33121293054156242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90306431</v>
      </c>
      <c r="O152" s="36">
        <f t="shared" si="32"/>
        <v>0.33121293054156242</v>
      </c>
      <c r="P152" s="31">
        <v>83568654</v>
      </c>
      <c r="Q152" s="31">
        <v>254798100</v>
      </c>
      <c r="R152" s="31">
        <v>256423294</v>
      </c>
      <c r="S152" s="31">
        <v>83568654</v>
      </c>
      <c r="T152" s="36">
        <f t="shared" si="33"/>
        <v>0.32797989466954425</v>
      </c>
      <c r="U152" s="36">
        <f t="shared" si="34"/>
        <v>8.0625649421133483E-2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41412850</v>
      </c>
      <c r="E156" s="31">
        <v>41412850</v>
      </c>
      <c r="F156" s="31">
        <v>16004486</v>
      </c>
      <c r="G156" s="36">
        <f t="shared" si="28"/>
        <v>0.38646183491355945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16004486</v>
      </c>
      <c r="O156" s="36">
        <f t="shared" si="32"/>
        <v>0.38646183491355945</v>
      </c>
      <c r="P156" s="31">
        <v>2445551</v>
      </c>
      <c r="Q156" s="31">
        <v>20606915</v>
      </c>
      <c r="R156" s="31">
        <v>20788990</v>
      </c>
      <c r="S156" s="31">
        <v>2445551</v>
      </c>
      <c r="T156" s="36">
        <f t="shared" si="33"/>
        <v>0.118676230770108</v>
      </c>
      <c r="U156" s="36">
        <f t="shared" si="34"/>
        <v>5.5443272293237804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314066550</v>
      </c>
      <c r="E157" s="32">
        <f>SUM(E151:E156)</f>
        <v>314066550</v>
      </c>
      <c r="F157" s="32">
        <f>SUM(F151:F156)</f>
        <v>106310917</v>
      </c>
      <c r="G157" s="37">
        <f t="shared" si="28"/>
        <v>0.33849805717928255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106310917</v>
      </c>
      <c r="O157" s="37">
        <f t="shared" si="32"/>
        <v>0.33849805717928255</v>
      </c>
      <c r="P157" s="32">
        <f>SUM(P151:P156)</f>
        <v>86014205</v>
      </c>
      <c r="Q157" s="32">
        <f>SUM(Q151:Q156)</f>
        <v>275405015</v>
      </c>
      <c r="R157" s="32">
        <f>SUM(R151:R156)</f>
        <v>277212284</v>
      </c>
      <c r="S157" s="32">
        <f>SUM(S151:S156)</f>
        <v>86014205</v>
      </c>
      <c r="T157" s="37">
        <f t="shared" si="33"/>
        <v>0.31231894960227941</v>
      </c>
      <c r="U157" s="37">
        <f t="shared" si="34"/>
        <v>0.23596930297733953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437369932</v>
      </c>
      <c r="E162" s="31">
        <v>437369932</v>
      </c>
      <c r="F162" s="31">
        <v>159023646</v>
      </c>
      <c r="G162" s="36">
        <f t="shared" si="28"/>
        <v>0.36359071432464179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159023646</v>
      </c>
      <c r="O162" s="36">
        <f t="shared" si="32"/>
        <v>0.36359071432464179</v>
      </c>
      <c r="P162" s="31">
        <v>139665756</v>
      </c>
      <c r="Q162" s="31">
        <v>370065116</v>
      </c>
      <c r="R162" s="31">
        <v>409698539</v>
      </c>
      <c r="S162" s="31">
        <v>139665756</v>
      </c>
      <c r="T162" s="36">
        <f t="shared" si="33"/>
        <v>0.37740859638334567</v>
      </c>
      <c r="U162" s="36">
        <f t="shared" si="34"/>
        <v>0.1386015481131968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437369932</v>
      </c>
      <c r="E163" s="32">
        <f>SUM(E158:E162)</f>
        <v>437369932</v>
      </c>
      <c r="F163" s="32">
        <f>SUM(F158:F162)</f>
        <v>159023646</v>
      </c>
      <c r="G163" s="37">
        <f t="shared" si="28"/>
        <v>0.36359071432464179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159023646</v>
      </c>
      <c r="O163" s="37">
        <f t="shared" si="32"/>
        <v>0.36359071432464179</v>
      </c>
      <c r="P163" s="32">
        <f>SUM(P158:P162)</f>
        <v>139665756</v>
      </c>
      <c r="Q163" s="32">
        <f>SUM(Q158:Q162)</f>
        <v>370065116</v>
      </c>
      <c r="R163" s="32">
        <f>SUM(R158:R162)</f>
        <v>409698539</v>
      </c>
      <c r="S163" s="32">
        <f>SUM(S158:S162)</f>
        <v>139665756</v>
      </c>
      <c r="T163" s="37">
        <f t="shared" si="33"/>
        <v>0.37740859638334567</v>
      </c>
      <c r="U163" s="37">
        <f t="shared" si="34"/>
        <v>0.1386015481131968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15952079</v>
      </c>
      <c r="E168" s="31">
        <v>15952079</v>
      </c>
      <c r="F168" s="31">
        <v>3453370</v>
      </c>
      <c r="G168" s="36">
        <f t="shared" si="28"/>
        <v>0.21648400813461369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3453370</v>
      </c>
      <c r="O168" s="36">
        <f t="shared" si="32"/>
        <v>0.21648400813461369</v>
      </c>
      <c r="P168" s="31">
        <v>3468482</v>
      </c>
      <c r="Q168" s="31">
        <v>15382121</v>
      </c>
      <c r="R168" s="31">
        <v>15291358</v>
      </c>
      <c r="S168" s="31">
        <v>3468482</v>
      </c>
      <c r="T168" s="36">
        <f t="shared" si="33"/>
        <v>0.22548788947896067</v>
      </c>
      <c r="U168" s="36">
        <f t="shared" si="34"/>
        <v>-4.3569492360058248E-3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15952079</v>
      </c>
      <c r="E169" s="32">
        <f>SUM(E164:E168)</f>
        <v>15952079</v>
      </c>
      <c r="F169" s="32">
        <f>SUM(F164:F168)</f>
        <v>3453370</v>
      </c>
      <c r="G169" s="37">
        <f t="shared" si="28"/>
        <v>0.21648400813461369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3453370</v>
      </c>
      <c r="O169" s="37">
        <f t="shared" si="32"/>
        <v>0.21648400813461369</v>
      </c>
      <c r="P169" s="32">
        <f>SUM(P164:P168)</f>
        <v>3468482</v>
      </c>
      <c r="Q169" s="32">
        <f>SUM(Q164:Q168)</f>
        <v>15382121</v>
      </c>
      <c r="R169" s="32">
        <f>SUM(R164:R168)</f>
        <v>15291358</v>
      </c>
      <c r="S169" s="32">
        <f>SUM(S164:S168)</f>
        <v>3468482</v>
      </c>
      <c r="T169" s="37">
        <f t="shared" si="33"/>
        <v>0.22548788947896067</v>
      </c>
      <c r="U169" s="37">
        <f t="shared" si="34"/>
        <v>-4.3569492360058248E-3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4561242445</v>
      </c>
      <c r="E170" s="32">
        <f>SUM(E105,E107:E111,E113:E120,E122:E125,E127:E131,E133:E136,E138:E143,E145:E149,E151:E156,E158:E162,E164:E168)</f>
        <v>4561242445</v>
      </c>
      <c r="F170" s="32">
        <f>SUM(F105,F107:F111,F113:F120,F122:F125,F127:F131,F133:F136,F138:F143,F145:F149,F151:F156,F158:F162,F164:F168)</f>
        <v>1397585968</v>
      </c>
      <c r="G170" s="37">
        <f t="shared" si="28"/>
        <v>0.30640466602077321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1397585968</v>
      </c>
      <c r="O170" s="37">
        <f t="shared" si="32"/>
        <v>0.30640466602077321</v>
      </c>
      <c r="P170" s="32">
        <f>SUM(P105,P107:P111,P113:P120,P122:P125,P127:P131,P133:P136,P138:P143,P145:P149,P151:P156,P158:P162,P164:P168)</f>
        <v>1189105073</v>
      </c>
      <c r="Q170" s="32">
        <f>SUM(Q105,Q107:Q111,Q113:Q120,Q122:Q125,Q127:Q131,Q133:Q136,Q138:Q143,Q145:Q149,Q151:Q156,Q158:Q162,Q164:Q168)</f>
        <v>4333232475</v>
      </c>
      <c r="R170" s="32">
        <f>SUM(R105,R107:R111,R113:R120,R122:R125,R127:R131,R133:R136,R138:R143,R145:R149,R151:R156,R158:R162,R164:R168)</f>
        <v>4476586907</v>
      </c>
      <c r="S170" s="32">
        <f>SUM(S105,S107:S111,S113:S120,S122:S125,S127:S131,S133:S136,S138:S143,S145:S149,S151:S156,S158:S162,S164:S168)</f>
        <v>1189105073</v>
      </c>
      <c r="T170" s="37">
        <f t="shared" si="33"/>
        <v>0.2744152500149441</v>
      </c>
      <c r="U170" s="37">
        <f t="shared" si="34"/>
        <v>0.17532588139921246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13273281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13273281</v>
      </c>
      <c r="O175" s="36">
        <f t="shared" si="39"/>
        <v>0</v>
      </c>
      <c r="P175" s="31">
        <v>14359615</v>
      </c>
      <c r="Q175" s="31">
        <v>0</v>
      </c>
      <c r="R175" s="31">
        <v>67991699</v>
      </c>
      <c r="S175" s="31">
        <v>14359615</v>
      </c>
      <c r="T175" s="36">
        <f t="shared" si="40"/>
        <v>0</v>
      </c>
      <c r="U175" s="36">
        <f t="shared" si="41"/>
        <v>-7.5652028275131289E-2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271119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271119</v>
      </c>
      <c r="O177" s="36">
        <f t="shared" si="39"/>
        <v>0</v>
      </c>
      <c r="P177" s="31">
        <v>240057</v>
      </c>
      <c r="Q177" s="31">
        <v>0</v>
      </c>
      <c r="R177" s="31">
        <v>352500</v>
      </c>
      <c r="S177" s="31">
        <v>240057</v>
      </c>
      <c r="T177" s="36">
        <f t="shared" si="40"/>
        <v>0</v>
      </c>
      <c r="U177" s="36">
        <f t="shared" si="41"/>
        <v>0.12939426886114558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136516572</v>
      </c>
      <c r="E178" s="31">
        <v>136516572</v>
      </c>
      <c r="F178" s="31">
        <v>8074883</v>
      </c>
      <c r="G178" s="36">
        <f t="shared" si="35"/>
        <v>5.9149470878890803E-2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8074883</v>
      </c>
      <c r="O178" s="36">
        <f t="shared" si="39"/>
        <v>5.9149470878890803E-2</v>
      </c>
      <c r="P178" s="31">
        <v>6404251</v>
      </c>
      <c r="Q178" s="31">
        <v>4854768</v>
      </c>
      <c r="R178" s="31">
        <v>63742268</v>
      </c>
      <c r="S178" s="31">
        <v>6404251</v>
      </c>
      <c r="T178" s="36">
        <f t="shared" si="40"/>
        <v>1.3191672598978983</v>
      </c>
      <c r="U178" s="36">
        <f t="shared" si="41"/>
        <v>0.26086297991755791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136516572</v>
      </c>
      <c r="E179" s="32">
        <f>SUM(E173:E178)</f>
        <v>136516572</v>
      </c>
      <c r="F179" s="32">
        <f>SUM(F173:F178)</f>
        <v>21619283</v>
      </c>
      <c r="G179" s="37">
        <f t="shared" si="35"/>
        <v>0.15836379923164201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21619283</v>
      </c>
      <c r="O179" s="37">
        <f t="shared" si="39"/>
        <v>0.15836379923164201</v>
      </c>
      <c r="P179" s="32">
        <f>SUM(P173:P178)</f>
        <v>21003923</v>
      </c>
      <c r="Q179" s="32">
        <f>SUM(Q173:Q178)</f>
        <v>4854768</v>
      </c>
      <c r="R179" s="32">
        <f>SUM(R173:R178)</f>
        <v>132086467</v>
      </c>
      <c r="S179" s="32">
        <f>SUM(S173:S178)</f>
        <v>21003923</v>
      </c>
      <c r="T179" s="37">
        <f t="shared" si="40"/>
        <v>4.3264524689954289</v>
      </c>
      <c r="U179" s="37">
        <f t="shared" si="41"/>
        <v>2.9297384112482172E-2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536862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536862</v>
      </c>
      <c r="O180" s="36">
        <f t="shared" si="39"/>
        <v>0</v>
      </c>
      <c r="P180" s="31">
        <v>499890</v>
      </c>
      <c r="Q180" s="31">
        <v>0</v>
      </c>
      <c r="R180" s="31">
        <v>0</v>
      </c>
      <c r="S180" s="31">
        <v>499890</v>
      </c>
      <c r="T180" s="36">
        <f t="shared" si="40"/>
        <v>0</v>
      </c>
      <c r="U180" s="36">
        <f t="shared" si="41"/>
        <v>7.3960271259677191E-2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93453016</v>
      </c>
      <c r="E184" s="31">
        <v>93453016</v>
      </c>
      <c r="F184" s="31">
        <v>38927976</v>
      </c>
      <c r="G184" s="36">
        <f t="shared" si="35"/>
        <v>0.41655130745058028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38927976</v>
      </c>
      <c r="O184" s="36">
        <f t="shared" si="39"/>
        <v>0.41655130745058028</v>
      </c>
      <c r="P184" s="31">
        <v>37499984</v>
      </c>
      <c r="Q184" s="31">
        <v>90011998</v>
      </c>
      <c r="R184" s="31">
        <v>90000468</v>
      </c>
      <c r="S184" s="31">
        <v>37499984</v>
      </c>
      <c r="T184" s="36">
        <f t="shared" si="40"/>
        <v>0.41661095002024062</v>
      </c>
      <c r="U184" s="36">
        <f t="shared" si="41"/>
        <v>3.8079802914049221E-2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93453016</v>
      </c>
      <c r="E185" s="32">
        <f>SUM(E180:E184)</f>
        <v>93453016</v>
      </c>
      <c r="F185" s="32">
        <f>SUM(F180:F184)</f>
        <v>39464838</v>
      </c>
      <c r="G185" s="37">
        <f t="shared" si="35"/>
        <v>0.42229603376310509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39464838</v>
      </c>
      <c r="O185" s="37">
        <f t="shared" si="39"/>
        <v>0.42229603376310509</v>
      </c>
      <c r="P185" s="32">
        <f>SUM(P180:P184)</f>
        <v>37999874</v>
      </c>
      <c r="Q185" s="32">
        <f>SUM(Q180:Q184)</f>
        <v>90011998</v>
      </c>
      <c r="R185" s="32">
        <f>SUM(R180:R184)</f>
        <v>90000468</v>
      </c>
      <c r="S185" s="32">
        <f>SUM(S180:S184)</f>
        <v>37999874</v>
      </c>
      <c r="T185" s="37">
        <f t="shared" si="40"/>
        <v>0.42216454299792344</v>
      </c>
      <c r="U185" s="37">
        <f t="shared" si="41"/>
        <v>3.8551812040218847E-2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60132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60132</v>
      </c>
      <c r="O186" s="36">
        <f t="shared" si="39"/>
        <v>0</v>
      </c>
      <c r="P186" s="31">
        <v>43198</v>
      </c>
      <c r="Q186" s="31">
        <v>0</v>
      </c>
      <c r="R186" s="31">
        <v>0</v>
      </c>
      <c r="S186" s="31">
        <v>43198</v>
      </c>
      <c r="T186" s="36">
        <f t="shared" si="40"/>
        <v>0</v>
      </c>
      <c r="U186" s="36">
        <f t="shared" si="41"/>
        <v>0.39200888930043054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365798</v>
      </c>
      <c r="E187" s="31">
        <v>365798</v>
      </c>
      <c r="F187" s="31">
        <v>66148</v>
      </c>
      <c r="G187" s="36">
        <f t="shared" si="35"/>
        <v>0.18083204391494759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66148</v>
      </c>
      <c r="O187" s="36">
        <f t="shared" si="39"/>
        <v>0.18083204391494759</v>
      </c>
      <c r="P187" s="31">
        <v>90465</v>
      </c>
      <c r="Q187" s="31">
        <v>2884853</v>
      </c>
      <c r="R187" s="31">
        <v>884853</v>
      </c>
      <c r="S187" s="31">
        <v>90465</v>
      </c>
      <c r="T187" s="36">
        <f t="shared" si="40"/>
        <v>3.1358616886198364E-2</v>
      </c>
      <c r="U187" s="36">
        <f t="shared" si="41"/>
        <v>-0.26880008843199032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212653340</v>
      </c>
      <c r="E188" s="31">
        <v>212653340</v>
      </c>
      <c r="F188" s="31">
        <v>53000881</v>
      </c>
      <c r="G188" s="36">
        <f t="shared" si="35"/>
        <v>0.24923606184600722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53000881</v>
      </c>
      <c r="O188" s="36">
        <f t="shared" si="39"/>
        <v>0.24923606184600722</v>
      </c>
      <c r="P188" s="31">
        <v>52690802</v>
      </c>
      <c r="Q188" s="31">
        <v>165534272</v>
      </c>
      <c r="R188" s="31">
        <v>181460110</v>
      </c>
      <c r="S188" s="31">
        <v>52690802</v>
      </c>
      <c r="T188" s="36">
        <f t="shared" si="40"/>
        <v>0.3183075103625671</v>
      </c>
      <c r="U188" s="36">
        <f t="shared" si="41"/>
        <v>5.8848791103995879E-3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4208340</v>
      </c>
      <c r="Q190" s="31">
        <v>10100000</v>
      </c>
      <c r="R190" s="31">
        <v>10100000</v>
      </c>
      <c r="S190" s="31">
        <v>4208340</v>
      </c>
      <c r="T190" s="36">
        <f t="shared" si="40"/>
        <v>0.41666732673267326</v>
      </c>
      <c r="U190" s="36">
        <f t="shared" si="41"/>
        <v>-1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213019138</v>
      </c>
      <c r="E191" s="32">
        <f>SUM(E186:E190)</f>
        <v>213019138</v>
      </c>
      <c r="F191" s="32">
        <f>SUM(F186:F190)</f>
        <v>53127161</v>
      </c>
      <c r="G191" s="37">
        <f t="shared" si="35"/>
        <v>0.24940088246906716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53127161</v>
      </c>
      <c r="O191" s="37">
        <f t="shared" si="39"/>
        <v>0.24940088246906716</v>
      </c>
      <c r="P191" s="32">
        <f>SUM(P186:P190)</f>
        <v>57032805</v>
      </c>
      <c r="Q191" s="32">
        <f>SUM(Q186:Q190)</f>
        <v>178519125</v>
      </c>
      <c r="R191" s="32">
        <f>SUM(R186:R190)</f>
        <v>192444963</v>
      </c>
      <c r="S191" s="32">
        <f>SUM(S186:S190)</f>
        <v>57032805</v>
      </c>
      <c r="T191" s="37">
        <f t="shared" si="40"/>
        <v>0.31947728289616029</v>
      </c>
      <c r="U191" s="37">
        <f t="shared" si="41"/>
        <v>-6.8480657754778185E-2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33278230</v>
      </c>
      <c r="E192" s="31">
        <v>33278230</v>
      </c>
      <c r="F192" s="31">
        <v>7582895</v>
      </c>
      <c r="G192" s="36">
        <f t="shared" si="35"/>
        <v>0.22786353120343239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7582895</v>
      </c>
      <c r="O192" s="36">
        <f t="shared" si="39"/>
        <v>0.22786353120343239</v>
      </c>
      <c r="P192" s="31">
        <v>9233303</v>
      </c>
      <c r="Q192" s="31">
        <v>33193560</v>
      </c>
      <c r="R192" s="31">
        <v>33193560</v>
      </c>
      <c r="S192" s="31">
        <v>9233303</v>
      </c>
      <c r="T192" s="36">
        <f t="shared" si="40"/>
        <v>0.27816549354754355</v>
      </c>
      <c r="U192" s="36">
        <f t="shared" si="41"/>
        <v>-0.17874513594972463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38113894</v>
      </c>
      <c r="E193" s="31">
        <v>38113894</v>
      </c>
      <c r="F193" s="31">
        <v>11276102</v>
      </c>
      <c r="G193" s="36">
        <f t="shared" si="35"/>
        <v>0.29585279320974128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11276102</v>
      </c>
      <c r="O193" s="36">
        <f t="shared" si="39"/>
        <v>0.29585279320974128</v>
      </c>
      <c r="P193" s="31">
        <v>10032129</v>
      </c>
      <c r="Q193" s="31">
        <v>34898848</v>
      </c>
      <c r="R193" s="31">
        <v>36032283</v>
      </c>
      <c r="S193" s="31">
        <v>10032129</v>
      </c>
      <c r="T193" s="36">
        <f t="shared" si="40"/>
        <v>0.28746304176000309</v>
      </c>
      <c r="U193" s="36">
        <f t="shared" si="41"/>
        <v>0.1239989039215903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34021931</v>
      </c>
      <c r="E194" s="31">
        <v>34021931</v>
      </c>
      <c r="F194" s="31">
        <v>7445345</v>
      </c>
      <c r="G194" s="36">
        <f t="shared" si="35"/>
        <v>0.21883957733028145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7445345</v>
      </c>
      <c r="O194" s="36">
        <f t="shared" si="39"/>
        <v>0.21883957733028145</v>
      </c>
      <c r="P194" s="31">
        <v>7542346</v>
      </c>
      <c r="Q194" s="31">
        <v>26739620</v>
      </c>
      <c r="R194" s="31">
        <v>30484958</v>
      </c>
      <c r="S194" s="31">
        <v>7542346</v>
      </c>
      <c r="T194" s="36">
        <f t="shared" si="40"/>
        <v>0.28206631208670879</v>
      </c>
      <c r="U194" s="36">
        <f t="shared" si="41"/>
        <v>-1.2860852578229665E-2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33837897</v>
      </c>
      <c r="E195" s="31">
        <v>33837897</v>
      </c>
      <c r="F195" s="31">
        <v>6138723</v>
      </c>
      <c r="G195" s="36">
        <f t="shared" si="35"/>
        <v>0.18141561811598397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6138723</v>
      </c>
      <c r="O195" s="36">
        <f t="shared" si="39"/>
        <v>0.18141561811598397</v>
      </c>
      <c r="P195" s="31">
        <v>7139985</v>
      </c>
      <c r="Q195" s="31">
        <v>32020112</v>
      </c>
      <c r="R195" s="31">
        <v>32435236</v>
      </c>
      <c r="S195" s="31">
        <v>7139985</v>
      </c>
      <c r="T195" s="36">
        <f t="shared" si="40"/>
        <v>0.22298438556367323</v>
      </c>
      <c r="U195" s="36">
        <f t="shared" si="41"/>
        <v>-0.14023306771652877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56876580</v>
      </c>
      <c r="E196" s="31">
        <v>56876580</v>
      </c>
      <c r="F196" s="31">
        <v>13406806</v>
      </c>
      <c r="G196" s="36">
        <f t="shared" si="35"/>
        <v>0.23571751325413728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13406806</v>
      </c>
      <c r="O196" s="36">
        <f t="shared" si="39"/>
        <v>0.23571751325413728</v>
      </c>
      <c r="P196" s="31">
        <v>13144056</v>
      </c>
      <c r="Q196" s="31">
        <v>54531712</v>
      </c>
      <c r="R196" s="31">
        <v>54531712</v>
      </c>
      <c r="S196" s="31">
        <v>13144056</v>
      </c>
      <c r="T196" s="36">
        <f t="shared" si="40"/>
        <v>0.24103508798696802</v>
      </c>
      <c r="U196" s="36">
        <f t="shared" si="41"/>
        <v>1.999002438821007E-2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196128532</v>
      </c>
      <c r="E198" s="32">
        <f>SUM(E192:E197)</f>
        <v>196128532</v>
      </c>
      <c r="F198" s="32">
        <f>SUM(F192:F197)</f>
        <v>45849871</v>
      </c>
      <c r="G198" s="37">
        <f t="shared" si="35"/>
        <v>0.23377460960142199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45849871</v>
      </c>
      <c r="O198" s="37">
        <f t="shared" si="39"/>
        <v>0.23377460960142199</v>
      </c>
      <c r="P198" s="32">
        <f>SUM(P192:P197)</f>
        <v>47091819</v>
      </c>
      <c r="Q198" s="32">
        <f>SUM(Q192:Q197)</f>
        <v>181383852</v>
      </c>
      <c r="R198" s="32">
        <f>SUM(R192:R197)</f>
        <v>186677749</v>
      </c>
      <c r="S198" s="32">
        <f>SUM(S192:S197)</f>
        <v>47091819</v>
      </c>
      <c r="T198" s="37">
        <f t="shared" si="40"/>
        <v>0.25962520081445839</v>
      </c>
      <c r="U198" s="37">
        <f t="shared" si="41"/>
        <v>-2.637290353978472E-2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241908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241908</v>
      </c>
      <c r="O203" s="36">
        <f t="shared" si="39"/>
        <v>0</v>
      </c>
      <c r="P203" s="31">
        <v>230569</v>
      </c>
      <c r="Q203" s="31">
        <v>0</v>
      </c>
      <c r="R203" s="31">
        <v>0</v>
      </c>
      <c r="S203" s="31">
        <v>230569</v>
      </c>
      <c r="T203" s="36">
        <f t="shared" si="40"/>
        <v>0</v>
      </c>
      <c r="U203" s="36">
        <f t="shared" si="41"/>
        <v>4.9178337070464817E-2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241908</v>
      </c>
      <c r="G204" s="37">
        <f t="shared" si="35"/>
        <v>0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241908</v>
      </c>
      <c r="O204" s="37">
        <f t="shared" si="39"/>
        <v>0</v>
      </c>
      <c r="P204" s="32">
        <f>SUM(P199:P203)</f>
        <v>230569</v>
      </c>
      <c r="Q204" s="32">
        <f>SUM(Q199:Q203)</f>
        <v>0</v>
      </c>
      <c r="R204" s="32">
        <f>SUM(R199:R203)</f>
        <v>0</v>
      </c>
      <c r="S204" s="32">
        <f>SUM(S199:S203)</f>
        <v>230569</v>
      </c>
      <c r="T204" s="37">
        <f t="shared" si="40"/>
        <v>0</v>
      </c>
      <c r="U204" s="37">
        <f t="shared" si="41"/>
        <v>4.9178337070464817E-2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639117258</v>
      </c>
      <c r="E205" s="32">
        <f>SUM(E173:E178,E180:E184,E186:E190,E192:E197,E199:E203)</f>
        <v>639117258</v>
      </c>
      <c r="F205" s="32">
        <f>SUM(F173:F178,F180:F184,F186:F190,F192:F197,F199:F203)</f>
        <v>160303061</v>
      </c>
      <c r="G205" s="37">
        <f t="shared" si="35"/>
        <v>0.2508194842080137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160303061</v>
      </c>
      <c r="O205" s="37">
        <f t="shared" si="39"/>
        <v>0.2508194842080137</v>
      </c>
      <c r="P205" s="32">
        <f>SUM(P173:P178,P180:P184,P186:P190,P192:P197,P199:P203)</f>
        <v>163358990</v>
      </c>
      <c r="Q205" s="32">
        <f>SUM(Q173:Q178,Q180:Q184,Q186:Q190,Q192:Q197,Q199:Q203)</f>
        <v>454769743</v>
      </c>
      <c r="R205" s="32">
        <f>SUM(R173:R178,R180:R184,R186:R190,R192:R197,R199:R203)</f>
        <v>601209647</v>
      </c>
      <c r="S205" s="32">
        <f>SUM(S173:S178,S180:S184,S186:S190,S192:S197,S199:S203)</f>
        <v>163358990</v>
      </c>
      <c r="T205" s="37">
        <f t="shared" si="40"/>
        <v>0.3592125301088907</v>
      </c>
      <c r="U205" s="37">
        <f t="shared" si="41"/>
        <v>-1.8706830888217452E-2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18193171</v>
      </c>
      <c r="E208" s="31">
        <v>18193171</v>
      </c>
      <c r="F208" s="31">
        <v>5275251</v>
      </c>
      <c r="G208" s="36">
        <f t="shared" ref="G208:G231" si="42">IF(($D208     =0),0,($F208     /$D208     ))</f>
        <v>0.28995775392865819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5275251</v>
      </c>
      <c r="O208" s="36">
        <f t="shared" ref="O208:O231" si="46">IF(($D208     =0),0,($N208     /$D208     ))</f>
        <v>0.28995775392865819</v>
      </c>
      <c r="P208" s="31">
        <v>2927203</v>
      </c>
      <c r="Q208" s="31">
        <v>12393141</v>
      </c>
      <c r="R208" s="31">
        <v>15576091</v>
      </c>
      <c r="S208" s="31">
        <v>2927203</v>
      </c>
      <c r="T208" s="36">
        <f t="shared" ref="T208:T231" si="47">IF(($Q208     =0),0,($S208     /$Q208     ))</f>
        <v>0.23619540841179812</v>
      </c>
      <c r="U208" s="36">
        <f t="shared" ref="U208:U231" si="48">IF(($P208     =0),0,(($F208     /$P208     )-1))</f>
        <v>0.8021473058069426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76199819</v>
      </c>
      <c r="E209" s="31">
        <v>76199819</v>
      </c>
      <c r="F209" s="31">
        <v>18355251</v>
      </c>
      <c r="G209" s="36">
        <f t="shared" si="42"/>
        <v>0.2408831312315847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18355251</v>
      </c>
      <c r="O209" s="36">
        <f t="shared" si="46"/>
        <v>0.2408831312315847</v>
      </c>
      <c r="P209" s="31">
        <v>17224931</v>
      </c>
      <c r="Q209" s="31">
        <v>73058309</v>
      </c>
      <c r="R209" s="31">
        <v>73058309</v>
      </c>
      <c r="S209" s="31">
        <v>17224931</v>
      </c>
      <c r="T209" s="36">
        <f t="shared" si="47"/>
        <v>0.23576963709904647</v>
      </c>
      <c r="U209" s="36">
        <f t="shared" si="48"/>
        <v>6.5621162720477688E-2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25014408</v>
      </c>
      <c r="E210" s="31">
        <v>25014408</v>
      </c>
      <c r="F210" s="31">
        <v>4239719</v>
      </c>
      <c r="G210" s="36">
        <f t="shared" si="42"/>
        <v>0.16949107890140755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4239719</v>
      </c>
      <c r="O210" s="36">
        <f t="shared" si="46"/>
        <v>0.16949107890140755</v>
      </c>
      <c r="P210" s="31">
        <v>4409070</v>
      </c>
      <c r="Q210" s="31">
        <v>21487707</v>
      </c>
      <c r="R210" s="31">
        <v>23487707</v>
      </c>
      <c r="S210" s="31">
        <v>4409070</v>
      </c>
      <c r="T210" s="36">
        <f t="shared" si="47"/>
        <v>0.20519034441413408</v>
      </c>
      <c r="U210" s="36">
        <f t="shared" si="48"/>
        <v>-3.840968730367178E-2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59053583</v>
      </c>
      <c r="E211" s="31">
        <v>59053583</v>
      </c>
      <c r="F211" s="31">
        <v>6516097</v>
      </c>
      <c r="G211" s="36">
        <f t="shared" si="42"/>
        <v>0.11034211082501125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6516097</v>
      </c>
      <c r="O211" s="36">
        <f t="shared" si="46"/>
        <v>0.11034211082501125</v>
      </c>
      <c r="P211" s="31">
        <v>11357036</v>
      </c>
      <c r="Q211" s="31">
        <v>25665541</v>
      </c>
      <c r="R211" s="31">
        <v>56675541</v>
      </c>
      <c r="S211" s="31">
        <v>11357036</v>
      </c>
      <c r="T211" s="36">
        <f t="shared" si="47"/>
        <v>0.44250132892191907</v>
      </c>
      <c r="U211" s="36">
        <f t="shared" si="48"/>
        <v>-0.42625021176299871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103284884</v>
      </c>
      <c r="E212" s="31">
        <v>103284884</v>
      </c>
      <c r="F212" s="31">
        <v>26354799</v>
      </c>
      <c r="G212" s="36">
        <f t="shared" si="42"/>
        <v>0.25516608025623577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26354799</v>
      </c>
      <c r="O212" s="36">
        <f t="shared" si="46"/>
        <v>0.25516608025623577</v>
      </c>
      <c r="P212" s="31">
        <v>20798955</v>
      </c>
      <c r="Q212" s="31">
        <v>87361591</v>
      </c>
      <c r="R212" s="31">
        <v>98594434</v>
      </c>
      <c r="S212" s="31">
        <v>20798955</v>
      </c>
      <c r="T212" s="36">
        <f t="shared" si="47"/>
        <v>0.23807894020611414</v>
      </c>
      <c r="U212" s="36">
        <f t="shared" si="48"/>
        <v>0.26712130489248143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30221968</v>
      </c>
      <c r="E213" s="31">
        <v>30221968</v>
      </c>
      <c r="F213" s="31">
        <v>7324193</v>
      </c>
      <c r="G213" s="36">
        <f t="shared" si="42"/>
        <v>0.24234665988660964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7324193</v>
      </c>
      <c r="O213" s="36">
        <f t="shared" si="46"/>
        <v>0.24234665988660964</v>
      </c>
      <c r="P213" s="31">
        <v>7334051</v>
      </c>
      <c r="Q213" s="31">
        <v>26508326</v>
      </c>
      <c r="R213" s="31">
        <v>28976000</v>
      </c>
      <c r="S213" s="31">
        <v>7334051</v>
      </c>
      <c r="T213" s="36">
        <f t="shared" si="47"/>
        <v>0.27666971501708559</v>
      </c>
      <c r="U213" s="36">
        <f t="shared" si="48"/>
        <v>-1.3441411847285867E-3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212718947</v>
      </c>
      <c r="E214" s="31">
        <v>212718947</v>
      </c>
      <c r="F214" s="31">
        <v>40174934</v>
      </c>
      <c r="G214" s="36">
        <f t="shared" si="42"/>
        <v>0.18886391911295047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40174934</v>
      </c>
      <c r="O214" s="36">
        <f t="shared" si="46"/>
        <v>0.18886391911295047</v>
      </c>
      <c r="P214" s="31">
        <v>40720229</v>
      </c>
      <c r="Q214" s="31">
        <v>211454051</v>
      </c>
      <c r="R214" s="31">
        <v>211454051</v>
      </c>
      <c r="S214" s="31">
        <v>40720229</v>
      </c>
      <c r="T214" s="36">
        <f t="shared" si="47"/>
        <v>0.1925724705080254</v>
      </c>
      <c r="U214" s="36">
        <f t="shared" si="48"/>
        <v>-1.3391255731886931E-2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524686780</v>
      </c>
      <c r="E216" s="32">
        <f>SUM(E208:E215)</f>
        <v>524686780</v>
      </c>
      <c r="F216" s="32">
        <f>SUM(F208:F215)</f>
        <v>108240244</v>
      </c>
      <c r="G216" s="37">
        <f t="shared" si="42"/>
        <v>0.20629497087767296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108240244</v>
      </c>
      <c r="O216" s="37">
        <f t="shared" si="46"/>
        <v>0.20629497087767296</v>
      </c>
      <c r="P216" s="32">
        <f>SUM(P208:P215)</f>
        <v>104771475</v>
      </c>
      <c r="Q216" s="32">
        <f>SUM(Q208:Q215)</f>
        <v>457928666</v>
      </c>
      <c r="R216" s="32">
        <f>SUM(R208:R215)</f>
        <v>507822133</v>
      </c>
      <c r="S216" s="32">
        <f>SUM(S208:S215)</f>
        <v>104771475</v>
      </c>
      <c r="T216" s="37">
        <f t="shared" si="47"/>
        <v>0.2287943140034828</v>
      </c>
      <c r="U216" s="37">
        <f t="shared" si="48"/>
        <v>3.3107952331490997E-2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82970969</v>
      </c>
      <c r="E217" s="31">
        <v>82970969</v>
      </c>
      <c r="F217" s="31">
        <v>3368569</v>
      </c>
      <c r="G217" s="36">
        <f t="shared" si="42"/>
        <v>4.0599369160073326E-2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3368569</v>
      </c>
      <c r="O217" s="36">
        <f t="shared" si="46"/>
        <v>4.0599369160073326E-2</v>
      </c>
      <c r="P217" s="31">
        <v>2396643</v>
      </c>
      <c r="Q217" s="31">
        <v>51354162</v>
      </c>
      <c r="R217" s="31">
        <v>51354162</v>
      </c>
      <c r="S217" s="31">
        <v>2396643</v>
      </c>
      <c r="T217" s="36">
        <f t="shared" si="47"/>
        <v>4.6668914585735036E-2</v>
      </c>
      <c r="U217" s="36">
        <f t="shared" si="48"/>
        <v>0.40553641072116298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258202132</v>
      </c>
      <c r="E218" s="31">
        <v>258202132</v>
      </c>
      <c r="F218" s="31">
        <v>46648567</v>
      </c>
      <c r="G218" s="36">
        <f t="shared" si="42"/>
        <v>0.18066685444719721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46648567</v>
      </c>
      <c r="O218" s="36">
        <f t="shared" si="46"/>
        <v>0.18066685444719721</v>
      </c>
      <c r="P218" s="31">
        <v>50826000</v>
      </c>
      <c r="Q218" s="31">
        <v>245795985</v>
      </c>
      <c r="R218" s="31">
        <v>246841171</v>
      </c>
      <c r="S218" s="31">
        <v>50826000</v>
      </c>
      <c r="T218" s="36">
        <f t="shared" si="47"/>
        <v>0.20678124583686752</v>
      </c>
      <c r="U218" s="36">
        <f t="shared" si="48"/>
        <v>-8.2190866879156332E-2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161778680</v>
      </c>
      <c r="E219" s="31">
        <v>161778680</v>
      </c>
      <c r="F219" s="31">
        <v>46436251</v>
      </c>
      <c r="G219" s="36">
        <f t="shared" si="42"/>
        <v>0.28703566502087913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46436251</v>
      </c>
      <c r="O219" s="36">
        <f t="shared" si="46"/>
        <v>0.28703566502087913</v>
      </c>
      <c r="P219" s="31">
        <v>44191858</v>
      </c>
      <c r="Q219" s="31">
        <v>142540092</v>
      </c>
      <c r="R219" s="31">
        <v>147552396</v>
      </c>
      <c r="S219" s="31">
        <v>44191858</v>
      </c>
      <c r="T219" s="36">
        <f t="shared" si="47"/>
        <v>0.31003107532721391</v>
      </c>
      <c r="U219" s="36">
        <f t="shared" si="48"/>
        <v>5.0787477638980505E-2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17927424</v>
      </c>
      <c r="E220" s="31">
        <v>17927424</v>
      </c>
      <c r="F220" s="31">
        <v>3364625</v>
      </c>
      <c r="G220" s="36">
        <f t="shared" si="42"/>
        <v>0.18768033823487412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3364625</v>
      </c>
      <c r="O220" s="36">
        <f t="shared" si="46"/>
        <v>0.18768033823487412</v>
      </c>
      <c r="P220" s="31">
        <v>2916350</v>
      </c>
      <c r="Q220" s="31">
        <v>14098836</v>
      </c>
      <c r="R220" s="31">
        <v>17185331</v>
      </c>
      <c r="S220" s="31">
        <v>2916350</v>
      </c>
      <c r="T220" s="36">
        <f t="shared" si="47"/>
        <v>0.20685040949479802</v>
      </c>
      <c r="U220" s="36">
        <f t="shared" si="48"/>
        <v>0.15371097433435632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4952028</v>
      </c>
      <c r="E221" s="31">
        <v>4952028</v>
      </c>
      <c r="F221" s="31">
        <v>1320911</v>
      </c>
      <c r="G221" s="36">
        <f t="shared" si="42"/>
        <v>0.26674142391763533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1320911</v>
      </c>
      <c r="O221" s="36">
        <f t="shared" si="46"/>
        <v>0.26674142391763533</v>
      </c>
      <c r="P221" s="31">
        <v>1178841</v>
      </c>
      <c r="Q221" s="31">
        <v>4221681</v>
      </c>
      <c r="R221" s="31">
        <v>4458552</v>
      </c>
      <c r="S221" s="31">
        <v>1178841</v>
      </c>
      <c r="T221" s="36">
        <f t="shared" si="47"/>
        <v>0.27923497772569744</v>
      </c>
      <c r="U221" s="36">
        <f t="shared" si="48"/>
        <v>0.12051667697340007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14047880</v>
      </c>
      <c r="E222" s="31">
        <v>14047880</v>
      </c>
      <c r="F222" s="31">
        <v>2807171</v>
      </c>
      <c r="G222" s="36">
        <f t="shared" si="42"/>
        <v>0.199828799790431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2807171</v>
      </c>
      <c r="O222" s="36">
        <f t="shared" si="46"/>
        <v>0.199828799790431</v>
      </c>
      <c r="P222" s="31">
        <v>2747212</v>
      </c>
      <c r="Q222" s="31">
        <v>13507575</v>
      </c>
      <c r="R222" s="31">
        <v>13477575</v>
      </c>
      <c r="S222" s="31">
        <v>2747212</v>
      </c>
      <c r="T222" s="36">
        <f t="shared" si="47"/>
        <v>0.20338306468777703</v>
      </c>
      <c r="U222" s="36">
        <f t="shared" si="48"/>
        <v>2.1825399714328508E-2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539879113</v>
      </c>
      <c r="E224" s="32">
        <f>SUM(E217:E223)</f>
        <v>539879113</v>
      </c>
      <c r="F224" s="32">
        <f>SUM(F217:F223)</f>
        <v>103946094</v>
      </c>
      <c r="G224" s="37">
        <f t="shared" si="42"/>
        <v>0.19253586867325242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103946094</v>
      </c>
      <c r="O224" s="37">
        <f t="shared" si="46"/>
        <v>0.19253586867325242</v>
      </c>
      <c r="P224" s="32">
        <f>SUM(P217:P223)</f>
        <v>104256904</v>
      </c>
      <c r="Q224" s="32">
        <f>SUM(Q217:Q223)</f>
        <v>471518331</v>
      </c>
      <c r="R224" s="32">
        <f>SUM(R217:R223)</f>
        <v>480869187</v>
      </c>
      <c r="S224" s="32">
        <f>SUM(S217:S223)</f>
        <v>104256904</v>
      </c>
      <c r="T224" s="37">
        <f t="shared" si="47"/>
        <v>0.22110890954947837</v>
      </c>
      <c r="U224" s="37">
        <f t="shared" si="48"/>
        <v>-2.9811934565023845E-3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31652314</v>
      </c>
      <c r="E225" s="31">
        <v>31652314</v>
      </c>
      <c r="F225" s="31">
        <v>7804599</v>
      </c>
      <c r="G225" s="36">
        <f t="shared" si="42"/>
        <v>0.24657277821773158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7804599</v>
      </c>
      <c r="O225" s="36">
        <f t="shared" si="46"/>
        <v>0.24657277821773158</v>
      </c>
      <c r="P225" s="31">
        <v>7480393</v>
      </c>
      <c r="Q225" s="31">
        <v>28701636</v>
      </c>
      <c r="R225" s="31">
        <v>23295870</v>
      </c>
      <c r="S225" s="31">
        <v>7480393</v>
      </c>
      <c r="T225" s="36">
        <f t="shared" si="47"/>
        <v>0.26062601448920891</v>
      </c>
      <c r="U225" s="36">
        <f t="shared" si="48"/>
        <v>4.3340770999598544E-2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171164626</v>
      </c>
      <c r="E226" s="31">
        <v>171164626</v>
      </c>
      <c r="F226" s="31">
        <v>59507202</v>
      </c>
      <c r="G226" s="36">
        <f t="shared" si="42"/>
        <v>0.34766063170085154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59507202</v>
      </c>
      <c r="O226" s="36">
        <f t="shared" si="46"/>
        <v>0.34766063170085154</v>
      </c>
      <c r="P226" s="31">
        <v>58215527</v>
      </c>
      <c r="Q226" s="31">
        <v>154410743</v>
      </c>
      <c r="R226" s="31">
        <v>155508751</v>
      </c>
      <c r="S226" s="31">
        <v>58215527</v>
      </c>
      <c r="T226" s="36">
        <f t="shared" si="47"/>
        <v>0.37701733615775684</v>
      </c>
      <c r="U226" s="36">
        <f t="shared" si="48"/>
        <v>2.2187809104605272E-2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5111192</v>
      </c>
      <c r="E227" s="31">
        <v>5111192</v>
      </c>
      <c r="F227" s="31">
        <v>1030700</v>
      </c>
      <c r="G227" s="36">
        <f t="shared" si="42"/>
        <v>0.20165550423462864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1030700</v>
      </c>
      <c r="O227" s="36">
        <f t="shared" si="46"/>
        <v>0.20165550423462864</v>
      </c>
      <c r="P227" s="31">
        <v>1063173</v>
      </c>
      <c r="Q227" s="31">
        <v>5100263</v>
      </c>
      <c r="R227" s="31">
        <v>5111192</v>
      </c>
      <c r="S227" s="31">
        <v>1063173</v>
      </c>
      <c r="T227" s="36">
        <f t="shared" si="47"/>
        <v>0.20845454440290628</v>
      </c>
      <c r="U227" s="36">
        <f t="shared" si="48"/>
        <v>-3.054347693178816E-2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263830888</v>
      </c>
      <c r="E228" s="31">
        <v>263830888</v>
      </c>
      <c r="F228" s="31">
        <v>7920271</v>
      </c>
      <c r="G228" s="36">
        <f t="shared" si="42"/>
        <v>3.0020256763870649E-2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7920271</v>
      </c>
      <c r="O228" s="36">
        <f t="shared" si="46"/>
        <v>3.0020256763870649E-2</v>
      </c>
      <c r="P228" s="31">
        <v>5883332</v>
      </c>
      <c r="Q228" s="31">
        <v>244038185</v>
      </c>
      <c r="R228" s="31">
        <v>257301728</v>
      </c>
      <c r="S228" s="31">
        <v>5883332</v>
      </c>
      <c r="T228" s="36">
        <f t="shared" si="47"/>
        <v>2.4108243552130992E-2</v>
      </c>
      <c r="U228" s="36">
        <f t="shared" si="48"/>
        <v>0.34622200480951948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471759020</v>
      </c>
      <c r="E230" s="32">
        <f>SUM(E225:E229)</f>
        <v>471759020</v>
      </c>
      <c r="F230" s="32">
        <f>SUM(F225:F229)</f>
        <v>76262772</v>
      </c>
      <c r="G230" s="37">
        <f t="shared" si="42"/>
        <v>0.16165620320306753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76262772</v>
      </c>
      <c r="O230" s="37">
        <f t="shared" si="46"/>
        <v>0.16165620320306753</v>
      </c>
      <c r="P230" s="32">
        <f>SUM(P225:P229)</f>
        <v>72642425</v>
      </c>
      <c r="Q230" s="32">
        <f>SUM(Q225:Q229)</f>
        <v>432250827</v>
      </c>
      <c r="R230" s="32">
        <f>SUM(R225:R229)</f>
        <v>441217541</v>
      </c>
      <c r="S230" s="32">
        <f>SUM(S225:S229)</f>
        <v>72642425</v>
      </c>
      <c r="T230" s="37">
        <f t="shared" si="47"/>
        <v>0.1680561851186464</v>
      </c>
      <c r="U230" s="37">
        <f t="shared" si="48"/>
        <v>4.9837914964980801E-2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1536324913</v>
      </c>
      <c r="E231" s="32">
        <f>SUM(E208:E215,E217:E223,E225:E229)</f>
        <v>1536324913</v>
      </c>
      <c r="F231" s="32">
        <f>SUM(F208:F215,F217:F223,F225:F229)</f>
        <v>288449110</v>
      </c>
      <c r="G231" s="37">
        <f t="shared" si="42"/>
        <v>0.18775267364293532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288449110</v>
      </c>
      <c r="O231" s="37">
        <f t="shared" si="46"/>
        <v>0.18775267364293532</v>
      </c>
      <c r="P231" s="32">
        <f>SUM(P208:P215,P217:P223,P225:P229)</f>
        <v>281670804</v>
      </c>
      <c r="Q231" s="32">
        <f>SUM(Q208:Q215,Q217:Q223,Q225:Q229)</f>
        <v>1361697824</v>
      </c>
      <c r="R231" s="32">
        <f>SUM(R208:R215,R217:R223,R225:R229)</f>
        <v>1429908861</v>
      </c>
      <c r="S231" s="32">
        <f>SUM(S208:S215,S217:S223,S225:S229)</f>
        <v>281670804</v>
      </c>
      <c r="T231" s="37">
        <f t="shared" si="47"/>
        <v>0.20685265044530174</v>
      </c>
      <c r="U231" s="37">
        <f t="shared" si="48"/>
        <v>2.4064638236343416E-2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76157093</v>
      </c>
      <c r="E235" s="31">
        <v>76157093</v>
      </c>
      <c r="F235" s="31">
        <v>19545766</v>
      </c>
      <c r="G235" s="36">
        <f t="shared" si="49"/>
        <v>0.25665063134697119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19545766</v>
      </c>
      <c r="O235" s="36">
        <f t="shared" si="53"/>
        <v>0.25665063134697119</v>
      </c>
      <c r="P235" s="31">
        <v>18198339</v>
      </c>
      <c r="Q235" s="31">
        <v>62094975</v>
      </c>
      <c r="R235" s="31">
        <v>86444711</v>
      </c>
      <c r="S235" s="31">
        <v>18198339</v>
      </c>
      <c r="T235" s="36">
        <f t="shared" si="54"/>
        <v>0.29307265201411226</v>
      </c>
      <c r="U235" s="36">
        <f t="shared" si="55"/>
        <v>7.4041207826714306E-2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889232679</v>
      </c>
      <c r="E236" s="31">
        <v>889232679</v>
      </c>
      <c r="F236" s="31">
        <v>189101311</v>
      </c>
      <c r="G236" s="36">
        <f t="shared" si="49"/>
        <v>0.2126567269352457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189101311</v>
      </c>
      <c r="O236" s="36">
        <f t="shared" si="53"/>
        <v>0.2126567269352457</v>
      </c>
      <c r="P236" s="31">
        <v>156836319</v>
      </c>
      <c r="Q236" s="31">
        <v>809866313</v>
      </c>
      <c r="R236" s="31">
        <v>809866313</v>
      </c>
      <c r="S236" s="31">
        <v>156836319</v>
      </c>
      <c r="T236" s="36">
        <f t="shared" si="54"/>
        <v>0.19365704744407611</v>
      </c>
      <c r="U236" s="36">
        <f t="shared" si="55"/>
        <v>0.2057239815734262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4840401</v>
      </c>
      <c r="E237" s="31">
        <v>4840401</v>
      </c>
      <c r="F237" s="31">
        <v>792641</v>
      </c>
      <c r="G237" s="36">
        <f t="shared" si="49"/>
        <v>0.16375523432872607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792641</v>
      </c>
      <c r="O237" s="36">
        <f t="shared" si="53"/>
        <v>0.16375523432872607</v>
      </c>
      <c r="P237" s="31">
        <v>1541658</v>
      </c>
      <c r="Q237" s="31">
        <v>4603330</v>
      </c>
      <c r="R237" s="31">
        <v>4603330</v>
      </c>
      <c r="S237" s="31">
        <v>1541658</v>
      </c>
      <c r="T237" s="36">
        <f t="shared" si="54"/>
        <v>0.33490060456234944</v>
      </c>
      <c r="U237" s="36">
        <f t="shared" si="55"/>
        <v>-0.48585159613870266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31358358</v>
      </c>
      <c r="E238" s="31">
        <v>31358358</v>
      </c>
      <c r="F238" s="31">
        <v>540966</v>
      </c>
      <c r="G238" s="36">
        <f t="shared" si="49"/>
        <v>1.7251094588562322E-2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540966</v>
      </c>
      <c r="O238" s="36">
        <f t="shared" si="53"/>
        <v>1.7251094588562322E-2</v>
      </c>
      <c r="P238" s="31">
        <v>1091539</v>
      </c>
      <c r="Q238" s="31">
        <v>30716254</v>
      </c>
      <c r="R238" s="31">
        <v>30716254</v>
      </c>
      <c r="S238" s="31">
        <v>1091539</v>
      </c>
      <c r="T238" s="36">
        <f t="shared" si="54"/>
        <v>3.5536201777729801E-2</v>
      </c>
      <c r="U238" s="36">
        <f t="shared" si="55"/>
        <v>-0.50440066731468136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1001588531</v>
      </c>
      <c r="E240" s="32">
        <f>SUM(E234:E239)</f>
        <v>1001588531</v>
      </c>
      <c r="F240" s="32">
        <f>SUM(F234:F239)</f>
        <v>209980684</v>
      </c>
      <c r="G240" s="37">
        <f t="shared" si="49"/>
        <v>0.20964765220539452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209980684</v>
      </c>
      <c r="O240" s="37">
        <f t="shared" si="53"/>
        <v>0.20964765220539452</v>
      </c>
      <c r="P240" s="32">
        <f>SUM(P234:P239)</f>
        <v>177667855</v>
      </c>
      <c r="Q240" s="32">
        <f>SUM(Q234:Q239)</f>
        <v>907280872</v>
      </c>
      <c r="R240" s="32">
        <f>SUM(R234:R239)</f>
        <v>931630608</v>
      </c>
      <c r="S240" s="32">
        <f>SUM(S234:S239)</f>
        <v>177667855</v>
      </c>
      <c r="T240" s="37">
        <f t="shared" si="54"/>
        <v>0.195824535139103</v>
      </c>
      <c r="U240" s="37">
        <f t="shared" si="55"/>
        <v>0.18187211749700016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15606999</v>
      </c>
      <c r="E242" s="31">
        <v>15606999</v>
      </c>
      <c r="F242" s="31">
        <v>6189363</v>
      </c>
      <c r="G242" s="36">
        <f t="shared" si="49"/>
        <v>0.39657611306311996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6189363</v>
      </c>
      <c r="O242" s="36">
        <f t="shared" si="53"/>
        <v>0.39657611306311996</v>
      </c>
      <c r="P242" s="31">
        <v>5111055</v>
      </c>
      <c r="Q242" s="31">
        <v>14157575</v>
      </c>
      <c r="R242" s="31">
        <v>26688770</v>
      </c>
      <c r="S242" s="31">
        <v>5111055</v>
      </c>
      <c r="T242" s="36">
        <f t="shared" si="54"/>
        <v>0.36101203772538731</v>
      </c>
      <c r="U242" s="36">
        <f t="shared" si="55"/>
        <v>0.21097562049322494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76985628</v>
      </c>
      <c r="E243" s="31">
        <v>76985628</v>
      </c>
      <c r="F243" s="31">
        <v>11997360</v>
      </c>
      <c r="G243" s="36">
        <f t="shared" si="49"/>
        <v>0.15583895737006911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11997360</v>
      </c>
      <c r="O243" s="36">
        <f t="shared" si="53"/>
        <v>0.15583895737006911</v>
      </c>
      <c r="P243" s="31">
        <v>13773783</v>
      </c>
      <c r="Q243" s="31">
        <v>73535664</v>
      </c>
      <c r="R243" s="31">
        <v>73535664</v>
      </c>
      <c r="S243" s="31">
        <v>13773783</v>
      </c>
      <c r="T243" s="36">
        <f t="shared" si="54"/>
        <v>0.18730752196648418</v>
      </c>
      <c r="U243" s="36">
        <f t="shared" si="55"/>
        <v>-0.12897132182204407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24049000</v>
      </c>
      <c r="E244" s="31">
        <v>24049000</v>
      </c>
      <c r="F244" s="31">
        <v>5606125</v>
      </c>
      <c r="G244" s="36">
        <f t="shared" si="49"/>
        <v>0.23311260343465426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5606125</v>
      </c>
      <c r="O244" s="36">
        <f t="shared" si="53"/>
        <v>0.23311260343465426</v>
      </c>
      <c r="P244" s="31">
        <v>3860284</v>
      </c>
      <c r="Q244" s="31">
        <v>30896934</v>
      </c>
      <c r="R244" s="31">
        <v>30896934</v>
      </c>
      <c r="S244" s="31">
        <v>3860284</v>
      </c>
      <c r="T244" s="36">
        <f t="shared" si="54"/>
        <v>0.12494068181651941</v>
      </c>
      <c r="U244" s="36">
        <f t="shared" si="55"/>
        <v>0.45225713963014114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3663439</v>
      </c>
      <c r="E245" s="31">
        <v>3663439</v>
      </c>
      <c r="F245" s="31">
        <v>1104182</v>
      </c>
      <c r="G245" s="36">
        <f t="shared" si="49"/>
        <v>0.30140586481718407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1104182</v>
      </c>
      <c r="O245" s="36">
        <f t="shared" si="53"/>
        <v>0.30140586481718407</v>
      </c>
      <c r="P245" s="31">
        <v>705728</v>
      </c>
      <c r="Q245" s="31">
        <v>24196216</v>
      </c>
      <c r="R245" s="31">
        <v>24275216</v>
      </c>
      <c r="S245" s="31">
        <v>705728</v>
      </c>
      <c r="T245" s="36">
        <f t="shared" si="54"/>
        <v>2.9166874688174381E-2</v>
      </c>
      <c r="U245" s="36">
        <f t="shared" si="55"/>
        <v>0.56459995919107642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120305066</v>
      </c>
      <c r="E247" s="32">
        <f>SUM(E241:E246)</f>
        <v>120305066</v>
      </c>
      <c r="F247" s="32">
        <f>SUM(F241:F246)</f>
        <v>24897030</v>
      </c>
      <c r="G247" s="37">
        <f t="shared" si="49"/>
        <v>0.20694914044600582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24897030</v>
      </c>
      <c r="O247" s="37">
        <f t="shared" si="53"/>
        <v>0.20694914044600582</v>
      </c>
      <c r="P247" s="32">
        <f>SUM(P241:P246)</f>
        <v>23450850</v>
      </c>
      <c r="Q247" s="32">
        <f>SUM(Q241:Q246)</f>
        <v>142786389</v>
      </c>
      <c r="R247" s="32">
        <f>SUM(R241:R246)</f>
        <v>155396584</v>
      </c>
      <c r="S247" s="32">
        <f>SUM(S241:S246)</f>
        <v>23450850</v>
      </c>
      <c r="T247" s="37">
        <f t="shared" si="54"/>
        <v>0.16423729295374226</v>
      </c>
      <c r="U247" s="37">
        <f t="shared" si="55"/>
        <v>6.1668553591874176E-2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34515638</v>
      </c>
      <c r="E248" s="31">
        <v>34515638</v>
      </c>
      <c r="F248" s="31">
        <v>8408422</v>
      </c>
      <c r="G248" s="36">
        <f t="shared" si="49"/>
        <v>0.24361195351509946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8408422</v>
      </c>
      <c r="O248" s="36">
        <f t="shared" si="53"/>
        <v>0.24361195351509946</v>
      </c>
      <c r="P248" s="31">
        <v>8953758</v>
      </c>
      <c r="Q248" s="31">
        <v>23280542</v>
      </c>
      <c r="R248" s="31">
        <v>32887654</v>
      </c>
      <c r="S248" s="31">
        <v>8953758</v>
      </c>
      <c r="T248" s="36">
        <f t="shared" si="54"/>
        <v>0.38460264370133651</v>
      </c>
      <c r="U248" s="36">
        <f t="shared" si="55"/>
        <v>-6.0905823007501469E-2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19420392</v>
      </c>
      <c r="E249" s="31">
        <v>19420392</v>
      </c>
      <c r="F249" s="31">
        <v>1929479</v>
      </c>
      <c r="G249" s="36">
        <f t="shared" si="49"/>
        <v>9.935324683456441E-2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1929479</v>
      </c>
      <c r="O249" s="36">
        <f t="shared" si="53"/>
        <v>9.935324683456441E-2</v>
      </c>
      <c r="P249" s="31">
        <v>1766538</v>
      </c>
      <c r="Q249" s="31">
        <v>17581873</v>
      </c>
      <c r="R249" s="31">
        <v>17953489</v>
      </c>
      <c r="S249" s="31">
        <v>1766538</v>
      </c>
      <c r="T249" s="36">
        <f t="shared" si="54"/>
        <v>0.1004749607735194</v>
      </c>
      <c r="U249" s="36">
        <f t="shared" si="55"/>
        <v>9.2237472389498532E-2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4387667</v>
      </c>
      <c r="E250" s="31">
        <v>4387667</v>
      </c>
      <c r="F250" s="31">
        <v>1018354</v>
      </c>
      <c r="G250" s="36">
        <f t="shared" si="49"/>
        <v>0.23209464163985097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1018354</v>
      </c>
      <c r="O250" s="36">
        <f t="shared" si="53"/>
        <v>0.23209464163985097</v>
      </c>
      <c r="P250" s="31">
        <v>1039781</v>
      </c>
      <c r="Q250" s="31">
        <v>5533441</v>
      </c>
      <c r="R250" s="31">
        <v>5533441</v>
      </c>
      <c r="S250" s="31">
        <v>1039781</v>
      </c>
      <c r="T250" s="36">
        <f t="shared" si="54"/>
        <v>0.187908572622352</v>
      </c>
      <c r="U250" s="36">
        <f t="shared" si="55"/>
        <v>-2.0607224021212178E-2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29308246</v>
      </c>
      <c r="E251" s="31">
        <v>29308246</v>
      </c>
      <c r="F251" s="31">
        <v>8790200</v>
      </c>
      <c r="G251" s="36">
        <f t="shared" si="49"/>
        <v>0.29992241773868011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8790200</v>
      </c>
      <c r="O251" s="36">
        <f t="shared" si="53"/>
        <v>0.29992241773868011</v>
      </c>
      <c r="P251" s="31">
        <v>4551704</v>
      </c>
      <c r="Q251" s="31">
        <v>28073033</v>
      </c>
      <c r="R251" s="31">
        <v>25399662</v>
      </c>
      <c r="S251" s="31">
        <v>4551704</v>
      </c>
      <c r="T251" s="36">
        <f t="shared" si="54"/>
        <v>0.16213794925542957</v>
      </c>
      <c r="U251" s="36">
        <f t="shared" si="55"/>
        <v>0.93118884707792948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87631943</v>
      </c>
      <c r="E254" s="32">
        <f>SUM(E248:E253)</f>
        <v>87631943</v>
      </c>
      <c r="F254" s="32">
        <f>SUM(F248:F253)</f>
        <v>20146455</v>
      </c>
      <c r="G254" s="37">
        <f t="shared" si="49"/>
        <v>0.22989853140652147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20146455</v>
      </c>
      <c r="O254" s="37">
        <f t="shared" si="53"/>
        <v>0.22989853140652147</v>
      </c>
      <c r="P254" s="32">
        <f>SUM(P248:P253)</f>
        <v>16311781</v>
      </c>
      <c r="Q254" s="32">
        <f>SUM(Q248:Q253)</f>
        <v>74468889</v>
      </c>
      <c r="R254" s="32">
        <f>SUM(R248:R253)</f>
        <v>81774246</v>
      </c>
      <c r="S254" s="32">
        <f>SUM(S248:S253)</f>
        <v>16311781</v>
      </c>
      <c r="T254" s="37">
        <f t="shared" si="54"/>
        <v>0.21904155170087203</v>
      </c>
      <c r="U254" s="37">
        <f t="shared" si="55"/>
        <v>0.23508616257170201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188514748</v>
      </c>
      <c r="E255" s="31">
        <v>188514748</v>
      </c>
      <c r="F255" s="31">
        <v>39010191</v>
      </c>
      <c r="G255" s="36">
        <f t="shared" si="49"/>
        <v>0.20693442509866655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39010191</v>
      </c>
      <c r="O255" s="36">
        <f t="shared" si="53"/>
        <v>0.20693442509866655</v>
      </c>
      <c r="P255" s="31">
        <v>38288975</v>
      </c>
      <c r="Q255" s="31">
        <v>179882748</v>
      </c>
      <c r="R255" s="31">
        <v>180397892</v>
      </c>
      <c r="S255" s="31">
        <v>38288975</v>
      </c>
      <c r="T255" s="36">
        <f t="shared" si="54"/>
        <v>0.21285518164310011</v>
      </c>
      <c r="U255" s="36">
        <f t="shared" si="55"/>
        <v>1.8836127109696621E-2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43809353</v>
      </c>
      <c r="E256" s="31">
        <v>43809353</v>
      </c>
      <c r="F256" s="31">
        <v>18812523</v>
      </c>
      <c r="G256" s="36">
        <f t="shared" si="49"/>
        <v>0.42941796013285111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18812523</v>
      </c>
      <c r="O256" s="36">
        <f t="shared" si="53"/>
        <v>0.42941796013285111</v>
      </c>
      <c r="P256" s="31">
        <v>20007835</v>
      </c>
      <c r="Q256" s="31">
        <v>42003215</v>
      </c>
      <c r="R256" s="31">
        <v>42003215</v>
      </c>
      <c r="S256" s="31">
        <v>20007835</v>
      </c>
      <c r="T256" s="36">
        <f t="shared" si="54"/>
        <v>0.47634056107371781</v>
      </c>
      <c r="U256" s="36">
        <f t="shared" si="55"/>
        <v>-5.9742195994719083E-2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132780757</v>
      </c>
      <c r="E257" s="31">
        <v>132780757</v>
      </c>
      <c r="F257" s="31">
        <v>30140468</v>
      </c>
      <c r="G257" s="36">
        <f t="shared" si="49"/>
        <v>0.22699424736673252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30140468</v>
      </c>
      <c r="O257" s="36">
        <f t="shared" si="53"/>
        <v>0.22699424736673252</v>
      </c>
      <c r="P257" s="31">
        <v>32101977</v>
      </c>
      <c r="Q257" s="31">
        <v>111244964</v>
      </c>
      <c r="R257" s="31">
        <v>128637672</v>
      </c>
      <c r="S257" s="31">
        <v>32101977</v>
      </c>
      <c r="T257" s="36">
        <f t="shared" si="54"/>
        <v>0.28857015945458886</v>
      </c>
      <c r="U257" s="36">
        <f t="shared" si="55"/>
        <v>-6.110243615214106E-2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365104858</v>
      </c>
      <c r="E259" s="32">
        <f>SUM(E255:E258)</f>
        <v>365104858</v>
      </c>
      <c r="F259" s="32">
        <f>SUM(F255:F258)</f>
        <v>87963182</v>
      </c>
      <c r="G259" s="37">
        <f t="shared" si="49"/>
        <v>0.240925805484626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87963182</v>
      </c>
      <c r="O259" s="37">
        <f t="shared" si="53"/>
        <v>0.240925805484626</v>
      </c>
      <c r="P259" s="32">
        <f>SUM(P255:P258)</f>
        <v>90398787</v>
      </c>
      <c r="Q259" s="32">
        <f>SUM(Q255:Q258)</f>
        <v>333130927</v>
      </c>
      <c r="R259" s="32">
        <f>SUM(R255:R258)</f>
        <v>351038779</v>
      </c>
      <c r="S259" s="32">
        <f>SUM(S255:S258)</f>
        <v>90398787</v>
      </c>
      <c r="T259" s="37">
        <f t="shared" si="54"/>
        <v>0.27136113663802819</v>
      </c>
      <c r="U259" s="37">
        <f t="shared" si="55"/>
        <v>-2.6942894709416798E-2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1574630398</v>
      </c>
      <c r="E260" s="32">
        <f>SUM(E234:E239,E241:E246,E248:E253,E255:E258)</f>
        <v>1574630398</v>
      </c>
      <c r="F260" s="32">
        <f>SUM(F234:F239,F241:F246,F248:F253,F255:F258)</f>
        <v>342987351</v>
      </c>
      <c r="G260" s="37">
        <f t="shared" si="49"/>
        <v>0.21782086223893665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342987351</v>
      </c>
      <c r="O260" s="37">
        <f t="shared" si="53"/>
        <v>0.21782086223893665</v>
      </c>
      <c r="P260" s="32">
        <f>SUM(P234:P239,P241:P246,P248:P253,P255:P258)</f>
        <v>307829273</v>
      </c>
      <c r="Q260" s="32">
        <f>SUM(Q234:Q239,Q241:Q246,Q248:Q253,Q255:Q258)</f>
        <v>1457667077</v>
      </c>
      <c r="R260" s="32">
        <f>SUM(R234:R239,R241:R246,R248:R253,R255:R258)</f>
        <v>1519840217</v>
      </c>
      <c r="S260" s="32">
        <f>SUM(S234:S239,S241:S246,S248:S253,S255:S258)</f>
        <v>307829273</v>
      </c>
      <c r="T260" s="37">
        <f t="shared" si="54"/>
        <v>0.21117940979605454</v>
      </c>
      <c r="U260" s="37">
        <f t="shared" si="55"/>
        <v>0.11421291307795789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6094550</v>
      </c>
      <c r="E263" s="31">
        <v>6094550</v>
      </c>
      <c r="F263" s="31">
        <v>700705</v>
      </c>
      <c r="G263" s="36">
        <f t="shared" ref="G263:G299" si="56">IF(($D263     =0),0,($F263     /$D263     ))</f>
        <v>0.11497239336784504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700705</v>
      </c>
      <c r="O263" s="36">
        <f t="shared" ref="O263:O299" si="60">IF(($D263     =0),0,($N263     /$D263     ))</f>
        <v>0.11497239336784504</v>
      </c>
      <c r="P263" s="31">
        <v>747413</v>
      </c>
      <c r="Q263" s="31">
        <v>3141450</v>
      </c>
      <c r="R263" s="31">
        <v>5268571</v>
      </c>
      <c r="S263" s="31">
        <v>747413</v>
      </c>
      <c r="T263" s="36">
        <f t="shared" ref="T263:T299" si="61">IF(($Q263     =0),0,($S263     /$Q263     ))</f>
        <v>0.23791975043371691</v>
      </c>
      <c r="U263" s="36">
        <f t="shared" ref="U263:U299" si="62">IF(($P263     =0),0,(($F263     /$P263     )-1))</f>
        <v>-6.2492892149320411E-2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76840092</v>
      </c>
      <c r="E264" s="31">
        <v>76840092</v>
      </c>
      <c r="F264" s="31">
        <v>20034635</v>
      </c>
      <c r="G264" s="36">
        <f t="shared" si="56"/>
        <v>0.26073153322096493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20034635</v>
      </c>
      <c r="O264" s="36">
        <f t="shared" si="60"/>
        <v>0.26073153322096493</v>
      </c>
      <c r="P264" s="31">
        <v>18853253</v>
      </c>
      <c r="Q264" s="31">
        <v>54681375</v>
      </c>
      <c r="R264" s="31">
        <v>60631373</v>
      </c>
      <c r="S264" s="31">
        <v>18853253</v>
      </c>
      <c r="T264" s="36">
        <f t="shared" si="61"/>
        <v>0.34478381350139786</v>
      </c>
      <c r="U264" s="36">
        <f t="shared" si="62"/>
        <v>6.2661971384991189E-2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57538575</v>
      </c>
      <c r="E265" s="31">
        <v>57538575</v>
      </c>
      <c r="F265" s="31">
        <v>14803459</v>
      </c>
      <c r="G265" s="36">
        <f t="shared" si="56"/>
        <v>0.25727886031240782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14803459</v>
      </c>
      <c r="O265" s="36">
        <f t="shared" si="60"/>
        <v>0.25727886031240782</v>
      </c>
      <c r="P265" s="31">
        <v>13560748</v>
      </c>
      <c r="Q265" s="31">
        <v>58723842</v>
      </c>
      <c r="R265" s="31">
        <v>57327871</v>
      </c>
      <c r="S265" s="31">
        <v>13560748</v>
      </c>
      <c r="T265" s="36">
        <f t="shared" si="61"/>
        <v>0.23092405977115735</v>
      </c>
      <c r="U265" s="36">
        <f t="shared" si="62"/>
        <v>9.1640298897966321E-2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140473217</v>
      </c>
      <c r="E267" s="32">
        <f>SUM(E263:E266)</f>
        <v>140473217</v>
      </c>
      <c r="F267" s="32">
        <f>SUM(F263:F266)</f>
        <v>35538799</v>
      </c>
      <c r="G267" s="37">
        <f t="shared" si="56"/>
        <v>0.25299341581961493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35538799</v>
      </c>
      <c r="O267" s="37">
        <f t="shared" si="60"/>
        <v>0.25299341581961493</v>
      </c>
      <c r="P267" s="32">
        <f>SUM(P263:P266)</f>
        <v>33161414</v>
      </c>
      <c r="Q267" s="32">
        <f>SUM(Q263:Q266)</f>
        <v>116546667</v>
      </c>
      <c r="R267" s="32">
        <f>SUM(R263:R266)</f>
        <v>123227815</v>
      </c>
      <c r="S267" s="32">
        <f>SUM(S263:S266)</f>
        <v>33161414</v>
      </c>
      <c r="T267" s="37">
        <f t="shared" si="61"/>
        <v>0.28453335349349801</v>
      </c>
      <c r="U267" s="37">
        <f t="shared" si="62"/>
        <v>7.1691303633795611E-2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12077587</v>
      </c>
      <c r="E268" s="31">
        <v>12077587</v>
      </c>
      <c r="F268" s="31">
        <v>1982451</v>
      </c>
      <c r="G268" s="36">
        <f t="shared" si="56"/>
        <v>0.16414296994921254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1982451</v>
      </c>
      <c r="O268" s="36">
        <f t="shared" si="60"/>
        <v>0.16414296994921254</v>
      </c>
      <c r="P268" s="31">
        <v>1214439</v>
      </c>
      <c r="Q268" s="31">
        <v>5139227</v>
      </c>
      <c r="R268" s="31">
        <v>9407505</v>
      </c>
      <c r="S268" s="31">
        <v>1214439</v>
      </c>
      <c r="T268" s="36">
        <f t="shared" si="61"/>
        <v>0.23630771709441906</v>
      </c>
      <c r="U268" s="36">
        <f t="shared" si="62"/>
        <v>0.6324006393075321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40115836</v>
      </c>
      <c r="E269" s="31">
        <v>40115836</v>
      </c>
      <c r="F269" s="31">
        <v>2880878</v>
      </c>
      <c r="G269" s="36">
        <f t="shared" si="56"/>
        <v>7.1813983884070121E-2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2880878</v>
      </c>
      <c r="O269" s="36">
        <f t="shared" si="60"/>
        <v>7.1813983884070121E-2</v>
      </c>
      <c r="P269" s="31">
        <v>3863465</v>
      </c>
      <c r="Q269" s="31">
        <v>38292961</v>
      </c>
      <c r="R269" s="31">
        <v>38511671</v>
      </c>
      <c r="S269" s="31">
        <v>3863465</v>
      </c>
      <c r="T269" s="36">
        <f t="shared" si="61"/>
        <v>0.10089230237379658</v>
      </c>
      <c r="U269" s="36">
        <f t="shared" si="62"/>
        <v>-0.25432791548519273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2020271</v>
      </c>
      <c r="E270" s="31">
        <v>2020271</v>
      </c>
      <c r="F270" s="31">
        <v>810453</v>
      </c>
      <c r="G270" s="36">
        <f t="shared" si="56"/>
        <v>0.40116053737345136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810453</v>
      </c>
      <c r="O270" s="36">
        <f t="shared" si="60"/>
        <v>0.40116053737345136</v>
      </c>
      <c r="P270" s="31">
        <v>696645</v>
      </c>
      <c r="Q270" s="31">
        <v>1935127</v>
      </c>
      <c r="R270" s="31">
        <v>1935127</v>
      </c>
      <c r="S270" s="31">
        <v>696645</v>
      </c>
      <c r="T270" s="36">
        <f t="shared" si="61"/>
        <v>0.35999962793139673</v>
      </c>
      <c r="U270" s="36">
        <f t="shared" si="62"/>
        <v>0.16336584630622486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14485444</v>
      </c>
      <c r="E271" s="31">
        <v>14485444</v>
      </c>
      <c r="F271" s="31">
        <v>1245891</v>
      </c>
      <c r="G271" s="36">
        <f t="shared" si="56"/>
        <v>8.6009859276664213E-2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1245891</v>
      </c>
      <c r="O271" s="36">
        <f t="shared" si="60"/>
        <v>8.6009859276664213E-2</v>
      </c>
      <c r="P271" s="31">
        <v>1814370</v>
      </c>
      <c r="Q271" s="31">
        <v>13635137</v>
      </c>
      <c r="R271" s="31">
        <v>13635137</v>
      </c>
      <c r="S271" s="31">
        <v>1814370</v>
      </c>
      <c r="T271" s="36">
        <f t="shared" si="61"/>
        <v>0.13306576970953793</v>
      </c>
      <c r="U271" s="36">
        <f t="shared" si="62"/>
        <v>-0.31332032606359228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11378283</v>
      </c>
      <c r="E272" s="31">
        <v>11378283</v>
      </c>
      <c r="F272" s="31">
        <v>1201490</v>
      </c>
      <c r="G272" s="36">
        <f t="shared" si="56"/>
        <v>0.10559501815871516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1201490</v>
      </c>
      <c r="O272" s="36">
        <f t="shared" si="60"/>
        <v>0.10559501815871516</v>
      </c>
      <c r="P272" s="31">
        <v>1139172</v>
      </c>
      <c r="Q272" s="31">
        <v>10960700</v>
      </c>
      <c r="R272" s="31">
        <v>10960700</v>
      </c>
      <c r="S272" s="31">
        <v>1139172</v>
      </c>
      <c r="T272" s="36">
        <f t="shared" si="61"/>
        <v>0.10393241307580721</v>
      </c>
      <c r="U272" s="36">
        <f t="shared" si="62"/>
        <v>5.4704645128215823E-2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8104110</v>
      </c>
      <c r="E273" s="31">
        <v>8104110</v>
      </c>
      <c r="F273" s="31">
        <v>1003694</v>
      </c>
      <c r="G273" s="36">
        <f t="shared" si="56"/>
        <v>0.12384999710023679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1003694</v>
      </c>
      <c r="O273" s="36">
        <f t="shared" si="60"/>
        <v>0.12384999710023679</v>
      </c>
      <c r="P273" s="31">
        <v>639757</v>
      </c>
      <c r="Q273" s="31">
        <v>6201999</v>
      </c>
      <c r="R273" s="31">
        <v>7601999</v>
      </c>
      <c r="S273" s="31">
        <v>639757</v>
      </c>
      <c r="T273" s="36">
        <f t="shared" si="61"/>
        <v>0.10315335426529414</v>
      </c>
      <c r="U273" s="36">
        <f t="shared" si="62"/>
        <v>0.56886755439956116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88181531</v>
      </c>
      <c r="E275" s="32">
        <f>SUM(E268:E274)</f>
        <v>88181531</v>
      </c>
      <c r="F275" s="32">
        <f>SUM(F268:F274)</f>
        <v>9124857</v>
      </c>
      <c r="G275" s="37">
        <f t="shared" si="56"/>
        <v>0.10347809679103893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9124857</v>
      </c>
      <c r="O275" s="37">
        <f t="shared" si="60"/>
        <v>0.10347809679103893</v>
      </c>
      <c r="P275" s="32">
        <f>SUM(P268:P274)</f>
        <v>9367848</v>
      </c>
      <c r="Q275" s="32">
        <f>SUM(Q268:Q274)</f>
        <v>76165151</v>
      </c>
      <c r="R275" s="32">
        <f>SUM(R268:R274)</f>
        <v>82052139</v>
      </c>
      <c r="S275" s="32">
        <f>SUM(S268:S274)</f>
        <v>9367848</v>
      </c>
      <c r="T275" s="37">
        <f t="shared" si="61"/>
        <v>0.12299388732256304</v>
      </c>
      <c r="U275" s="37">
        <f t="shared" si="62"/>
        <v>-2.5938828213267318E-2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21649500</v>
      </c>
      <c r="E277" s="31">
        <v>21649500</v>
      </c>
      <c r="F277" s="31">
        <v>5715028</v>
      </c>
      <c r="G277" s="36">
        <f t="shared" si="56"/>
        <v>0.26397967620499319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5715028</v>
      </c>
      <c r="O277" s="36">
        <f t="shared" si="60"/>
        <v>0.26397967620499319</v>
      </c>
      <c r="P277" s="31">
        <v>5276116</v>
      </c>
      <c r="Q277" s="31">
        <v>19915028</v>
      </c>
      <c r="R277" s="31">
        <v>20424128</v>
      </c>
      <c r="S277" s="31">
        <v>5276116</v>
      </c>
      <c r="T277" s="36">
        <f t="shared" si="61"/>
        <v>0.26493138749290235</v>
      </c>
      <c r="U277" s="36">
        <f t="shared" si="62"/>
        <v>8.3188466667525995E-2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78536119</v>
      </c>
      <c r="E278" s="31">
        <v>78536119</v>
      </c>
      <c r="F278" s="31">
        <v>29639753</v>
      </c>
      <c r="G278" s="36">
        <f t="shared" si="56"/>
        <v>0.37740282276999199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29639753</v>
      </c>
      <c r="O278" s="36">
        <f t="shared" si="60"/>
        <v>0.37740282276999199</v>
      </c>
      <c r="P278" s="31">
        <v>475</v>
      </c>
      <c r="Q278" s="31">
        <v>0</v>
      </c>
      <c r="R278" s="31">
        <v>77248406</v>
      </c>
      <c r="S278" s="31">
        <v>475</v>
      </c>
      <c r="T278" s="36">
        <f t="shared" si="61"/>
        <v>0</v>
      </c>
      <c r="U278" s="36">
        <f t="shared" si="62"/>
        <v>62398.48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4351701</v>
      </c>
      <c r="E279" s="31">
        <v>4351701</v>
      </c>
      <c r="F279" s="31">
        <v>786971</v>
      </c>
      <c r="G279" s="36">
        <f t="shared" si="56"/>
        <v>0.18084215804348691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786971</v>
      </c>
      <c r="O279" s="36">
        <f t="shared" si="60"/>
        <v>0.18084215804348691</v>
      </c>
      <c r="P279" s="31">
        <v>0</v>
      </c>
      <c r="Q279" s="31">
        <v>2093773</v>
      </c>
      <c r="R279" s="31">
        <v>2093773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5583042</v>
      </c>
      <c r="E280" s="31">
        <v>5583042</v>
      </c>
      <c r="F280" s="31">
        <v>808511</v>
      </c>
      <c r="G280" s="36">
        <f t="shared" si="56"/>
        <v>0.1448154966414367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808511</v>
      </c>
      <c r="O280" s="36">
        <f t="shared" si="60"/>
        <v>0.1448154966414367</v>
      </c>
      <c r="P280" s="31">
        <v>1030599</v>
      </c>
      <c r="Q280" s="31">
        <v>6029216</v>
      </c>
      <c r="R280" s="31">
        <v>7370950</v>
      </c>
      <c r="S280" s="31">
        <v>1030599</v>
      </c>
      <c r="T280" s="36">
        <f t="shared" si="61"/>
        <v>0.17093416457463126</v>
      </c>
      <c r="U280" s="36">
        <f t="shared" si="62"/>
        <v>-0.21549409615184956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5639896</v>
      </c>
      <c r="E281" s="31">
        <v>5639896</v>
      </c>
      <c r="F281" s="31">
        <v>1186733</v>
      </c>
      <c r="G281" s="36">
        <f t="shared" si="56"/>
        <v>0.21041753252187628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1186733</v>
      </c>
      <c r="O281" s="36">
        <f t="shared" si="60"/>
        <v>0.21041753252187628</v>
      </c>
      <c r="P281" s="31">
        <v>943939</v>
      </c>
      <c r="Q281" s="31">
        <v>4605732</v>
      </c>
      <c r="R281" s="31">
        <v>4605732</v>
      </c>
      <c r="S281" s="31">
        <v>943939</v>
      </c>
      <c r="T281" s="36">
        <f t="shared" si="61"/>
        <v>0.20494874647504457</v>
      </c>
      <c r="U281" s="36">
        <f t="shared" si="62"/>
        <v>0.25721365469590718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22861638</v>
      </c>
      <c r="E282" s="31">
        <v>22861638</v>
      </c>
      <c r="F282" s="31">
        <v>12469019</v>
      </c>
      <c r="G282" s="36">
        <f t="shared" si="56"/>
        <v>0.54541231909979504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12469019</v>
      </c>
      <c r="O282" s="36">
        <f t="shared" si="60"/>
        <v>0.54541231909979504</v>
      </c>
      <c r="P282" s="31">
        <v>3345290</v>
      </c>
      <c r="Q282" s="31">
        <v>19076575</v>
      </c>
      <c r="R282" s="31">
        <v>21983225</v>
      </c>
      <c r="S282" s="31">
        <v>3345290</v>
      </c>
      <c r="T282" s="36">
        <f t="shared" si="61"/>
        <v>0.17536114318214879</v>
      </c>
      <c r="U282" s="36">
        <f t="shared" si="62"/>
        <v>2.7273357466766708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26423567</v>
      </c>
      <c r="E283" s="31">
        <v>26423567</v>
      </c>
      <c r="F283" s="31">
        <v>4163638</v>
      </c>
      <c r="G283" s="36">
        <f t="shared" si="56"/>
        <v>0.1575728969521791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4163638</v>
      </c>
      <c r="O283" s="36">
        <f t="shared" si="60"/>
        <v>0.1575728969521791</v>
      </c>
      <c r="P283" s="31">
        <v>3950828</v>
      </c>
      <c r="Q283" s="31">
        <v>21707965</v>
      </c>
      <c r="R283" s="31">
        <v>25411734</v>
      </c>
      <c r="S283" s="31">
        <v>3950828</v>
      </c>
      <c r="T283" s="36">
        <f t="shared" si="61"/>
        <v>0.18199900359153887</v>
      </c>
      <c r="U283" s="36">
        <f t="shared" si="62"/>
        <v>5.3864658243790942E-2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165045463</v>
      </c>
      <c r="E285" s="32">
        <f>SUM(E276:E284)</f>
        <v>165045463</v>
      </c>
      <c r="F285" s="32">
        <f>SUM(F276:F284)</f>
        <v>54769653</v>
      </c>
      <c r="G285" s="37">
        <f t="shared" si="56"/>
        <v>0.33184585631414781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54769653</v>
      </c>
      <c r="O285" s="37">
        <f t="shared" si="60"/>
        <v>0.33184585631414781</v>
      </c>
      <c r="P285" s="32">
        <f>SUM(P276:P284)</f>
        <v>14547247</v>
      </c>
      <c r="Q285" s="32">
        <f>SUM(Q276:Q284)</f>
        <v>73428289</v>
      </c>
      <c r="R285" s="32">
        <f>SUM(R276:R284)</f>
        <v>159137948</v>
      </c>
      <c r="S285" s="32">
        <f>SUM(S276:S284)</f>
        <v>14547247</v>
      </c>
      <c r="T285" s="37">
        <f t="shared" si="61"/>
        <v>0.19811502076536197</v>
      </c>
      <c r="U285" s="37">
        <f t="shared" si="62"/>
        <v>2.7649496842942174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20925567</v>
      </c>
      <c r="E286" s="31">
        <v>20925567</v>
      </c>
      <c r="F286" s="31">
        <v>4608807</v>
      </c>
      <c r="G286" s="36">
        <f t="shared" si="56"/>
        <v>0.22024765207078978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4608807</v>
      </c>
      <c r="O286" s="36">
        <f t="shared" si="60"/>
        <v>0.22024765207078978</v>
      </c>
      <c r="P286" s="31">
        <v>4415367</v>
      </c>
      <c r="Q286" s="31">
        <v>36398462</v>
      </c>
      <c r="R286" s="31">
        <v>36398462</v>
      </c>
      <c r="S286" s="31">
        <v>4415367</v>
      </c>
      <c r="T286" s="36">
        <f t="shared" si="61"/>
        <v>0.12130641673815779</v>
      </c>
      <c r="U286" s="36">
        <f t="shared" si="62"/>
        <v>4.3810627746232678E-2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6366187</v>
      </c>
      <c r="E287" s="31">
        <v>6366187</v>
      </c>
      <c r="F287" s="31">
        <v>1314610</v>
      </c>
      <c r="G287" s="36">
        <f t="shared" si="56"/>
        <v>0.2064988037580423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1314610</v>
      </c>
      <c r="O287" s="36">
        <f t="shared" si="60"/>
        <v>0.2064988037580423</v>
      </c>
      <c r="P287" s="31">
        <v>875370</v>
      </c>
      <c r="Q287" s="31">
        <v>5989142</v>
      </c>
      <c r="R287" s="31">
        <v>5989142</v>
      </c>
      <c r="S287" s="31">
        <v>875370</v>
      </c>
      <c r="T287" s="36">
        <f t="shared" si="61"/>
        <v>0.14615949997512165</v>
      </c>
      <c r="U287" s="36">
        <f t="shared" si="62"/>
        <v>0.5017763916972251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31915164</v>
      </c>
      <c r="E288" s="31">
        <v>31915164</v>
      </c>
      <c r="F288" s="31">
        <v>8115804</v>
      </c>
      <c r="G288" s="36">
        <f t="shared" si="56"/>
        <v>0.25429303762938521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8115804</v>
      </c>
      <c r="O288" s="36">
        <f t="shared" si="60"/>
        <v>0.25429303762938521</v>
      </c>
      <c r="P288" s="31">
        <v>2560583</v>
      </c>
      <c r="Q288" s="31">
        <v>27045493</v>
      </c>
      <c r="R288" s="31">
        <v>27045493</v>
      </c>
      <c r="S288" s="31">
        <v>2560583</v>
      </c>
      <c r="T288" s="36">
        <f t="shared" si="61"/>
        <v>9.4676883871186973E-2</v>
      </c>
      <c r="U288" s="36">
        <f t="shared" si="62"/>
        <v>2.1695141301805099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10736136</v>
      </c>
      <c r="E289" s="31">
        <v>10736136</v>
      </c>
      <c r="F289" s="31">
        <v>1491698</v>
      </c>
      <c r="G289" s="36">
        <f t="shared" si="56"/>
        <v>0.1389417943289839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1491698</v>
      </c>
      <c r="O289" s="36">
        <f t="shared" si="60"/>
        <v>0.1389417943289839</v>
      </c>
      <c r="P289" s="31">
        <v>862913</v>
      </c>
      <c r="Q289" s="31">
        <v>6890362</v>
      </c>
      <c r="R289" s="31">
        <v>6890362</v>
      </c>
      <c r="S289" s="31">
        <v>862913</v>
      </c>
      <c r="T289" s="36">
        <f t="shared" si="61"/>
        <v>0.12523478447141093</v>
      </c>
      <c r="U289" s="36">
        <f t="shared" si="62"/>
        <v>0.72867716675956906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54325440</v>
      </c>
      <c r="E290" s="31">
        <v>54325440</v>
      </c>
      <c r="F290" s="31">
        <v>16168427</v>
      </c>
      <c r="G290" s="36">
        <f t="shared" si="56"/>
        <v>0.29762164834744093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16168427</v>
      </c>
      <c r="O290" s="36">
        <f t="shared" si="60"/>
        <v>0.29762164834744093</v>
      </c>
      <c r="P290" s="31">
        <v>13889256</v>
      </c>
      <c r="Q290" s="31">
        <v>56002824</v>
      </c>
      <c r="R290" s="31">
        <v>56002824</v>
      </c>
      <c r="S290" s="31">
        <v>13889256</v>
      </c>
      <c r="T290" s="36">
        <f t="shared" si="61"/>
        <v>0.24800992178537282</v>
      </c>
      <c r="U290" s="36">
        <f t="shared" si="62"/>
        <v>0.16409597461519887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124268494</v>
      </c>
      <c r="E292" s="32">
        <f>SUM(E286:E291)</f>
        <v>124268494</v>
      </c>
      <c r="F292" s="32">
        <f>SUM(F286:F291)</f>
        <v>31699346</v>
      </c>
      <c r="G292" s="37">
        <f t="shared" si="56"/>
        <v>0.25508755260202959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31699346</v>
      </c>
      <c r="O292" s="37">
        <f t="shared" si="60"/>
        <v>0.25508755260202959</v>
      </c>
      <c r="P292" s="32">
        <f>SUM(P286:P291)</f>
        <v>22603489</v>
      </c>
      <c r="Q292" s="32">
        <f>SUM(Q286:Q291)</f>
        <v>132326283</v>
      </c>
      <c r="R292" s="32">
        <f>SUM(R286:R291)</f>
        <v>132326283</v>
      </c>
      <c r="S292" s="32">
        <f>SUM(S286:S291)</f>
        <v>22603489</v>
      </c>
      <c r="T292" s="37">
        <f t="shared" si="61"/>
        <v>0.17081632225700771</v>
      </c>
      <c r="U292" s="37">
        <f t="shared" si="62"/>
        <v>0.4024094244919445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157773521</v>
      </c>
      <c r="E293" s="31">
        <v>157773521</v>
      </c>
      <c r="F293" s="31">
        <v>37244637</v>
      </c>
      <c r="G293" s="36">
        <f t="shared" si="56"/>
        <v>0.23606392735571896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37244637</v>
      </c>
      <c r="O293" s="36">
        <f t="shared" si="60"/>
        <v>0.23606392735571896</v>
      </c>
      <c r="P293" s="31">
        <v>35805678</v>
      </c>
      <c r="Q293" s="31">
        <v>118289828</v>
      </c>
      <c r="R293" s="31">
        <v>118289828</v>
      </c>
      <c r="S293" s="31">
        <v>35805678</v>
      </c>
      <c r="T293" s="36">
        <f t="shared" si="61"/>
        <v>0.30269448020500966</v>
      </c>
      <c r="U293" s="36">
        <f t="shared" si="62"/>
        <v>4.0188011521524514E-2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10763373</v>
      </c>
      <c r="E294" s="31">
        <v>10763373</v>
      </c>
      <c r="F294" s="31">
        <v>1496533</v>
      </c>
      <c r="G294" s="36">
        <f t="shared" si="56"/>
        <v>0.1390394070706274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1496533</v>
      </c>
      <c r="O294" s="36">
        <f t="shared" si="60"/>
        <v>0.1390394070706274</v>
      </c>
      <c r="P294" s="31">
        <v>706785</v>
      </c>
      <c r="Q294" s="31">
        <v>9441926</v>
      </c>
      <c r="R294" s="31">
        <v>10154126</v>
      </c>
      <c r="S294" s="31">
        <v>706785</v>
      </c>
      <c r="T294" s="36">
        <f t="shared" si="61"/>
        <v>7.48560198417145E-2</v>
      </c>
      <c r="U294" s="36">
        <f t="shared" si="62"/>
        <v>1.1173808159482728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18467628</v>
      </c>
      <c r="E295" s="31">
        <v>18467628</v>
      </c>
      <c r="F295" s="31">
        <v>4355129</v>
      </c>
      <c r="G295" s="36">
        <f t="shared" si="56"/>
        <v>0.23582503394588628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4355129</v>
      </c>
      <c r="O295" s="36">
        <f t="shared" si="60"/>
        <v>0.23582503394588628</v>
      </c>
      <c r="P295" s="31">
        <v>4101949</v>
      </c>
      <c r="Q295" s="31">
        <v>20008138</v>
      </c>
      <c r="R295" s="31">
        <v>17699743</v>
      </c>
      <c r="S295" s="31">
        <v>4101949</v>
      </c>
      <c r="T295" s="36">
        <f t="shared" si="61"/>
        <v>0.20501402979127792</v>
      </c>
      <c r="U295" s="36">
        <f t="shared" si="62"/>
        <v>6.172187903847659E-2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40889951</v>
      </c>
      <c r="E296" s="31">
        <v>40889951</v>
      </c>
      <c r="F296" s="31">
        <v>4052269</v>
      </c>
      <c r="G296" s="36">
        <f t="shared" si="56"/>
        <v>9.9101830667393073E-2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4052269</v>
      </c>
      <c r="O296" s="36">
        <f t="shared" si="60"/>
        <v>9.9101830667393073E-2</v>
      </c>
      <c r="P296" s="31">
        <v>10493768</v>
      </c>
      <c r="Q296" s="31">
        <v>39827550</v>
      </c>
      <c r="R296" s="31">
        <v>39827550</v>
      </c>
      <c r="S296" s="31">
        <v>10493768</v>
      </c>
      <c r="T296" s="36">
        <f t="shared" si="61"/>
        <v>0.26348012870487891</v>
      </c>
      <c r="U296" s="36">
        <f t="shared" si="62"/>
        <v>-0.61384042414507356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227894473</v>
      </c>
      <c r="E298" s="32">
        <f>SUM(E293:E297)</f>
        <v>227894473</v>
      </c>
      <c r="F298" s="32">
        <f>SUM(F293:F297)</f>
        <v>47148568</v>
      </c>
      <c r="G298" s="37">
        <f t="shared" si="56"/>
        <v>0.20688772035291966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47148568</v>
      </c>
      <c r="O298" s="37">
        <f t="shared" si="60"/>
        <v>0.20688772035291966</v>
      </c>
      <c r="P298" s="32">
        <f>SUM(P293:P297)</f>
        <v>51108180</v>
      </c>
      <c r="Q298" s="32">
        <f>SUM(Q293:Q297)</f>
        <v>187567442</v>
      </c>
      <c r="R298" s="32">
        <f>SUM(R293:R297)</f>
        <v>185971247</v>
      </c>
      <c r="S298" s="32">
        <f>SUM(S293:S297)</f>
        <v>51108180</v>
      </c>
      <c r="T298" s="37">
        <f t="shared" si="61"/>
        <v>0.27247895186415133</v>
      </c>
      <c r="U298" s="37">
        <f t="shared" si="62"/>
        <v>-7.7475112594500573E-2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745863178</v>
      </c>
      <c r="E299" s="32">
        <f>SUM(E263:E266,E268:E274,E276:E284,E286:E291,E293:E297)</f>
        <v>745863178</v>
      </c>
      <c r="F299" s="32">
        <f>SUM(F263:F266,F268:F274,F276:F284,F286:F291,F293:F297)</f>
        <v>178281223</v>
      </c>
      <c r="G299" s="37">
        <f t="shared" si="56"/>
        <v>0.23902671194742905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178281223</v>
      </c>
      <c r="O299" s="37">
        <f t="shared" si="60"/>
        <v>0.23902671194742905</v>
      </c>
      <c r="P299" s="32">
        <f>SUM(P263:P266,P268:P274,P276:P284,P286:P291,P293:P297)</f>
        <v>130788178</v>
      </c>
      <c r="Q299" s="32">
        <f>SUM(Q263:Q266,Q268:Q274,Q276:Q284,Q286:Q291,Q293:Q297)</f>
        <v>586033832</v>
      </c>
      <c r="R299" s="32">
        <f>SUM(R263:R266,R268:R274,R276:R284,R286:R291,R293:R297)</f>
        <v>682715432</v>
      </c>
      <c r="S299" s="32">
        <f>SUM(S263:S266,S268:S274,S276:S284,S286:S291,S293:S297)</f>
        <v>130788178</v>
      </c>
      <c r="T299" s="37">
        <f t="shared" si="61"/>
        <v>0.22317513231898189</v>
      </c>
      <c r="U299" s="37">
        <f t="shared" si="62"/>
        <v>0.36312949477742551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4059021467</v>
      </c>
      <c r="E302" s="31">
        <v>4066964895</v>
      </c>
      <c r="F302" s="31">
        <v>1105337874</v>
      </c>
      <c r="G302" s="36">
        <f t="shared" ref="G302:G339" si="63">IF(($D302     =0),0,($F302     /$D302     ))</f>
        <v>0.2723163410162866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1105337874</v>
      </c>
      <c r="O302" s="36">
        <f t="shared" ref="O302:O339" si="67">IF(($D302     =0),0,($N302     /$D302     ))</f>
        <v>0.2723163410162866</v>
      </c>
      <c r="P302" s="31">
        <v>942868597</v>
      </c>
      <c r="Q302" s="31">
        <v>3563343669</v>
      </c>
      <c r="R302" s="31">
        <v>3600861183</v>
      </c>
      <c r="S302" s="31">
        <v>942868597</v>
      </c>
      <c r="T302" s="36">
        <f t="shared" ref="T302:T339" si="68">IF(($Q302     =0),0,($S302     /$Q302     ))</f>
        <v>0.26460220640592946</v>
      </c>
      <c r="U302" s="36">
        <f t="shared" ref="U302:U339" si="69">IF(($P302     =0),0,(($F302     /$P302     )-1))</f>
        <v>0.17231380652292527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4059021467</v>
      </c>
      <c r="E303" s="32">
        <f>E302</f>
        <v>4066964895</v>
      </c>
      <c r="F303" s="32">
        <f>F302</f>
        <v>1105337874</v>
      </c>
      <c r="G303" s="37">
        <f t="shared" si="63"/>
        <v>0.2723163410162866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1105337874</v>
      </c>
      <c r="O303" s="37">
        <f t="shared" si="67"/>
        <v>0.2723163410162866</v>
      </c>
      <c r="P303" s="32">
        <f>P302</f>
        <v>942868597</v>
      </c>
      <c r="Q303" s="32">
        <f>Q302</f>
        <v>3563343669</v>
      </c>
      <c r="R303" s="32">
        <f>R302</f>
        <v>3600861183</v>
      </c>
      <c r="S303" s="32">
        <f>S302</f>
        <v>942868597</v>
      </c>
      <c r="T303" s="37">
        <f t="shared" si="68"/>
        <v>0.26460220640592946</v>
      </c>
      <c r="U303" s="37">
        <f t="shared" si="69"/>
        <v>0.17231380652292527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46673364</v>
      </c>
      <c r="E304" s="31">
        <v>46673364</v>
      </c>
      <c r="F304" s="31">
        <v>10680253</v>
      </c>
      <c r="G304" s="36">
        <f t="shared" si="63"/>
        <v>0.22882972395133122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10680253</v>
      </c>
      <c r="O304" s="36">
        <f t="shared" si="67"/>
        <v>0.22882972395133122</v>
      </c>
      <c r="P304" s="31">
        <v>9855257</v>
      </c>
      <c r="Q304" s="31">
        <v>41229663</v>
      </c>
      <c r="R304" s="31">
        <v>43925171</v>
      </c>
      <c r="S304" s="31">
        <v>9855257</v>
      </c>
      <c r="T304" s="36">
        <f t="shared" si="68"/>
        <v>0.23903316891045168</v>
      </c>
      <c r="U304" s="36">
        <f t="shared" si="69"/>
        <v>8.3711261918385294E-2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24061000</v>
      </c>
      <c r="E305" s="31">
        <v>24061000</v>
      </c>
      <c r="F305" s="31">
        <v>11284479</v>
      </c>
      <c r="G305" s="36">
        <f t="shared" si="63"/>
        <v>0.46899459706579111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11284479</v>
      </c>
      <c r="O305" s="36">
        <f t="shared" si="67"/>
        <v>0.46899459706579111</v>
      </c>
      <c r="P305" s="31">
        <v>9453579</v>
      </c>
      <c r="Q305" s="31">
        <v>21174000</v>
      </c>
      <c r="R305" s="31">
        <v>26680708</v>
      </c>
      <c r="S305" s="31">
        <v>9453579</v>
      </c>
      <c r="T305" s="36">
        <f t="shared" si="68"/>
        <v>0.44647109662793993</v>
      </c>
      <c r="U305" s="36">
        <f t="shared" si="69"/>
        <v>0.19367268206041333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28896000</v>
      </c>
      <c r="E306" s="31">
        <v>28896000</v>
      </c>
      <c r="F306" s="31">
        <v>5534608</v>
      </c>
      <c r="G306" s="36">
        <f t="shared" si="63"/>
        <v>0.19153543743078627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5534608</v>
      </c>
      <c r="O306" s="36">
        <f t="shared" si="67"/>
        <v>0.19153543743078627</v>
      </c>
      <c r="P306" s="31">
        <v>5662118</v>
      </c>
      <c r="Q306" s="31">
        <v>22331000</v>
      </c>
      <c r="R306" s="31">
        <v>27172000</v>
      </c>
      <c r="S306" s="31">
        <v>5662118</v>
      </c>
      <c r="T306" s="36">
        <f t="shared" si="68"/>
        <v>0.25355416237517353</v>
      </c>
      <c r="U306" s="36">
        <f t="shared" si="69"/>
        <v>-2.2519841515136196E-2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156651772</v>
      </c>
      <c r="E307" s="31">
        <v>156651772</v>
      </c>
      <c r="F307" s="31">
        <v>42289522</v>
      </c>
      <c r="G307" s="36">
        <f t="shared" si="63"/>
        <v>0.26995878476242197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42289522</v>
      </c>
      <c r="O307" s="36">
        <f t="shared" si="67"/>
        <v>0.26995878476242197</v>
      </c>
      <c r="P307" s="31">
        <v>39254149</v>
      </c>
      <c r="Q307" s="31">
        <v>141444817</v>
      </c>
      <c r="R307" s="31">
        <v>144064818</v>
      </c>
      <c r="S307" s="31">
        <v>39254149</v>
      </c>
      <c r="T307" s="36">
        <f t="shared" si="68"/>
        <v>0.27752271049988347</v>
      </c>
      <c r="U307" s="36">
        <f t="shared" si="69"/>
        <v>7.7326170031096542E-2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99188054</v>
      </c>
      <c r="E308" s="31">
        <v>99188054</v>
      </c>
      <c r="F308" s="31">
        <v>31776970</v>
      </c>
      <c r="G308" s="36">
        <f t="shared" si="63"/>
        <v>0.32037093902457248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31776970</v>
      </c>
      <c r="O308" s="36">
        <f t="shared" si="67"/>
        <v>0.32037093902457248</v>
      </c>
      <c r="P308" s="31">
        <v>30034435</v>
      </c>
      <c r="Q308" s="31">
        <v>92809340</v>
      </c>
      <c r="R308" s="31">
        <v>94938000</v>
      </c>
      <c r="S308" s="31">
        <v>30034435</v>
      </c>
      <c r="T308" s="36">
        <f t="shared" si="68"/>
        <v>0.32361435821006806</v>
      </c>
      <c r="U308" s="36">
        <f t="shared" si="69"/>
        <v>5.8017905114579271E-2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355470190</v>
      </c>
      <c r="E310" s="32">
        <f>SUM(E304:E309)</f>
        <v>355470190</v>
      </c>
      <c r="F310" s="32">
        <f>SUM(F304:F309)</f>
        <v>101565832</v>
      </c>
      <c r="G310" s="37">
        <f t="shared" si="63"/>
        <v>0.2857225017940323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101565832</v>
      </c>
      <c r="O310" s="37">
        <f t="shared" si="67"/>
        <v>0.2857225017940323</v>
      </c>
      <c r="P310" s="32">
        <f>SUM(P304:P309)</f>
        <v>94259538</v>
      </c>
      <c r="Q310" s="32">
        <f>SUM(Q304:Q309)</f>
        <v>318988820</v>
      </c>
      <c r="R310" s="32">
        <f>SUM(R304:R309)</f>
        <v>336780697</v>
      </c>
      <c r="S310" s="32">
        <f>SUM(S304:S309)</f>
        <v>94259538</v>
      </c>
      <c r="T310" s="37">
        <f t="shared" si="68"/>
        <v>0.29549480135385309</v>
      </c>
      <c r="U310" s="37">
        <f t="shared" si="69"/>
        <v>7.7512516558271294E-2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72294086</v>
      </c>
      <c r="E311" s="31">
        <v>72294086</v>
      </c>
      <c r="F311" s="31">
        <v>11969838</v>
      </c>
      <c r="G311" s="36">
        <f t="shared" si="63"/>
        <v>0.16557146873673734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11969838</v>
      </c>
      <c r="O311" s="36">
        <f t="shared" si="67"/>
        <v>0.16557146873673734</v>
      </c>
      <c r="P311" s="31">
        <v>45799282</v>
      </c>
      <c r="Q311" s="31">
        <v>56602105</v>
      </c>
      <c r="R311" s="31">
        <v>56719105</v>
      </c>
      <c r="S311" s="31">
        <v>45799282</v>
      </c>
      <c r="T311" s="36">
        <f t="shared" si="68"/>
        <v>0.80914450089797896</v>
      </c>
      <c r="U311" s="36">
        <f t="shared" si="69"/>
        <v>-0.738645728114253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309775296</v>
      </c>
      <c r="E312" s="31">
        <v>309775296</v>
      </c>
      <c r="F312" s="31">
        <v>64152637</v>
      </c>
      <c r="G312" s="36">
        <f t="shared" si="63"/>
        <v>0.20709410281703031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64152637</v>
      </c>
      <c r="O312" s="36">
        <f t="shared" si="67"/>
        <v>0.20709410281703031</v>
      </c>
      <c r="P312" s="31">
        <v>42156359</v>
      </c>
      <c r="Q312" s="31">
        <v>301789965</v>
      </c>
      <c r="R312" s="31">
        <v>279450924</v>
      </c>
      <c r="S312" s="31">
        <v>42156359</v>
      </c>
      <c r="T312" s="36">
        <f t="shared" si="68"/>
        <v>0.13968774276507173</v>
      </c>
      <c r="U312" s="36">
        <f t="shared" si="69"/>
        <v>0.52177841070192987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172165038</v>
      </c>
      <c r="E313" s="31">
        <v>172165038</v>
      </c>
      <c r="F313" s="31">
        <v>51423813</v>
      </c>
      <c r="G313" s="36">
        <f t="shared" si="63"/>
        <v>0.29868905787945171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51423813</v>
      </c>
      <c r="O313" s="36">
        <f t="shared" si="67"/>
        <v>0.29868905787945171</v>
      </c>
      <c r="P313" s="31">
        <v>47761999</v>
      </c>
      <c r="Q313" s="31">
        <v>159519078</v>
      </c>
      <c r="R313" s="31">
        <v>159519078</v>
      </c>
      <c r="S313" s="31">
        <v>47761999</v>
      </c>
      <c r="T313" s="36">
        <f t="shared" si="68"/>
        <v>0.29941245648373166</v>
      </c>
      <c r="U313" s="36">
        <f t="shared" si="69"/>
        <v>7.6667938458773399E-2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176382000</v>
      </c>
      <c r="E314" s="31">
        <v>176382000</v>
      </c>
      <c r="F314" s="31">
        <v>38995196</v>
      </c>
      <c r="G314" s="36">
        <f t="shared" si="63"/>
        <v>0.22108376138154687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38995196</v>
      </c>
      <c r="O314" s="36">
        <f t="shared" si="67"/>
        <v>0.22108376138154687</v>
      </c>
      <c r="P314" s="31">
        <v>33474906</v>
      </c>
      <c r="Q314" s="31">
        <v>144856500</v>
      </c>
      <c r="R314" s="31">
        <v>153843050</v>
      </c>
      <c r="S314" s="31">
        <v>33474906</v>
      </c>
      <c r="T314" s="36">
        <f t="shared" si="68"/>
        <v>0.23109012022242703</v>
      </c>
      <c r="U314" s="36">
        <f t="shared" si="69"/>
        <v>0.16490830474624785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53677258</v>
      </c>
      <c r="E315" s="31">
        <v>1241260</v>
      </c>
      <c r="F315" s="31">
        <v>18608787</v>
      </c>
      <c r="G315" s="36">
        <f t="shared" si="63"/>
        <v>0.34667916531801979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18608787</v>
      </c>
      <c r="O315" s="36">
        <f t="shared" si="67"/>
        <v>0.34667916531801979</v>
      </c>
      <c r="P315" s="31">
        <v>14803198</v>
      </c>
      <c r="Q315" s="31">
        <v>41830466</v>
      </c>
      <c r="R315" s="31">
        <v>41830466</v>
      </c>
      <c r="S315" s="31">
        <v>14803198</v>
      </c>
      <c r="T315" s="36">
        <f t="shared" si="68"/>
        <v>0.35388556273793365</v>
      </c>
      <c r="U315" s="36">
        <f t="shared" si="69"/>
        <v>0.25707884201778564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784293678</v>
      </c>
      <c r="E317" s="32">
        <f>SUM(E311:E316)</f>
        <v>731857680</v>
      </c>
      <c r="F317" s="32">
        <f>SUM(F311:F316)</f>
        <v>185150271</v>
      </c>
      <c r="G317" s="37">
        <f t="shared" si="63"/>
        <v>0.23607262967125434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185150271</v>
      </c>
      <c r="O317" s="37">
        <f t="shared" si="67"/>
        <v>0.23607262967125434</v>
      </c>
      <c r="P317" s="32">
        <f>SUM(P311:P316)</f>
        <v>183995744</v>
      </c>
      <c r="Q317" s="32">
        <f>SUM(Q311:Q316)</f>
        <v>704598114</v>
      </c>
      <c r="R317" s="32">
        <f>SUM(R311:R316)</f>
        <v>691362623</v>
      </c>
      <c r="S317" s="32">
        <f>SUM(S311:S316)</f>
        <v>183995744</v>
      </c>
      <c r="T317" s="37">
        <f t="shared" si="68"/>
        <v>0.26113573162360182</v>
      </c>
      <c r="U317" s="37">
        <f t="shared" si="69"/>
        <v>6.2747483985281516E-3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74529550</v>
      </c>
      <c r="E318" s="31">
        <v>74529550</v>
      </c>
      <c r="F318" s="31">
        <v>15821905</v>
      </c>
      <c r="G318" s="36">
        <f t="shared" si="63"/>
        <v>0.21229035999814838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15821905</v>
      </c>
      <c r="O318" s="36">
        <f t="shared" si="67"/>
        <v>0.21229035999814838</v>
      </c>
      <c r="P318" s="31">
        <v>13886156</v>
      </c>
      <c r="Q318" s="31">
        <v>62787493</v>
      </c>
      <c r="R318" s="31">
        <v>71424098</v>
      </c>
      <c r="S318" s="31">
        <v>13886156</v>
      </c>
      <c r="T318" s="36">
        <f t="shared" si="68"/>
        <v>0.2211611793450648</v>
      </c>
      <c r="U318" s="36">
        <f t="shared" si="69"/>
        <v>0.13940135772635709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151900300</v>
      </c>
      <c r="E319" s="31">
        <v>151900300</v>
      </c>
      <c r="F319" s="31">
        <v>39768375</v>
      </c>
      <c r="G319" s="36">
        <f t="shared" si="63"/>
        <v>0.26180576996885457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39768375</v>
      </c>
      <c r="O319" s="36">
        <f t="shared" si="67"/>
        <v>0.26180576996885457</v>
      </c>
      <c r="P319" s="31">
        <v>36497262</v>
      </c>
      <c r="Q319" s="31">
        <v>135785097</v>
      </c>
      <c r="R319" s="31">
        <v>144189323</v>
      </c>
      <c r="S319" s="31">
        <v>36497262</v>
      </c>
      <c r="T319" s="36">
        <f t="shared" si="68"/>
        <v>0.26878694942494313</v>
      </c>
      <c r="U319" s="36">
        <f t="shared" si="69"/>
        <v>8.9626257443640611E-2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24681836</v>
      </c>
      <c r="E320" s="31">
        <v>24681836</v>
      </c>
      <c r="F320" s="31">
        <v>6019984</v>
      </c>
      <c r="G320" s="36">
        <f t="shared" si="63"/>
        <v>0.24390341139937888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6019984</v>
      </c>
      <c r="O320" s="36">
        <f t="shared" si="67"/>
        <v>0.24390341139937888</v>
      </c>
      <c r="P320" s="31">
        <v>5797538</v>
      </c>
      <c r="Q320" s="31">
        <v>21605043</v>
      </c>
      <c r="R320" s="31">
        <v>24105043</v>
      </c>
      <c r="S320" s="31">
        <v>5797538</v>
      </c>
      <c r="T320" s="36">
        <f t="shared" si="68"/>
        <v>0.26834188666044312</v>
      </c>
      <c r="U320" s="36">
        <f t="shared" si="69"/>
        <v>3.836904561901977E-2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37740031</v>
      </c>
      <c r="E321" s="31">
        <v>37740031</v>
      </c>
      <c r="F321" s="31">
        <v>11202477</v>
      </c>
      <c r="G321" s="36">
        <f t="shared" si="63"/>
        <v>0.29683274504994445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11202477</v>
      </c>
      <c r="O321" s="36">
        <f t="shared" si="67"/>
        <v>0.29683274504994445</v>
      </c>
      <c r="P321" s="31">
        <v>9073964</v>
      </c>
      <c r="Q321" s="31">
        <v>32351714</v>
      </c>
      <c r="R321" s="31">
        <v>37412260</v>
      </c>
      <c r="S321" s="31">
        <v>9073964</v>
      </c>
      <c r="T321" s="36">
        <f t="shared" si="68"/>
        <v>0.28047861699074123</v>
      </c>
      <c r="U321" s="36">
        <f t="shared" si="69"/>
        <v>0.23457366593034745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288851717</v>
      </c>
      <c r="E323" s="32">
        <f>SUM(E318:E322)</f>
        <v>288851717</v>
      </c>
      <c r="F323" s="32">
        <f>SUM(F318:F322)</f>
        <v>72812741</v>
      </c>
      <c r="G323" s="37">
        <f t="shared" si="63"/>
        <v>0.25207653863452711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72812741</v>
      </c>
      <c r="O323" s="37">
        <f t="shared" si="67"/>
        <v>0.25207653863452711</v>
      </c>
      <c r="P323" s="32">
        <f>SUM(P318:P322)</f>
        <v>65254920</v>
      </c>
      <c r="Q323" s="32">
        <f>SUM(Q318:Q322)</f>
        <v>252529347</v>
      </c>
      <c r="R323" s="32">
        <f>SUM(R318:R322)</f>
        <v>277130724</v>
      </c>
      <c r="S323" s="32">
        <f>SUM(S318:S322)</f>
        <v>65254920</v>
      </c>
      <c r="T323" s="37">
        <f t="shared" si="68"/>
        <v>0.25840529338556439</v>
      </c>
      <c r="U323" s="37">
        <f t="shared" si="69"/>
        <v>0.11581994123967965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16008580</v>
      </c>
      <c r="E324" s="31">
        <v>16008580</v>
      </c>
      <c r="F324" s="31">
        <v>3662531</v>
      </c>
      <c r="G324" s="36">
        <f t="shared" si="63"/>
        <v>0.22878550127494132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3662531</v>
      </c>
      <c r="O324" s="36">
        <f t="shared" si="67"/>
        <v>0.22878550127494132</v>
      </c>
      <c r="P324" s="31">
        <v>2425601</v>
      </c>
      <c r="Q324" s="31">
        <v>18386210</v>
      </c>
      <c r="R324" s="31">
        <v>18386210</v>
      </c>
      <c r="S324" s="31">
        <v>2425601</v>
      </c>
      <c r="T324" s="36">
        <f t="shared" si="68"/>
        <v>0.13192501336599549</v>
      </c>
      <c r="U324" s="36">
        <f t="shared" si="69"/>
        <v>0.5099478438539562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50512912</v>
      </c>
      <c r="E325" s="31">
        <v>50512912</v>
      </c>
      <c r="F325" s="31">
        <v>9909760</v>
      </c>
      <c r="G325" s="36">
        <f t="shared" si="63"/>
        <v>0.1961827106700956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9909760</v>
      </c>
      <c r="O325" s="36">
        <f t="shared" si="67"/>
        <v>0.1961827106700956</v>
      </c>
      <c r="P325" s="31">
        <v>15542891</v>
      </c>
      <c r="Q325" s="31">
        <v>46156028</v>
      </c>
      <c r="R325" s="31">
        <v>46156028</v>
      </c>
      <c r="S325" s="31">
        <v>15542891</v>
      </c>
      <c r="T325" s="36">
        <f t="shared" si="68"/>
        <v>0.33674671919342802</v>
      </c>
      <c r="U325" s="36">
        <f t="shared" si="69"/>
        <v>-0.36242491824719092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146360142</v>
      </c>
      <c r="E326" s="31">
        <v>146360142</v>
      </c>
      <c r="F326" s="31">
        <v>28258432</v>
      </c>
      <c r="G326" s="36">
        <f t="shared" si="63"/>
        <v>0.19307464186526957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28258432</v>
      </c>
      <c r="O326" s="36">
        <f t="shared" si="67"/>
        <v>0.19307464186526957</v>
      </c>
      <c r="P326" s="31">
        <v>56776419</v>
      </c>
      <c r="Q326" s="31">
        <v>139063282</v>
      </c>
      <c r="R326" s="31">
        <v>135439794</v>
      </c>
      <c r="S326" s="31">
        <v>56776419</v>
      </c>
      <c r="T326" s="36">
        <f t="shared" si="68"/>
        <v>0.40827757107012619</v>
      </c>
      <c r="U326" s="36">
        <f t="shared" si="69"/>
        <v>-0.50228576409512549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290190045</v>
      </c>
      <c r="E327" s="31">
        <v>290190045</v>
      </c>
      <c r="F327" s="31">
        <v>89367431</v>
      </c>
      <c r="G327" s="36">
        <f t="shared" si="63"/>
        <v>0.30796173934912208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89367431</v>
      </c>
      <c r="O327" s="36">
        <f t="shared" si="67"/>
        <v>0.30796173934912208</v>
      </c>
      <c r="P327" s="31">
        <v>80050909</v>
      </c>
      <c r="Q327" s="31">
        <v>255825621</v>
      </c>
      <c r="R327" s="31">
        <v>255825621</v>
      </c>
      <c r="S327" s="31">
        <v>80050909</v>
      </c>
      <c r="T327" s="36">
        <f t="shared" si="68"/>
        <v>0.3129120089187627</v>
      </c>
      <c r="U327" s="36">
        <f t="shared" si="69"/>
        <v>0.11638246356452986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64949000</v>
      </c>
      <c r="E328" s="31">
        <v>64949000</v>
      </c>
      <c r="F328" s="31">
        <v>17328679</v>
      </c>
      <c r="G328" s="36">
        <f t="shared" si="63"/>
        <v>0.26680440037567937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17328679</v>
      </c>
      <c r="O328" s="36">
        <f t="shared" si="67"/>
        <v>0.26680440037567937</v>
      </c>
      <c r="P328" s="31">
        <v>45722993</v>
      </c>
      <c r="Q328" s="31">
        <v>61389100</v>
      </c>
      <c r="R328" s="31">
        <v>58929100</v>
      </c>
      <c r="S328" s="31">
        <v>45722993</v>
      </c>
      <c r="T328" s="36">
        <f t="shared" si="68"/>
        <v>0.74480637442151787</v>
      </c>
      <c r="U328" s="36">
        <f t="shared" si="69"/>
        <v>-0.62100733431864352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104326815</v>
      </c>
      <c r="E329" s="31">
        <v>104326815</v>
      </c>
      <c r="F329" s="31">
        <v>23481456</v>
      </c>
      <c r="G329" s="36">
        <f t="shared" si="63"/>
        <v>0.2250759404473337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23481456</v>
      </c>
      <c r="O329" s="36">
        <f t="shared" si="67"/>
        <v>0.2250759404473337</v>
      </c>
      <c r="P329" s="31">
        <v>25727086</v>
      </c>
      <c r="Q329" s="31">
        <v>104393160</v>
      </c>
      <c r="R329" s="31">
        <v>101766436</v>
      </c>
      <c r="S329" s="31">
        <v>25727086</v>
      </c>
      <c r="T329" s="36">
        <f t="shared" si="68"/>
        <v>0.24644417316230297</v>
      </c>
      <c r="U329" s="36">
        <f t="shared" si="69"/>
        <v>-8.7286605253311667E-2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109871976</v>
      </c>
      <c r="E330" s="31">
        <v>109871976</v>
      </c>
      <c r="F330" s="31">
        <v>22684324</v>
      </c>
      <c r="G330" s="36">
        <f t="shared" si="63"/>
        <v>0.20646141833291504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22684324</v>
      </c>
      <c r="O330" s="36">
        <f t="shared" si="67"/>
        <v>0.20646141833291504</v>
      </c>
      <c r="P330" s="31">
        <v>25170799</v>
      </c>
      <c r="Q330" s="31">
        <v>68903532</v>
      </c>
      <c r="R330" s="31">
        <v>59939081</v>
      </c>
      <c r="S330" s="31">
        <v>25170799</v>
      </c>
      <c r="T330" s="36">
        <f t="shared" si="68"/>
        <v>0.36530491644463159</v>
      </c>
      <c r="U330" s="36">
        <f t="shared" si="69"/>
        <v>-9.8784110905656974E-2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782219470</v>
      </c>
      <c r="E332" s="32">
        <f>SUM(E324:E331)</f>
        <v>782219470</v>
      </c>
      <c r="F332" s="32">
        <f>SUM(F324:F331)</f>
        <v>194692613</v>
      </c>
      <c r="G332" s="37">
        <f t="shared" si="63"/>
        <v>0.24889768213005489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194692613</v>
      </c>
      <c r="O332" s="37">
        <f t="shared" si="67"/>
        <v>0.24889768213005489</v>
      </c>
      <c r="P332" s="32">
        <f>SUM(P324:P331)</f>
        <v>251416698</v>
      </c>
      <c r="Q332" s="32">
        <f>SUM(Q324:Q331)</f>
        <v>694116933</v>
      </c>
      <c r="R332" s="32">
        <f>SUM(R324:R331)</f>
        <v>676442270</v>
      </c>
      <c r="S332" s="32">
        <f>SUM(S324:S331)</f>
        <v>251416698</v>
      </c>
      <c r="T332" s="37">
        <f t="shared" si="68"/>
        <v>0.36221086973540234</v>
      </c>
      <c r="U332" s="37">
        <f t="shared" si="69"/>
        <v>-0.22561781079473087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4991500</v>
      </c>
      <c r="E333" s="31">
        <v>4991500</v>
      </c>
      <c r="F333" s="31">
        <v>985631</v>
      </c>
      <c r="G333" s="36">
        <f t="shared" si="63"/>
        <v>0.19746188520484825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985631</v>
      </c>
      <c r="O333" s="36">
        <f t="shared" si="67"/>
        <v>0.19746188520484825</v>
      </c>
      <c r="P333" s="31">
        <v>937799</v>
      </c>
      <c r="Q333" s="31">
        <v>4164288</v>
      </c>
      <c r="R333" s="31">
        <v>5436112</v>
      </c>
      <c r="S333" s="31">
        <v>937799</v>
      </c>
      <c r="T333" s="36">
        <f t="shared" si="68"/>
        <v>0.2252003223600289</v>
      </c>
      <c r="U333" s="36">
        <f t="shared" si="69"/>
        <v>5.1004532954289861E-2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8614595</v>
      </c>
      <c r="E334" s="31">
        <v>8614595</v>
      </c>
      <c r="F334" s="31">
        <v>1606492</v>
      </c>
      <c r="G334" s="36">
        <f t="shared" si="63"/>
        <v>0.18648491310386617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1606492</v>
      </c>
      <c r="O334" s="36">
        <f t="shared" si="67"/>
        <v>0.18648491310386617</v>
      </c>
      <c r="P334" s="31">
        <v>1896200</v>
      </c>
      <c r="Q334" s="31">
        <v>7672537</v>
      </c>
      <c r="R334" s="31">
        <v>7831450</v>
      </c>
      <c r="S334" s="31">
        <v>1896200</v>
      </c>
      <c r="T334" s="36">
        <f t="shared" si="68"/>
        <v>0.24714119984041785</v>
      </c>
      <c r="U334" s="36">
        <f t="shared" si="69"/>
        <v>-0.15278346166016243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42277636</v>
      </c>
      <c r="E335" s="31">
        <v>42277636</v>
      </c>
      <c r="F335" s="31">
        <v>13230248</v>
      </c>
      <c r="G335" s="36">
        <f t="shared" si="63"/>
        <v>0.31293727019173923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13230248</v>
      </c>
      <c r="O335" s="36">
        <f t="shared" si="67"/>
        <v>0.31293727019173923</v>
      </c>
      <c r="P335" s="31">
        <v>12564469</v>
      </c>
      <c r="Q335" s="31">
        <v>43353036</v>
      </c>
      <c r="R335" s="31">
        <v>40256937</v>
      </c>
      <c r="S335" s="31">
        <v>12564469</v>
      </c>
      <c r="T335" s="36">
        <f t="shared" si="68"/>
        <v>0.2898175112811015</v>
      </c>
      <c r="U335" s="36">
        <f t="shared" si="69"/>
        <v>5.2989028028164187E-2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55883731</v>
      </c>
      <c r="E337" s="32">
        <f>SUM(E333:E336)</f>
        <v>55883731</v>
      </c>
      <c r="F337" s="32">
        <f>SUM(F333:F336)</f>
        <v>15822371</v>
      </c>
      <c r="G337" s="37">
        <f t="shared" si="63"/>
        <v>0.2831301832728384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15822371</v>
      </c>
      <c r="O337" s="37">
        <f t="shared" si="67"/>
        <v>0.2831301832728384</v>
      </c>
      <c r="P337" s="32">
        <f>SUM(P333:P336)</f>
        <v>15398468</v>
      </c>
      <c r="Q337" s="32">
        <f>SUM(Q333:Q336)</f>
        <v>55189861</v>
      </c>
      <c r="R337" s="32">
        <f>SUM(R333:R336)</f>
        <v>53524499</v>
      </c>
      <c r="S337" s="32">
        <f>SUM(S333:S336)</f>
        <v>15398468</v>
      </c>
      <c r="T337" s="37">
        <f t="shared" si="68"/>
        <v>0.27900900130913536</v>
      </c>
      <c r="U337" s="37">
        <f t="shared" si="69"/>
        <v>2.7528907421179749E-2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6325740253</v>
      </c>
      <c r="E338" s="32">
        <f>SUM(E302,E304:E309,E311:E316,E318:E322,E324:E331,E333:E336)</f>
        <v>6281247683</v>
      </c>
      <c r="F338" s="32">
        <f>SUM(F302,F304:F309,F311:F316,F318:F322,F324:F331,F333:F336)</f>
        <v>1675381702</v>
      </c>
      <c r="G338" s="37">
        <f t="shared" si="63"/>
        <v>0.26485148535864173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1675381702</v>
      </c>
      <c r="O338" s="37">
        <f t="shared" si="67"/>
        <v>0.26485148535864173</v>
      </c>
      <c r="P338" s="32">
        <f>SUM(P302,P304:P309,P311:P316,P318:P322,P324:P331,P333:P336)</f>
        <v>1553193965</v>
      </c>
      <c r="Q338" s="32">
        <f>SUM(Q302,Q304:Q309,Q311:Q316,Q318:Q322,Q324:Q331,Q333:Q336)</f>
        <v>5588766744</v>
      </c>
      <c r="R338" s="32">
        <f>SUM(R302,R304:R309,R311:R316,R318:R322,R324:R331,R333:R336)</f>
        <v>5636101996</v>
      </c>
      <c r="S338" s="32">
        <f>SUM(S302,S304:S309,S311:S316,S318:S322,S324:S331,S333:S336)</f>
        <v>1553193965</v>
      </c>
      <c r="T338" s="37">
        <f t="shared" si="68"/>
        <v>0.27791354267334223</v>
      </c>
      <c r="U338" s="37">
        <f t="shared" si="69"/>
        <v>7.8668691582251871E-2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33551686170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33506595341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8493683255</v>
      </c>
      <c r="G339" s="39">
        <f t="shared" si="63"/>
        <v>0.25315220260359272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8493683255</v>
      </c>
      <c r="O339" s="39">
        <f t="shared" si="67"/>
        <v>0.25315220260359272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7669605669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30290874714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30512548946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7669605669</v>
      </c>
      <c r="T339" s="39">
        <f t="shared" si="68"/>
        <v>0.25319855373655553</v>
      </c>
      <c r="U339" s="39">
        <f t="shared" si="69"/>
        <v>0.107447191102779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787459939</v>
      </c>
      <c r="E8" s="31">
        <v>786446106</v>
      </c>
      <c r="F8" s="31">
        <v>212370874</v>
      </c>
      <c r="G8" s="36">
        <f>IF(($D8       =0),0,($F8       /$D8       ))</f>
        <v>0.26969101979929422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212370874</v>
      </c>
      <c r="O8" s="36">
        <f>IF(($D8       =0),0,($N8       /$D8       ))</f>
        <v>0.26969101979929422</v>
      </c>
      <c r="P8" s="31">
        <v>207173138</v>
      </c>
      <c r="Q8" s="31">
        <v>750614832</v>
      </c>
      <c r="R8" s="31">
        <v>750614832</v>
      </c>
      <c r="S8" s="31">
        <v>207173138</v>
      </c>
      <c r="T8" s="36">
        <f>IF(($Q8       =0),0,($S8       /$Q8       ))</f>
        <v>0.27600458872893679</v>
      </c>
      <c r="U8" s="36">
        <f>IF(($P8       =0),0,(($F8       /$P8       )-1))</f>
        <v>2.5088851045930394E-2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592079040</v>
      </c>
      <c r="E9" s="31">
        <v>592079040</v>
      </c>
      <c r="F9" s="31">
        <v>117714256</v>
      </c>
      <c r="G9" s="36">
        <f>IF(($D9       =0),0,($F9       /$D9       ))</f>
        <v>0.19881510414555462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117714256</v>
      </c>
      <c r="O9" s="36">
        <f>IF(($D9       =0),0,($N9       /$D9       ))</f>
        <v>0.19881510414555462</v>
      </c>
      <c r="P9" s="31">
        <v>119110430</v>
      </c>
      <c r="Q9" s="31">
        <v>503127660</v>
      </c>
      <c r="R9" s="31">
        <v>545787360</v>
      </c>
      <c r="S9" s="31">
        <v>119110430</v>
      </c>
      <c r="T9" s="36">
        <f>IF(($Q9       =0),0,($S9       /$Q9       ))</f>
        <v>0.23673997569523408</v>
      </c>
      <c r="U9" s="36">
        <f>IF(($P9       =0),0,(($F9       /$P9       )-1))</f>
        <v>-1.1721677102500605E-2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1379538979</v>
      </c>
      <c r="E10" s="32">
        <f>SUM(E8:E9)</f>
        <v>1378525146</v>
      </c>
      <c r="F10" s="32">
        <f>SUM(F8:F9)</f>
        <v>330085130</v>
      </c>
      <c r="G10" s="37">
        <f t="shared" ref="G10:G54" si="0">IF(($D10      =0),0,($F10      /$D10      ))</f>
        <v>0.2392720575675738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330085130</v>
      </c>
      <c r="O10" s="37">
        <f t="shared" ref="O10:O54" si="4">IF(($D10      =0),0,($N10      /$D10      ))</f>
        <v>0.2392720575675738</v>
      </c>
      <c r="P10" s="32">
        <f>SUM(P8:P9)</f>
        <v>326283568</v>
      </c>
      <c r="Q10" s="32">
        <f>SUM(Q8:Q9)</f>
        <v>1253742492</v>
      </c>
      <c r="R10" s="32">
        <f>SUM(R8:R9)</f>
        <v>1296402192</v>
      </c>
      <c r="S10" s="32">
        <f>SUM(S8:S9)</f>
        <v>326283568</v>
      </c>
      <c r="T10" s="37">
        <f t="shared" ref="T10:T54" si="5">IF(($Q10      =0),0,($S10      /$Q10      ))</f>
        <v>0.26024767452804815</v>
      </c>
      <c r="U10" s="37">
        <f t="shared" ref="U10:U54" si="6">IF(($P10      =0),0,(($F10      /$P10      )-1))</f>
        <v>1.1651098531569426E-2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50982282</v>
      </c>
      <c r="E11" s="31">
        <v>50982282</v>
      </c>
      <c r="F11" s="31">
        <v>16021273</v>
      </c>
      <c r="G11" s="36">
        <f t="shared" si="0"/>
        <v>0.3142517826094956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16021273</v>
      </c>
      <c r="O11" s="36">
        <f t="shared" si="4"/>
        <v>0.3142517826094956</v>
      </c>
      <c r="P11" s="31">
        <v>15414619</v>
      </c>
      <c r="Q11" s="31">
        <v>48740232</v>
      </c>
      <c r="R11" s="31">
        <v>48740232</v>
      </c>
      <c r="S11" s="31">
        <v>15414619</v>
      </c>
      <c r="T11" s="36">
        <f t="shared" si="5"/>
        <v>0.31626068173003363</v>
      </c>
      <c r="U11" s="36">
        <f t="shared" si="6"/>
        <v>3.9355757025197891E-2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24451301</v>
      </c>
      <c r="E12" s="31">
        <v>24451301</v>
      </c>
      <c r="F12" s="31">
        <v>6922073</v>
      </c>
      <c r="G12" s="36">
        <f t="shared" si="0"/>
        <v>0.28309630640921724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6922073</v>
      </c>
      <c r="O12" s="36">
        <f t="shared" si="4"/>
        <v>0.28309630640921724</v>
      </c>
      <c r="P12" s="31">
        <v>5114101</v>
      </c>
      <c r="Q12" s="31">
        <v>23269472</v>
      </c>
      <c r="R12" s="31">
        <v>23269472</v>
      </c>
      <c r="S12" s="31">
        <v>5114101</v>
      </c>
      <c r="T12" s="36">
        <f t="shared" si="5"/>
        <v>0.21977726868920791</v>
      </c>
      <c r="U12" s="36">
        <f t="shared" si="6"/>
        <v>0.3535268466539867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56624586</v>
      </c>
      <c r="E13" s="31">
        <v>56624586</v>
      </c>
      <c r="F13" s="31">
        <v>16842036</v>
      </c>
      <c r="G13" s="36">
        <f t="shared" si="0"/>
        <v>0.29743327394923469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16842036</v>
      </c>
      <c r="O13" s="36">
        <f t="shared" si="4"/>
        <v>0.29743327394923469</v>
      </c>
      <c r="P13" s="31">
        <v>10215773</v>
      </c>
      <c r="Q13" s="31">
        <v>34267488</v>
      </c>
      <c r="R13" s="31">
        <v>34367572</v>
      </c>
      <c r="S13" s="31">
        <v>10215773</v>
      </c>
      <c r="T13" s="36">
        <f t="shared" si="5"/>
        <v>0.29811852564156438</v>
      </c>
      <c r="U13" s="36">
        <f t="shared" si="6"/>
        <v>0.64863060289221375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57830247</v>
      </c>
      <c r="E14" s="31">
        <v>57830247</v>
      </c>
      <c r="F14" s="31">
        <v>16078601</v>
      </c>
      <c r="G14" s="36">
        <f t="shared" si="0"/>
        <v>0.27803099301996759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16078601</v>
      </c>
      <c r="O14" s="36">
        <f t="shared" si="4"/>
        <v>0.27803099301996759</v>
      </c>
      <c r="P14" s="31">
        <v>16560018</v>
      </c>
      <c r="Q14" s="31">
        <v>54016976</v>
      </c>
      <c r="R14" s="31">
        <v>54016976</v>
      </c>
      <c r="S14" s="31">
        <v>16560018</v>
      </c>
      <c r="T14" s="36">
        <f t="shared" si="5"/>
        <v>0.30657062327961493</v>
      </c>
      <c r="U14" s="36">
        <f t="shared" si="6"/>
        <v>-2.9071043280266995E-2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29883391</v>
      </c>
      <c r="E15" s="31">
        <v>29883391</v>
      </c>
      <c r="F15" s="31">
        <v>12270104</v>
      </c>
      <c r="G15" s="36">
        <f t="shared" si="0"/>
        <v>0.41059945305403928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12270104</v>
      </c>
      <c r="O15" s="36">
        <f t="shared" si="4"/>
        <v>0.41059945305403928</v>
      </c>
      <c r="P15" s="31">
        <v>11410807</v>
      </c>
      <c r="Q15" s="31">
        <v>31180703</v>
      </c>
      <c r="R15" s="31">
        <v>31569741</v>
      </c>
      <c r="S15" s="31">
        <v>11410807</v>
      </c>
      <c r="T15" s="36">
        <f t="shared" si="5"/>
        <v>0.36595733585609025</v>
      </c>
      <c r="U15" s="36">
        <f t="shared" si="6"/>
        <v>7.5305541492376449E-2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83619357</v>
      </c>
      <c r="E16" s="31">
        <v>83619357</v>
      </c>
      <c r="F16" s="31">
        <v>22960682</v>
      </c>
      <c r="G16" s="36">
        <f t="shared" si="0"/>
        <v>0.27458572779984425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22960682</v>
      </c>
      <c r="O16" s="36">
        <f t="shared" si="4"/>
        <v>0.27458572779984425</v>
      </c>
      <c r="P16" s="31">
        <v>32408072</v>
      </c>
      <c r="Q16" s="31">
        <v>81706720</v>
      </c>
      <c r="R16" s="31">
        <v>78515949</v>
      </c>
      <c r="S16" s="31">
        <v>32408072</v>
      </c>
      <c r="T16" s="36">
        <f t="shared" si="5"/>
        <v>0.396639003499345</v>
      </c>
      <c r="U16" s="36">
        <f t="shared" si="6"/>
        <v>-0.29151348466517846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13237190</v>
      </c>
      <c r="E17" s="31">
        <v>13237190</v>
      </c>
      <c r="F17" s="31">
        <v>2527385</v>
      </c>
      <c r="G17" s="36">
        <f t="shared" si="0"/>
        <v>0.19093062802603875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2527385</v>
      </c>
      <c r="O17" s="36">
        <f t="shared" si="4"/>
        <v>0.19093062802603875</v>
      </c>
      <c r="P17" s="31">
        <v>1902102</v>
      </c>
      <c r="Q17" s="31">
        <v>11683315</v>
      </c>
      <c r="R17" s="31">
        <v>12823416</v>
      </c>
      <c r="S17" s="31">
        <v>1902102</v>
      </c>
      <c r="T17" s="36">
        <f t="shared" si="5"/>
        <v>0.16280499156275424</v>
      </c>
      <c r="U17" s="36">
        <f t="shared" si="6"/>
        <v>0.32873263368631123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316628354</v>
      </c>
      <c r="E19" s="32">
        <f>SUM(E11:E18)</f>
        <v>316628354</v>
      </c>
      <c r="F19" s="32">
        <f>SUM(F11:F18)</f>
        <v>93622154</v>
      </c>
      <c r="G19" s="37">
        <f t="shared" si="0"/>
        <v>0.29568468147991572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93622154</v>
      </c>
      <c r="O19" s="37">
        <f t="shared" si="4"/>
        <v>0.29568468147991572</v>
      </c>
      <c r="P19" s="32">
        <f>SUM(P11:P18)</f>
        <v>93025492</v>
      </c>
      <c r="Q19" s="32">
        <f>SUM(Q11:Q18)</f>
        <v>284864906</v>
      </c>
      <c r="R19" s="32">
        <f>SUM(R11:R18)</f>
        <v>283303358</v>
      </c>
      <c r="S19" s="32">
        <f>SUM(S11:S18)</f>
        <v>93025492</v>
      </c>
      <c r="T19" s="37">
        <f t="shared" si="5"/>
        <v>0.32656002912482313</v>
      </c>
      <c r="U19" s="37">
        <f t="shared" si="6"/>
        <v>6.4139623147598801E-3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500000</v>
      </c>
      <c r="E20" s="31">
        <v>500000</v>
      </c>
      <c r="F20" s="31">
        <v>1087313</v>
      </c>
      <c r="G20" s="36">
        <f t="shared" si="0"/>
        <v>2.1746259999999999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1087313</v>
      </c>
      <c r="O20" s="36">
        <f t="shared" si="4"/>
        <v>2.1746259999999999</v>
      </c>
      <c r="P20" s="31">
        <v>318469</v>
      </c>
      <c r="Q20" s="31">
        <v>500000</v>
      </c>
      <c r="R20" s="31">
        <v>500000</v>
      </c>
      <c r="S20" s="31">
        <v>318469</v>
      </c>
      <c r="T20" s="36">
        <f t="shared" si="5"/>
        <v>0.636938</v>
      </c>
      <c r="U20" s="36">
        <f t="shared" si="6"/>
        <v>2.4141878801390404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5868619</v>
      </c>
      <c r="E22" s="31">
        <v>4868620</v>
      </c>
      <c r="F22" s="31">
        <v>1664693</v>
      </c>
      <c r="G22" s="36">
        <f t="shared" si="0"/>
        <v>0.28366009107082946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1664693</v>
      </c>
      <c r="O22" s="36">
        <f t="shared" si="4"/>
        <v>0.28366009107082946</v>
      </c>
      <c r="P22" s="31">
        <v>870415</v>
      </c>
      <c r="Q22" s="31">
        <v>10355619</v>
      </c>
      <c r="R22" s="31">
        <v>10355619</v>
      </c>
      <c r="S22" s="31">
        <v>870415</v>
      </c>
      <c r="T22" s="36">
        <f t="shared" si="5"/>
        <v>8.4052435687330715E-2</v>
      </c>
      <c r="U22" s="36">
        <f t="shared" si="6"/>
        <v>0.91252793207837635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21438067</v>
      </c>
      <c r="E23" s="31">
        <v>21438067</v>
      </c>
      <c r="F23" s="31">
        <v>2639926</v>
      </c>
      <c r="G23" s="36">
        <f t="shared" si="0"/>
        <v>0.12314197917190949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2639926</v>
      </c>
      <c r="O23" s="36">
        <f t="shared" si="4"/>
        <v>0.12314197917190949</v>
      </c>
      <c r="P23" s="31">
        <v>2925057</v>
      </c>
      <c r="Q23" s="31">
        <v>20247190</v>
      </c>
      <c r="R23" s="31">
        <v>13469360</v>
      </c>
      <c r="S23" s="31">
        <v>2925057</v>
      </c>
      <c r="T23" s="36">
        <f t="shared" si="5"/>
        <v>0.14446730632744592</v>
      </c>
      <c r="U23" s="36">
        <f t="shared" si="6"/>
        <v>-9.747878417412037E-2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1731086</v>
      </c>
      <c r="E24" s="31">
        <v>1731086</v>
      </c>
      <c r="F24" s="31">
        <v>639066</v>
      </c>
      <c r="G24" s="36">
        <f t="shared" si="0"/>
        <v>0.36917056691579736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639066</v>
      </c>
      <c r="O24" s="36">
        <f t="shared" si="4"/>
        <v>0.36917056691579736</v>
      </c>
      <c r="P24" s="31">
        <v>702289</v>
      </c>
      <c r="Q24" s="31">
        <v>1659718</v>
      </c>
      <c r="R24" s="31">
        <v>1659718</v>
      </c>
      <c r="S24" s="31">
        <v>702289</v>
      </c>
      <c r="T24" s="36">
        <f t="shared" si="5"/>
        <v>0.4231375450528343</v>
      </c>
      <c r="U24" s="36">
        <f t="shared" si="6"/>
        <v>-9.0024192319686058E-2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62728172</v>
      </c>
      <c r="E25" s="31">
        <v>62728172</v>
      </c>
      <c r="F25" s="31">
        <v>16563025</v>
      </c>
      <c r="G25" s="36">
        <f t="shared" si="0"/>
        <v>0.26404443923537257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16563025</v>
      </c>
      <c r="O25" s="36">
        <f t="shared" si="4"/>
        <v>0.26404443923537257</v>
      </c>
      <c r="P25" s="31">
        <v>15296815</v>
      </c>
      <c r="Q25" s="31">
        <v>56415170</v>
      </c>
      <c r="R25" s="31">
        <v>65330772</v>
      </c>
      <c r="S25" s="31">
        <v>15296815</v>
      </c>
      <c r="T25" s="36">
        <f t="shared" si="5"/>
        <v>0.27114719321062047</v>
      </c>
      <c r="U25" s="36">
        <f t="shared" si="6"/>
        <v>8.2776055015374217E-2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42471</v>
      </c>
      <c r="Q26" s="31">
        <v>0</v>
      </c>
      <c r="R26" s="31">
        <v>0</v>
      </c>
      <c r="S26" s="31">
        <v>42471</v>
      </c>
      <c r="T26" s="36">
        <f t="shared" si="5"/>
        <v>0</v>
      </c>
      <c r="U26" s="36">
        <f t="shared" si="6"/>
        <v>-1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92265944</v>
      </c>
      <c r="E27" s="32">
        <f>SUM(E20:E26)</f>
        <v>91265945</v>
      </c>
      <c r="F27" s="32">
        <f>SUM(F20:F26)</f>
        <v>22594023</v>
      </c>
      <c r="G27" s="37">
        <f t="shared" si="0"/>
        <v>0.24487933489305652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22594023</v>
      </c>
      <c r="O27" s="37">
        <f t="shared" si="4"/>
        <v>0.24487933489305652</v>
      </c>
      <c r="P27" s="32">
        <f>SUM(P20:P26)</f>
        <v>20155516</v>
      </c>
      <c r="Q27" s="32">
        <f>SUM(Q20:Q26)</f>
        <v>89177697</v>
      </c>
      <c r="R27" s="32">
        <f>SUM(R20:R26)</f>
        <v>91315469</v>
      </c>
      <c r="S27" s="32">
        <f>SUM(S20:S26)</f>
        <v>20155516</v>
      </c>
      <c r="T27" s="37">
        <f t="shared" si="5"/>
        <v>0.22601521095571689</v>
      </c>
      <c r="U27" s="37">
        <f t="shared" si="6"/>
        <v>0.12098459796315808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50240865</v>
      </c>
      <c r="E28" s="31">
        <v>50240865</v>
      </c>
      <c r="F28" s="31">
        <v>11982911</v>
      </c>
      <c r="G28" s="36">
        <f t="shared" si="0"/>
        <v>0.23850924939289958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11982911</v>
      </c>
      <c r="O28" s="36">
        <f t="shared" si="4"/>
        <v>0.23850924939289958</v>
      </c>
      <c r="P28" s="31">
        <v>10374282</v>
      </c>
      <c r="Q28" s="31">
        <v>43243446</v>
      </c>
      <c r="R28" s="31">
        <v>45849245</v>
      </c>
      <c r="S28" s="31">
        <v>10374282</v>
      </c>
      <c r="T28" s="36">
        <f t="shared" si="5"/>
        <v>0.23990414639943358</v>
      </c>
      <c r="U28" s="36">
        <f t="shared" si="6"/>
        <v>0.15505930916472099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2065613</v>
      </c>
      <c r="E29" s="31">
        <v>2065613</v>
      </c>
      <c r="F29" s="31">
        <v>394689</v>
      </c>
      <c r="G29" s="36">
        <f t="shared" si="0"/>
        <v>0.19107596631121124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394689</v>
      </c>
      <c r="O29" s="36">
        <f t="shared" si="4"/>
        <v>0.19107596631121124</v>
      </c>
      <c r="P29" s="31">
        <v>380061</v>
      </c>
      <c r="Q29" s="31">
        <v>3692557</v>
      </c>
      <c r="R29" s="31">
        <v>3692557</v>
      </c>
      <c r="S29" s="31">
        <v>380061</v>
      </c>
      <c r="T29" s="36">
        <f t="shared" si="5"/>
        <v>0.10292623783464953</v>
      </c>
      <c r="U29" s="36">
        <f t="shared" si="6"/>
        <v>3.8488558415622709E-2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12000001</v>
      </c>
      <c r="E30" s="31">
        <v>12000001</v>
      </c>
      <c r="F30" s="31">
        <v>4343671</v>
      </c>
      <c r="G30" s="36">
        <f t="shared" si="0"/>
        <v>0.36197255316895388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4343671</v>
      </c>
      <c r="O30" s="36">
        <f t="shared" si="4"/>
        <v>0.36197255316895388</v>
      </c>
      <c r="P30" s="31">
        <v>4136098</v>
      </c>
      <c r="Q30" s="31">
        <v>6000000</v>
      </c>
      <c r="R30" s="31">
        <v>11000000</v>
      </c>
      <c r="S30" s="31">
        <v>4136098</v>
      </c>
      <c r="T30" s="36">
        <f t="shared" si="5"/>
        <v>0.68934966666666664</v>
      </c>
      <c r="U30" s="36">
        <f t="shared" si="6"/>
        <v>5.018570643152076E-2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26436687</v>
      </c>
      <c r="E31" s="31">
        <v>26436687</v>
      </c>
      <c r="F31" s="31">
        <v>844595</v>
      </c>
      <c r="G31" s="36">
        <f t="shared" si="0"/>
        <v>3.1947838244633299E-2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844595</v>
      </c>
      <c r="O31" s="36">
        <f t="shared" si="4"/>
        <v>3.1947838244633299E-2</v>
      </c>
      <c r="P31" s="31">
        <v>413913</v>
      </c>
      <c r="Q31" s="31">
        <v>46000942</v>
      </c>
      <c r="R31" s="31">
        <v>46122913</v>
      </c>
      <c r="S31" s="31">
        <v>413913</v>
      </c>
      <c r="T31" s="36">
        <f t="shared" si="5"/>
        <v>8.9979244338083339E-3</v>
      </c>
      <c r="U31" s="36">
        <f t="shared" si="6"/>
        <v>1.0405133445917381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14909331</v>
      </c>
      <c r="E32" s="31">
        <v>14909331</v>
      </c>
      <c r="F32" s="31">
        <v>5529411</v>
      </c>
      <c r="G32" s="36">
        <f t="shared" si="0"/>
        <v>0.37086915569853535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5529411</v>
      </c>
      <c r="O32" s="36">
        <f t="shared" si="4"/>
        <v>0.37086915569853535</v>
      </c>
      <c r="P32" s="31">
        <v>9881287</v>
      </c>
      <c r="Q32" s="31">
        <v>5966838</v>
      </c>
      <c r="R32" s="31">
        <v>14294683</v>
      </c>
      <c r="S32" s="31">
        <v>9881287</v>
      </c>
      <c r="T32" s="36">
        <f t="shared" si="5"/>
        <v>1.6560340669547253</v>
      </c>
      <c r="U32" s="36">
        <f t="shared" si="6"/>
        <v>-0.44041590938508313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193204260</v>
      </c>
      <c r="E33" s="31">
        <v>193204260</v>
      </c>
      <c r="F33" s="31">
        <v>38008066</v>
      </c>
      <c r="G33" s="36">
        <f t="shared" si="0"/>
        <v>0.1967247823624593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38008066</v>
      </c>
      <c r="O33" s="36">
        <f t="shared" si="4"/>
        <v>0.1967247823624593</v>
      </c>
      <c r="P33" s="31">
        <v>36647993</v>
      </c>
      <c r="Q33" s="31">
        <v>116751294</v>
      </c>
      <c r="R33" s="31">
        <v>153905813</v>
      </c>
      <c r="S33" s="31">
        <v>36647993</v>
      </c>
      <c r="T33" s="36">
        <f t="shared" si="5"/>
        <v>0.31389795988042751</v>
      </c>
      <c r="U33" s="36">
        <f t="shared" si="6"/>
        <v>3.7111800365166037E-2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298856757</v>
      </c>
      <c r="E35" s="32">
        <f>SUM(E28:E34)</f>
        <v>298856757</v>
      </c>
      <c r="F35" s="32">
        <f>SUM(F28:F34)</f>
        <v>61103343</v>
      </c>
      <c r="G35" s="37">
        <f t="shared" si="0"/>
        <v>0.2044569566148374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61103343</v>
      </c>
      <c r="O35" s="37">
        <f t="shared" si="4"/>
        <v>0.2044569566148374</v>
      </c>
      <c r="P35" s="32">
        <f>SUM(P28:P34)</f>
        <v>61833634</v>
      </c>
      <c r="Q35" s="32">
        <f>SUM(Q28:Q34)</f>
        <v>221655077</v>
      </c>
      <c r="R35" s="32">
        <f>SUM(R28:R34)</f>
        <v>274865211</v>
      </c>
      <c r="S35" s="32">
        <f>SUM(S28:S34)</f>
        <v>61833634</v>
      </c>
      <c r="T35" s="37">
        <f t="shared" si="5"/>
        <v>0.27896331018846909</v>
      </c>
      <c r="U35" s="37">
        <f t="shared" si="6"/>
        <v>-1.1810578689261608E-2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8020584</v>
      </c>
      <c r="E36" s="31">
        <v>8020584</v>
      </c>
      <c r="F36" s="31">
        <v>1828553</v>
      </c>
      <c r="G36" s="36">
        <f t="shared" si="0"/>
        <v>0.22798252596070312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1828553</v>
      </c>
      <c r="O36" s="36">
        <f t="shared" si="4"/>
        <v>0.22798252596070312</v>
      </c>
      <c r="P36" s="31">
        <v>1836761</v>
      </c>
      <c r="Q36" s="31">
        <v>7682542</v>
      </c>
      <c r="R36" s="31">
        <v>7682542</v>
      </c>
      <c r="S36" s="31">
        <v>1836761</v>
      </c>
      <c r="T36" s="36">
        <f t="shared" si="5"/>
        <v>0.23908245473959011</v>
      </c>
      <c r="U36" s="36">
        <f t="shared" si="6"/>
        <v>-4.4687359977699792E-3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51452763</v>
      </c>
      <c r="E37" s="31">
        <v>51452763</v>
      </c>
      <c r="F37" s="31">
        <v>3750485</v>
      </c>
      <c r="G37" s="36">
        <f t="shared" si="0"/>
        <v>7.2891809522454609E-2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3750485</v>
      </c>
      <c r="O37" s="36">
        <f t="shared" si="4"/>
        <v>7.2891809522454609E-2</v>
      </c>
      <c r="P37" s="31">
        <v>2537788</v>
      </c>
      <c r="Q37" s="31">
        <v>53875164</v>
      </c>
      <c r="R37" s="31">
        <v>52115829</v>
      </c>
      <c r="S37" s="31">
        <v>2537788</v>
      </c>
      <c r="T37" s="36">
        <f t="shared" si="5"/>
        <v>4.710497029763102E-2</v>
      </c>
      <c r="U37" s="36">
        <f t="shared" si="6"/>
        <v>0.47785591231418856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78161509</v>
      </c>
      <c r="E38" s="31">
        <v>78161509</v>
      </c>
      <c r="F38" s="31">
        <v>19110869</v>
      </c>
      <c r="G38" s="36">
        <f t="shared" si="0"/>
        <v>0.24450486236134464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19110869</v>
      </c>
      <c r="O38" s="36">
        <f t="shared" si="4"/>
        <v>0.24450486236134464</v>
      </c>
      <c r="P38" s="31">
        <v>8634698</v>
      </c>
      <c r="Q38" s="31">
        <v>52977136</v>
      </c>
      <c r="R38" s="31">
        <v>60834540</v>
      </c>
      <c r="S38" s="31">
        <v>8634698</v>
      </c>
      <c r="T38" s="36">
        <f t="shared" si="5"/>
        <v>0.16298914308995488</v>
      </c>
      <c r="U38" s="36">
        <f t="shared" si="6"/>
        <v>1.2132643203039644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137634856</v>
      </c>
      <c r="E40" s="32">
        <f>SUM(E36:E39)</f>
        <v>137634856</v>
      </c>
      <c r="F40" s="32">
        <f>SUM(F36:F39)</f>
        <v>24689907</v>
      </c>
      <c r="G40" s="37">
        <f t="shared" si="0"/>
        <v>0.17938702242693522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24689907</v>
      </c>
      <c r="O40" s="37">
        <f t="shared" si="4"/>
        <v>0.17938702242693522</v>
      </c>
      <c r="P40" s="32">
        <f>SUM(P36:P39)</f>
        <v>13009247</v>
      </c>
      <c r="Q40" s="32">
        <f>SUM(Q36:Q39)</f>
        <v>114534842</v>
      </c>
      <c r="R40" s="32">
        <f>SUM(R36:R39)</f>
        <v>120632911</v>
      </c>
      <c r="S40" s="32">
        <f>SUM(S36:S39)</f>
        <v>13009247</v>
      </c>
      <c r="T40" s="37">
        <f t="shared" si="5"/>
        <v>0.11358331467380031</v>
      </c>
      <c r="U40" s="37">
        <f t="shared" si="6"/>
        <v>0.89787364326313424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10823088</v>
      </c>
      <c r="E41" s="31">
        <v>10823088</v>
      </c>
      <c r="F41" s="31">
        <v>2811071</v>
      </c>
      <c r="G41" s="36">
        <f t="shared" si="0"/>
        <v>0.25972910873495625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2811071</v>
      </c>
      <c r="O41" s="36">
        <f t="shared" si="4"/>
        <v>0.25972910873495625</v>
      </c>
      <c r="P41" s="31">
        <v>2545490</v>
      </c>
      <c r="Q41" s="31">
        <v>11303808</v>
      </c>
      <c r="R41" s="31">
        <v>10803808</v>
      </c>
      <c r="S41" s="31">
        <v>2545490</v>
      </c>
      <c r="T41" s="36">
        <f t="shared" si="5"/>
        <v>0.22518871516572114</v>
      </c>
      <c r="U41" s="36">
        <f t="shared" si="6"/>
        <v>0.10433393963441229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1585360</v>
      </c>
      <c r="E42" s="31">
        <v>1585360</v>
      </c>
      <c r="F42" s="31">
        <v>294128</v>
      </c>
      <c r="G42" s="36">
        <f t="shared" si="0"/>
        <v>0.18552757733259323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294128</v>
      </c>
      <c r="O42" s="36">
        <f t="shared" si="4"/>
        <v>0.18552757733259323</v>
      </c>
      <c r="P42" s="31">
        <v>300811</v>
      </c>
      <c r="Q42" s="31">
        <v>3032200</v>
      </c>
      <c r="R42" s="31">
        <v>1520000</v>
      </c>
      <c r="S42" s="31">
        <v>300811</v>
      </c>
      <c r="T42" s="36">
        <f t="shared" si="5"/>
        <v>9.9205527339885233E-2</v>
      </c>
      <c r="U42" s="36">
        <f t="shared" si="6"/>
        <v>-2.2216607770327523E-2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702049</v>
      </c>
      <c r="E43" s="31">
        <v>702049</v>
      </c>
      <c r="F43" s="31">
        <v>327156</v>
      </c>
      <c r="G43" s="36">
        <f t="shared" si="0"/>
        <v>0.46600166085273248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327156</v>
      </c>
      <c r="O43" s="36">
        <f t="shared" si="4"/>
        <v>0.46600166085273248</v>
      </c>
      <c r="P43" s="31">
        <v>130942</v>
      </c>
      <c r="Q43" s="31">
        <v>543540</v>
      </c>
      <c r="R43" s="31">
        <v>487051</v>
      </c>
      <c r="S43" s="31">
        <v>130942</v>
      </c>
      <c r="T43" s="36">
        <f t="shared" si="5"/>
        <v>0.24090591308827317</v>
      </c>
      <c r="U43" s="36">
        <f t="shared" si="6"/>
        <v>1.4984802431610942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52365153</v>
      </c>
      <c r="E44" s="31">
        <v>52365153</v>
      </c>
      <c r="F44" s="31">
        <v>5423575</v>
      </c>
      <c r="G44" s="36">
        <f t="shared" si="0"/>
        <v>0.10357221719566063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5423575</v>
      </c>
      <c r="O44" s="36">
        <f t="shared" si="4"/>
        <v>0.10357221719566063</v>
      </c>
      <c r="P44" s="31">
        <v>14907077</v>
      </c>
      <c r="Q44" s="31">
        <v>53220080</v>
      </c>
      <c r="R44" s="31">
        <v>26252068</v>
      </c>
      <c r="S44" s="31">
        <v>14907077</v>
      </c>
      <c r="T44" s="36">
        <f t="shared" si="5"/>
        <v>0.28010249139046767</v>
      </c>
      <c r="U44" s="36">
        <f t="shared" si="6"/>
        <v>-0.63617448276412603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69243982</v>
      </c>
      <c r="E45" s="31">
        <v>69243982</v>
      </c>
      <c r="F45" s="31">
        <v>71595248</v>
      </c>
      <c r="G45" s="36">
        <f t="shared" si="0"/>
        <v>1.0339562505229696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71595248</v>
      </c>
      <c r="O45" s="36">
        <f t="shared" si="4"/>
        <v>1.0339562505229696</v>
      </c>
      <c r="P45" s="31">
        <v>62869085</v>
      </c>
      <c r="Q45" s="31">
        <v>77269156</v>
      </c>
      <c r="R45" s="31">
        <v>66286481</v>
      </c>
      <c r="S45" s="31">
        <v>62869085</v>
      </c>
      <c r="T45" s="36">
        <f t="shared" si="5"/>
        <v>0.81363752698424707</v>
      </c>
      <c r="U45" s="36">
        <f t="shared" si="6"/>
        <v>0.13879895023126232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134719632</v>
      </c>
      <c r="E47" s="32">
        <f>SUM(E41:E46)</f>
        <v>134719632</v>
      </c>
      <c r="F47" s="32">
        <f>SUM(F41:F46)</f>
        <v>80451178</v>
      </c>
      <c r="G47" s="37">
        <f t="shared" si="0"/>
        <v>0.59717486461067526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80451178</v>
      </c>
      <c r="O47" s="37">
        <f t="shared" si="4"/>
        <v>0.59717486461067526</v>
      </c>
      <c r="P47" s="32">
        <f>SUM(P41:P46)</f>
        <v>80753405</v>
      </c>
      <c r="Q47" s="32">
        <f>SUM(Q41:Q46)</f>
        <v>145368784</v>
      </c>
      <c r="R47" s="32">
        <f>SUM(R41:R46)</f>
        <v>105349408</v>
      </c>
      <c r="S47" s="32">
        <f>SUM(S41:S46)</f>
        <v>80753405</v>
      </c>
      <c r="T47" s="37">
        <f t="shared" si="5"/>
        <v>0.55550719197045773</v>
      </c>
      <c r="U47" s="37">
        <f t="shared" si="6"/>
        <v>-3.7425914114704861E-3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17412670</v>
      </c>
      <c r="E48" s="31">
        <v>17412670</v>
      </c>
      <c r="F48" s="31">
        <v>3828138</v>
      </c>
      <c r="G48" s="36">
        <f t="shared" si="0"/>
        <v>0.21984784642447139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3828138</v>
      </c>
      <c r="O48" s="36">
        <f t="shared" si="4"/>
        <v>0.21984784642447139</v>
      </c>
      <c r="P48" s="31">
        <v>5060960</v>
      </c>
      <c r="Q48" s="31">
        <v>18812664</v>
      </c>
      <c r="R48" s="31">
        <v>18812664</v>
      </c>
      <c r="S48" s="31">
        <v>5060960</v>
      </c>
      <c r="T48" s="36">
        <f t="shared" si="5"/>
        <v>0.26901878436780668</v>
      </c>
      <c r="U48" s="36">
        <f t="shared" si="6"/>
        <v>-0.24359449590591509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8263600</v>
      </c>
      <c r="E49" s="31">
        <v>8263600</v>
      </c>
      <c r="F49" s="31">
        <v>4064545</v>
      </c>
      <c r="G49" s="36">
        <f t="shared" si="0"/>
        <v>0.49186129531923134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4064545</v>
      </c>
      <c r="O49" s="36">
        <f t="shared" si="4"/>
        <v>0.49186129531923134</v>
      </c>
      <c r="P49" s="31">
        <v>2772377</v>
      </c>
      <c r="Q49" s="31">
        <v>5572600</v>
      </c>
      <c r="R49" s="31">
        <v>10754600</v>
      </c>
      <c r="S49" s="31">
        <v>2772377</v>
      </c>
      <c r="T49" s="36">
        <f t="shared" si="5"/>
        <v>0.49750152532031727</v>
      </c>
      <c r="U49" s="36">
        <f t="shared" si="6"/>
        <v>0.46608668301605438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9434484</v>
      </c>
      <c r="E50" s="31">
        <v>9434484</v>
      </c>
      <c r="F50" s="31">
        <v>4048072</v>
      </c>
      <c r="G50" s="36">
        <f t="shared" si="0"/>
        <v>0.42907190260749817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4048072</v>
      </c>
      <c r="O50" s="36">
        <f t="shared" si="4"/>
        <v>0.42907190260749817</v>
      </c>
      <c r="P50" s="31">
        <v>3763639</v>
      </c>
      <c r="Q50" s="31">
        <v>9198900</v>
      </c>
      <c r="R50" s="31">
        <v>8236965</v>
      </c>
      <c r="S50" s="31">
        <v>3763639</v>
      </c>
      <c r="T50" s="36">
        <f t="shared" si="5"/>
        <v>0.40914011457891702</v>
      </c>
      <c r="U50" s="36">
        <f t="shared" si="6"/>
        <v>7.557393256898437E-2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1793440</v>
      </c>
      <c r="E51" s="31">
        <v>1793440</v>
      </c>
      <c r="F51" s="31">
        <v>184000</v>
      </c>
      <c r="G51" s="36">
        <f t="shared" si="0"/>
        <v>0.1025961281113391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184000</v>
      </c>
      <c r="O51" s="36">
        <f t="shared" si="4"/>
        <v>0.1025961281113391</v>
      </c>
      <c r="P51" s="31">
        <v>187754</v>
      </c>
      <c r="Q51" s="31">
        <v>760000</v>
      </c>
      <c r="R51" s="31">
        <v>760000</v>
      </c>
      <c r="S51" s="31">
        <v>187754</v>
      </c>
      <c r="T51" s="36">
        <f t="shared" si="5"/>
        <v>0.24704473684210526</v>
      </c>
      <c r="U51" s="36">
        <f t="shared" si="6"/>
        <v>-1.9994247792323949E-2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36904194</v>
      </c>
      <c r="E53" s="32">
        <f>SUM(E48:E52)</f>
        <v>36904194</v>
      </c>
      <c r="F53" s="32">
        <f>SUM(F48:F52)</f>
        <v>12124755</v>
      </c>
      <c r="G53" s="37">
        <f t="shared" si="0"/>
        <v>0.3285468041924991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12124755</v>
      </c>
      <c r="O53" s="37">
        <f t="shared" si="4"/>
        <v>0.3285468041924991</v>
      </c>
      <c r="P53" s="32">
        <f>SUM(P48:P52)</f>
        <v>11784730</v>
      </c>
      <c r="Q53" s="32">
        <f>SUM(Q48:Q52)</f>
        <v>34344164</v>
      </c>
      <c r="R53" s="32">
        <f>SUM(R48:R52)</f>
        <v>38564229</v>
      </c>
      <c r="S53" s="32">
        <f>SUM(S48:S52)</f>
        <v>11784730</v>
      </c>
      <c r="T53" s="37">
        <f t="shared" si="5"/>
        <v>0.34313631858967364</v>
      </c>
      <c r="U53" s="37">
        <f t="shared" si="6"/>
        <v>2.8853015724585873E-2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2396548716</v>
      </c>
      <c r="E54" s="32">
        <f>SUM(E8:E9,E11:E18,E20:E26,E28:E34,E36:E39,E41:E46,E48:E52)</f>
        <v>2394534884</v>
      </c>
      <c r="F54" s="32">
        <f>SUM(F8:F9,F11:F18,F20:F26,F28:F34,F36:F39,F41:F46,F48:F52)</f>
        <v>624670490</v>
      </c>
      <c r="G54" s="37">
        <f t="shared" si="0"/>
        <v>0.26065420069683243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624670490</v>
      </c>
      <c r="O54" s="37">
        <f t="shared" si="4"/>
        <v>0.26065420069683243</v>
      </c>
      <c r="P54" s="32">
        <f>SUM(P8:P9,P11:P18,P20:P26,P28:P34,P36:P39,P41:P46,P48:P52)</f>
        <v>606845592</v>
      </c>
      <c r="Q54" s="32">
        <f>SUM(Q8:Q9,Q11:Q18,Q20:Q26,Q28:Q34,Q36:Q39,Q41:Q46,Q48:Q52)</f>
        <v>2143687962</v>
      </c>
      <c r="R54" s="32">
        <f>SUM(R8:R9,R11:R18,R20:R26,R28:R34,R36:R39,R41:R46,R48:R52)</f>
        <v>2210432778</v>
      </c>
      <c r="S54" s="32">
        <f>SUM(S8:S9,S11:S18,S20:S26,S28:S34,S36:S39,S41:S46,S48:S52)</f>
        <v>606845592</v>
      </c>
      <c r="T54" s="37">
        <f t="shared" si="5"/>
        <v>0.28308485318629595</v>
      </c>
      <c r="U54" s="37">
        <f t="shared" si="6"/>
        <v>2.9373036955337994E-2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563654035</v>
      </c>
      <c r="E57" s="31">
        <v>563654035</v>
      </c>
      <c r="F57" s="31">
        <v>192851722</v>
      </c>
      <c r="G57" s="36">
        <f t="shared" ref="G57:G85" si="7">IF(($D57      =0),0,($F57      /$D57      ))</f>
        <v>0.34214555387685641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192851722</v>
      </c>
      <c r="O57" s="36">
        <f t="shared" ref="O57:O85" si="11">IF(($D57      =0),0,($N57      /$D57      ))</f>
        <v>0.34214555387685641</v>
      </c>
      <c r="P57" s="31">
        <v>189106120</v>
      </c>
      <c r="Q57" s="31">
        <v>547987056</v>
      </c>
      <c r="R57" s="31">
        <v>547987056</v>
      </c>
      <c r="S57" s="31">
        <v>189106120</v>
      </c>
      <c r="T57" s="36">
        <f t="shared" ref="T57:T85" si="12">IF(($Q57      =0),0,($S57      /$Q57      ))</f>
        <v>0.345092311815482</v>
      </c>
      <c r="U57" s="36">
        <f t="shared" ref="U57:U85" si="13">IF(($P57      =0),0,(($F57      /$P57      )-1))</f>
        <v>1.9806878804345507E-2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563654035</v>
      </c>
      <c r="E58" s="32">
        <f>E57</f>
        <v>563654035</v>
      </c>
      <c r="F58" s="32">
        <f>F57</f>
        <v>192851722</v>
      </c>
      <c r="G58" s="37">
        <f t="shared" si="7"/>
        <v>0.34214555387685641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192851722</v>
      </c>
      <c r="O58" s="37">
        <f t="shared" si="11"/>
        <v>0.34214555387685641</v>
      </c>
      <c r="P58" s="32">
        <f>P57</f>
        <v>189106120</v>
      </c>
      <c r="Q58" s="32">
        <f>Q57</f>
        <v>547987056</v>
      </c>
      <c r="R58" s="32">
        <f>R57</f>
        <v>547987056</v>
      </c>
      <c r="S58" s="32">
        <f>S57</f>
        <v>189106120</v>
      </c>
      <c r="T58" s="37">
        <f t="shared" si="12"/>
        <v>0.345092311815482</v>
      </c>
      <c r="U58" s="37">
        <f t="shared" si="13"/>
        <v>1.9806878804345507E-2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29485328</v>
      </c>
      <c r="E59" s="31">
        <v>29485328</v>
      </c>
      <c r="F59" s="31">
        <v>3913645</v>
      </c>
      <c r="G59" s="36">
        <f t="shared" si="7"/>
        <v>0.13273194722473497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3913645</v>
      </c>
      <c r="O59" s="36">
        <f t="shared" si="11"/>
        <v>0.13273194722473497</v>
      </c>
      <c r="P59" s="31">
        <v>0</v>
      </c>
      <c r="Q59" s="31">
        <v>14825896</v>
      </c>
      <c r="R59" s="31">
        <v>14830896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19552617</v>
      </c>
      <c r="E60" s="31">
        <v>19552617</v>
      </c>
      <c r="F60" s="31">
        <v>5075782</v>
      </c>
      <c r="G60" s="36">
        <f t="shared" si="7"/>
        <v>0.25959604282127552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5075782</v>
      </c>
      <c r="O60" s="36">
        <f t="shared" si="11"/>
        <v>0.25959604282127552</v>
      </c>
      <c r="P60" s="31">
        <v>0</v>
      </c>
      <c r="Q60" s="31">
        <v>23108016</v>
      </c>
      <c r="R60" s="31">
        <v>23108016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14528700</v>
      </c>
      <c r="E61" s="31">
        <v>14528700</v>
      </c>
      <c r="F61" s="31">
        <v>784594</v>
      </c>
      <c r="G61" s="36">
        <f t="shared" si="7"/>
        <v>5.4003042254296668E-2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784594</v>
      </c>
      <c r="O61" s="36">
        <f t="shared" si="11"/>
        <v>5.4003042254296668E-2</v>
      </c>
      <c r="P61" s="31">
        <v>1942497</v>
      </c>
      <c r="Q61" s="31">
        <v>14065428</v>
      </c>
      <c r="R61" s="31">
        <v>14065428</v>
      </c>
      <c r="S61" s="31">
        <v>1942497</v>
      </c>
      <c r="T61" s="36">
        <f t="shared" si="12"/>
        <v>0.13810436482985089</v>
      </c>
      <c r="U61" s="36">
        <f t="shared" si="13"/>
        <v>-0.59608998109134781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63566645</v>
      </c>
      <c r="E63" s="32">
        <f>SUM(E59:E62)</f>
        <v>63566645</v>
      </c>
      <c r="F63" s="32">
        <f>SUM(F59:F62)</f>
        <v>9774021</v>
      </c>
      <c r="G63" s="37">
        <f t="shared" si="7"/>
        <v>0.15376021496808587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9774021</v>
      </c>
      <c r="O63" s="37">
        <f t="shared" si="11"/>
        <v>0.15376021496808587</v>
      </c>
      <c r="P63" s="32">
        <f>SUM(P59:P62)</f>
        <v>1942497</v>
      </c>
      <c r="Q63" s="32">
        <f>SUM(Q59:Q62)</f>
        <v>51999340</v>
      </c>
      <c r="R63" s="32">
        <f>SUM(R59:R62)</f>
        <v>52004340</v>
      </c>
      <c r="S63" s="32">
        <f>SUM(S59:S62)</f>
        <v>1942497</v>
      </c>
      <c r="T63" s="37">
        <f t="shared" si="12"/>
        <v>3.7356185674664331E-2</v>
      </c>
      <c r="U63" s="37">
        <f t="shared" si="13"/>
        <v>4.0316788134035733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294992</v>
      </c>
      <c r="E64" s="31">
        <v>294992</v>
      </c>
      <c r="F64" s="31">
        <v>4713558</v>
      </c>
      <c r="G64" s="36">
        <f t="shared" si="7"/>
        <v>15.978596029722841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4713558</v>
      </c>
      <c r="O64" s="36">
        <f t="shared" si="11"/>
        <v>15.978596029722841</v>
      </c>
      <c r="P64" s="31">
        <v>1570886</v>
      </c>
      <c r="Q64" s="31">
        <v>5440575</v>
      </c>
      <c r="R64" s="31">
        <v>5440575</v>
      </c>
      <c r="S64" s="31">
        <v>1570886</v>
      </c>
      <c r="T64" s="36">
        <f t="shared" si="12"/>
        <v>0.28873528992799474</v>
      </c>
      <c r="U64" s="36">
        <f t="shared" si="13"/>
        <v>2.000572925088135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47862898</v>
      </c>
      <c r="E65" s="31">
        <v>47862898</v>
      </c>
      <c r="F65" s="31">
        <v>7587693</v>
      </c>
      <c r="G65" s="36">
        <f t="shared" si="7"/>
        <v>0.15852974468867306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7587693</v>
      </c>
      <c r="O65" s="36">
        <f t="shared" si="11"/>
        <v>0.15852974468867306</v>
      </c>
      <c r="P65" s="31">
        <v>7008213</v>
      </c>
      <c r="Q65" s="31">
        <v>48272684</v>
      </c>
      <c r="R65" s="31">
        <v>48272684</v>
      </c>
      <c r="S65" s="31">
        <v>7008213</v>
      </c>
      <c r="T65" s="36">
        <f t="shared" si="12"/>
        <v>0.14517968381455648</v>
      </c>
      <c r="U65" s="36">
        <f t="shared" si="13"/>
        <v>8.2685843024462802E-2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8901200</v>
      </c>
      <c r="E66" s="31">
        <v>8901200</v>
      </c>
      <c r="F66" s="31">
        <v>1107774</v>
      </c>
      <c r="G66" s="36">
        <f t="shared" si="7"/>
        <v>0.12445220869096302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1107774</v>
      </c>
      <c r="O66" s="36">
        <f t="shared" si="11"/>
        <v>0.12445220869096302</v>
      </c>
      <c r="P66" s="31">
        <v>1355829</v>
      </c>
      <c r="Q66" s="31">
        <v>15379425</v>
      </c>
      <c r="R66" s="31">
        <v>8879425</v>
      </c>
      <c r="S66" s="31">
        <v>1355829</v>
      </c>
      <c r="T66" s="36">
        <f t="shared" si="12"/>
        <v>8.8158627516958535E-2</v>
      </c>
      <c r="U66" s="36">
        <f t="shared" si="13"/>
        <v>-0.18295448762343924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205293884</v>
      </c>
      <c r="E67" s="31">
        <v>205293884</v>
      </c>
      <c r="F67" s="31">
        <v>59907408</v>
      </c>
      <c r="G67" s="36">
        <f t="shared" si="7"/>
        <v>0.29181292122662555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59907408</v>
      </c>
      <c r="O67" s="36">
        <f t="shared" si="11"/>
        <v>0.29181292122662555</v>
      </c>
      <c r="P67" s="31">
        <v>56121431</v>
      </c>
      <c r="Q67" s="31">
        <v>193673475</v>
      </c>
      <c r="R67" s="31">
        <v>193673475</v>
      </c>
      <c r="S67" s="31">
        <v>56121431</v>
      </c>
      <c r="T67" s="36">
        <f t="shared" si="12"/>
        <v>0.28977344987484732</v>
      </c>
      <c r="U67" s="36">
        <f t="shared" si="13"/>
        <v>6.7460450179896547E-2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47763469</v>
      </c>
      <c r="E68" s="31">
        <v>47763469</v>
      </c>
      <c r="F68" s="31">
        <v>8067964</v>
      </c>
      <c r="G68" s="36">
        <f t="shared" si="7"/>
        <v>0.16891495046140806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8067964</v>
      </c>
      <c r="O68" s="36">
        <f t="shared" si="11"/>
        <v>0.16891495046140806</v>
      </c>
      <c r="P68" s="31">
        <v>21120191</v>
      </c>
      <c r="Q68" s="31">
        <v>49256208</v>
      </c>
      <c r="R68" s="31">
        <v>49256207</v>
      </c>
      <c r="S68" s="31">
        <v>21120191</v>
      </c>
      <c r="T68" s="36">
        <f t="shared" si="12"/>
        <v>0.42878231714467341</v>
      </c>
      <c r="U68" s="36">
        <f t="shared" si="13"/>
        <v>-0.61799758344988454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310116443</v>
      </c>
      <c r="E70" s="32">
        <f>SUM(E64:E69)</f>
        <v>310116443</v>
      </c>
      <c r="F70" s="32">
        <f>SUM(F64:F69)</f>
        <v>81384397</v>
      </c>
      <c r="G70" s="37">
        <f t="shared" si="7"/>
        <v>0.26243173761669902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81384397</v>
      </c>
      <c r="O70" s="37">
        <f t="shared" si="11"/>
        <v>0.26243173761669902</v>
      </c>
      <c r="P70" s="32">
        <f>SUM(P64:P69)</f>
        <v>87176550</v>
      </c>
      <c r="Q70" s="32">
        <f>SUM(Q64:Q69)</f>
        <v>312022367</v>
      </c>
      <c r="R70" s="32">
        <f>SUM(R64:R69)</f>
        <v>305522366</v>
      </c>
      <c r="S70" s="32">
        <f>SUM(S64:S69)</f>
        <v>87176550</v>
      </c>
      <c r="T70" s="37">
        <f t="shared" si="12"/>
        <v>0.27939198986975189</v>
      </c>
      <c r="U70" s="37">
        <f t="shared" si="13"/>
        <v>-6.6441640555860437E-2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85941372</v>
      </c>
      <c r="E71" s="31">
        <v>85941372</v>
      </c>
      <c r="F71" s="31">
        <v>31134141</v>
      </c>
      <c r="G71" s="36">
        <f t="shared" si="7"/>
        <v>0.36227186366072911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31134141</v>
      </c>
      <c r="O71" s="36">
        <f t="shared" si="11"/>
        <v>0.36227186366072911</v>
      </c>
      <c r="P71" s="31">
        <v>33378478</v>
      </c>
      <c r="Q71" s="31">
        <v>95905476</v>
      </c>
      <c r="R71" s="31">
        <v>109268284</v>
      </c>
      <c r="S71" s="31">
        <v>33378478</v>
      </c>
      <c r="T71" s="36">
        <f t="shared" si="12"/>
        <v>0.34803516328932044</v>
      </c>
      <c r="U71" s="36">
        <f t="shared" si="13"/>
        <v>-6.7239045471156556E-2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113048036</v>
      </c>
      <c r="E72" s="31">
        <v>113048036</v>
      </c>
      <c r="F72" s="31">
        <v>32842989</v>
      </c>
      <c r="G72" s="36">
        <f t="shared" si="7"/>
        <v>0.29052242004451984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32842989</v>
      </c>
      <c r="O72" s="36">
        <f t="shared" si="11"/>
        <v>0.29052242004451984</v>
      </c>
      <c r="P72" s="31">
        <v>32756228</v>
      </c>
      <c r="Q72" s="31">
        <v>111058694</v>
      </c>
      <c r="R72" s="31">
        <v>111058694</v>
      </c>
      <c r="S72" s="31">
        <v>32756228</v>
      </c>
      <c r="T72" s="36">
        <f t="shared" si="12"/>
        <v>0.29494519357484972</v>
      </c>
      <c r="U72" s="36">
        <f t="shared" si="13"/>
        <v>2.6486871443196502E-3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62787678</v>
      </c>
      <c r="E73" s="31">
        <v>62787678</v>
      </c>
      <c r="F73" s="31">
        <v>17348224</v>
      </c>
      <c r="G73" s="36">
        <f t="shared" si="7"/>
        <v>0.2762998179356147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17348224</v>
      </c>
      <c r="O73" s="36">
        <f t="shared" si="11"/>
        <v>0.2762998179356147</v>
      </c>
      <c r="P73" s="31">
        <v>13232701</v>
      </c>
      <c r="Q73" s="31">
        <v>39314107</v>
      </c>
      <c r="R73" s="31">
        <v>39209147</v>
      </c>
      <c r="S73" s="31">
        <v>13232701</v>
      </c>
      <c r="T73" s="36">
        <f t="shared" si="12"/>
        <v>0.33658912817223596</v>
      </c>
      <c r="U73" s="36">
        <f t="shared" si="13"/>
        <v>0.3110115614340565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75659913</v>
      </c>
      <c r="E74" s="31">
        <v>75659913</v>
      </c>
      <c r="F74" s="31">
        <v>16826812</v>
      </c>
      <c r="G74" s="36">
        <f t="shared" si="7"/>
        <v>0.22240062581092315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16826812</v>
      </c>
      <c r="O74" s="36">
        <f t="shared" si="11"/>
        <v>0.22240062581092315</v>
      </c>
      <c r="P74" s="31">
        <v>17304065</v>
      </c>
      <c r="Q74" s="31">
        <v>64294262</v>
      </c>
      <c r="R74" s="31">
        <v>73202240</v>
      </c>
      <c r="S74" s="31">
        <v>17304065</v>
      </c>
      <c r="T74" s="36">
        <f t="shared" si="12"/>
        <v>0.26913855858552355</v>
      </c>
      <c r="U74" s="36">
        <f t="shared" si="13"/>
        <v>-2.7580398016304297E-2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40523597</v>
      </c>
      <c r="E75" s="31">
        <v>40523597</v>
      </c>
      <c r="F75" s="31">
        <v>2766096</v>
      </c>
      <c r="G75" s="36">
        <f t="shared" si="7"/>
        <v>6.8258896168570629E-2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2766096</v>
      </c>
      <c r="O75" s="36">
        <f t="shared" si="11"/>
        <v>6.8258896168570629E-2</v>
      </c>
      <c r="P75" s="31">
        <v>8703301</v>
      </c>
      <c r="Q75" s="31">
        <v>76587173</v>
      </c>
      <c r="R75" s="31">
        <v>38815706</v>
      </c>
      <c r="S75" s="31">
        <v>8703301</v>
      </c>
      <c r="T75" s="36">
        <f t="shared" si="12"/>
        <v>0.11363914685818212</v>
      </c>
      <c r="U75" s="36">
        <f t="shared" si="13"/>
        <v>-0.68217852054065464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21690227</v>
      </c>
      <c r="E76" s="31">
        <v>21690227</v>
      </c>
      <c r="F76" s="31">
        <v>3994422</v>
      </c>
      <c r="G76" s="36">
        <f t="shared" si="7"/>
        <v>0.18415768539444055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3994422</v>
      </c>
      <c r="O76" s="36">
        <f t="shared" si="11"/>
        <v>0.18415768539444055</v>
      </c>
      <c r="P76" s="31">
        <v>6028320</v>
      </c>
      <c r="Q76" s="31">
        <v>33487020</v>
      </c>
      <c r="R76" s="31">
        <v>25651608</v>
      </c>
      <c r="S76" s="31">
        <v>6028320</v>
      </c>
      <c r="T76" s="36">
        <f t="shared" si="12"/>
        <v>0.18001960162474892</v>
      </c>
      <c r="U76" s="36">
        <f t="shared" si="13"/>
        <v>-0.3373905167608886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399650823</v>
      </c>
      <c r="E78" s="32">
        <f>SUM(E71:E77)</f>
        <v>399650823</v>
      </c>
      <c r="F78" s="32">
        <f>SUM(F71:F77)</f>
        <v>104912684</v>
      </c>
      <c r="G78" s="37">
        <f t="shared" si="7"/>
        <v>0.26251086689242226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104912684</v>
      </c>
      <c r="O78" s="37">
        <f t="shared" si="11"/>
        <v>0.26251086689242226</v>
      </c>
      <c r="P78" s="32">
        <f>SUM(P71:P77)</f>
        <v>111403093</v>
      </c>
      <c r="Q78" s="32">
        <f>SUM(Q71:Q77)</f>
        <v>420646732</v>
      </c>
      <c r="R78" s="32">
        <f>SUM(R71:R77)</f>
        <v>397205679</v>
      </c>
      <c r="S78" s="32">
        <f>SUM(S71:S77)</f>
        <v>111403093</v>
      </c>
      <c r="T78" s="37">
        <f t="shared" si="12"/>
        <v>0.26483765241756352</v>
      </c>
      <c r="U78" s="37">
        <f t="shared" si="13"/>
        <v>-5.826058168779924E-2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84605580</v>
      </c>
      <c r="E79" s="31">
        <v>84605580</v>
      </c>
      <c r="F79" s="31">
        <v>25624910</v>
      </c>
      <c r="G79" s="36">
        <f t="shared" si="7"/>
        <v>0.30287494039991214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25624910</v>
      </c>
      <c r="O79" s="36">
        <f t="shared" si="11"/>
        <v>0.30287494039991214</v>
      </c>
      <c r="P79" s="31">
        <v>15532235</v>
      </c>
      <c r="Q79" s="31">
        <v>73635780</v>
      </c>
      <c r="R79" s="31">
        <v>80972778</v>
      </c>
      <c r="S79" s="31">
        <v>15532235</v>
      </c>
      <c r="T79" s="36">
        <f t="shared" si="12"/>
        <v>0.21093325826113338</v>
      </c>
      <c r="U79" s="36">
        <f t="shared" si="13"/>
        <v>0.64978897113004019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55619776</v>
      </c>
      <c r="E80" s="31">
        <v>55619776</v>
      </c>
      <c r="F80" s="31">
        <v>21972590</v>
      </c>
      <c r="G80" s="36">
        <f t="shared" si="7"/>
        <v>0.3950499548937414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21972590</v>
      </c>
      <c r="O80" s="36">
        <f t="shared" si="11"/>
        <v>0.3950499548937414</v>
      </c>
      <c r="P80" s="31">
        <v>14873115</v>
      </c>
      <c r="Q80" s="31">
        <v>76658384</v>
      </c>
      <c r="R80" s="31">
        <v>78420032</v>
      </c>
      <c r="S80" s="31">
        <v>14873115</v>
      </c>
      <c r="T80" s="36">
        <f t="shared" si="12"/>
        <v>0.19401811287856002</v>
      </c>
      <c r="U80" s="36">
        <f t="shared" si="13"/>
        <v>0.47733611956876554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78525360</v>
      </c>
      <c r="E81" s="31">
        <v>78525360</v>
      </c>
      <c r="F81" s="31">
        <v>18544070</v>
      </c>
      <c r="G81" s="36">
        <f t="shared" si="7"/>
        <v>0.23615389983567092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18544070</v>
      </c>
      <c r="O81" s="36">
        <f t="shared" si="11"/>
        <v>0.23615389983567092</v>
      </c>
      <c r="P81" s="31">
        <v>17236941</v>
      </c>
      <c r="Q81" s="31">
        <v>75195540</v>
      </c>
      <c r="R81" s="31">
        <v>75195540</v>
      </c>
      <c r="S81" s="31">
        <v>17236941</v>
      </c>
      <c r="T81" s="36">
        <f t="shared" si="12"/>
        <v>0.22922823614272866</v>
      </c>
      <c r="U81" s="36">
        <f t="shared" si="13"/>
        <v>7.5833003083319639E-2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62616765</v>
      </c>
      <c r="E82" s="31">
        <v>62616765</v>
      </c>
      <c r="F82" s="31">
        <v>9970464</v>
      </c>
      <c r="G82" s="36">
        <f t="shared" si="7"/>
        <v>0.15922994424895634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9970464</v>
      </c>
      <c r="O82" s="36">
        <f t="shared" si="11"/>
        <v>0.15922994424895634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281367481</v>
      </c>
      <c r="E84" s="32">
        <f>SUM(E79:E83)</f>
        <v>281367481</v>
      </c>
      <c r="F84" s="32">
        <f>SUM(F79:F83)</f>
        <v>76112034</v>
      </c>
      <c r="G84" s="37">
        <f t="shared" si="7"/>
        <v>0.27050757155550609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76112034</v>
      </c>
      <c r="O84" s="37">
        <f t="shared" si="11"/>
        <v>0.27050757155550609</v>
      </c>
      <c r="P84" s="32">
        <f>SUM(P79:P83)</f>
        <v>47642291</v>
      </c>
      <c r="Q84" s="32">
        <f>SUM(Q79:Q83)</f>
        <v>225489704</v>
      </c>
      <c r="R84" s="32">
        <f>SUM(R79:R83)</f>
        <v>234588350</v>
      </c>
      <c r="S84" s="32">
        <f>SUM(S79:S83)</f>
        <v>47642291</v>
      </c>
      <c r="T84" s="37">
        <f t="shared" si="12"/>
        <v>0.21128366464129111</v>
      </c>
      <c r="U84" s="37">
        <f t="shared" si="13"/>
        <v>0.59757292108391691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1618355427</v>
      </c>
      <c r="E85" s="32">
        <f>SUM(E57,E59:E62,E64:E69,E71:E77,E79:E83)</f>
        <v>1618355427</v>
      </c>
      <c r="F85" s="32">
        <f>SUM(F57,F59:F62,F64:F69,F71:F77,F79:F83)</f>
        <v>465034858</v>
      </c>
      <c r="G85" s="37">
        <f t="shared" si="7"/>
        <v>0.28735026326203927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465034858</v>
      </c>
      <c r="O85" s="37">
        <f t="shared" si="11"/>
        <v>0.28735026326203927</v>
      </c>
      <c r="P85" s="32">
        <f>SUM(P57,P59:P62,P64:P69,P71:P77,P79:P83)</f>
        <v>437270551</v>
      </c>
      <c r="Q85" s="32">
        <f>SUM(Q57,Q59:Q62,Q64:Q69,Q71:Q77,Q79:Q83)</f>
        <v>1558145199</v>
      </c>
      <c r="R85" s="32">
        <f>SUM(R57,R59:R62,R64:R69,R71:R77,R79:R83)</f>
        <v>1537307791</v>
      </c>
      <c r="S85" s="32">
        <f>SUM(S57,S59:S62,S64:S69,S71:S77,S79:S83)</f>
        <v>437270551</v>
      </c>
      <c r="T85" s="37">
        <f t="shared" si="12"/>
        <v>0.28063530361652772</v>
      </c>
      <c r="U85" s="37">
        <f t="shared" si="13"/>
        <v>6.3494573180163716E-2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2964689077</v>
      </c>
      <c r="E88" s="31">
        <v>2964689077</v>
      </c>
      <c r="F88" s="31">
        <v>880348667</v>
      </c>
      <c r="G88" s="36">
        <f t="shared" ref="G88:G99" si="14">IF(($D88      =0),0,($F88      /$D88      ))</f>
        <v>0.2969446859806405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880348667</v>
      </c>
      <c r="O88" s="36">
        <f t="shared" ref="O88:O99" si="18">IF(($D88      =0),0,($N88      /$D88      ))</f>
        <v>0.2969446859806405</v>
      </c>
      <c r="P88" s="31">
        <v>797571451</v>
      </c>
      <c r="Q88" s="31">
        <v>2691118864</v>
      </c>
      <c r="R88" s="31">
        <v>2799880922</v>
      </c>
      <c r="S88" s="31">
        <v>797571451</v>
      </c>
      <c r="T88" s="36">
        <f t="shared" ref="T88:T99" si="19">IF(($Q88      =0),0,($S88      /$Q88      ))</f>
        <v>0.29637169196403063</v>
      </c>
      <c r="U88" s="36">
        <f t="shared" ref="U88:U99" si="20">IF(($P88      =0),0,(($F88      /$P88      )-1))</f>
        <v>0.10378658350447911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3407093000</v>
      </c>
      <c r="E89" s="31">
        <v>3407093000</v>
      </c>
      <c r="F89" s="31">
        <v>1155935275</v>
      </c>
      <c r="G89" s="36">
        <f t="shared" si="14"/>
        <v>0.33927317951109642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1155935275</v>
      </c>
      <c r="O89" s="36">
        <f t="shared" si="18"/>
        <v>0.33927317951109642</v>
      </c>
      <c r="P89" s="31">
        <v>1112476921</v>
      </c>
      <c r="Q89" s="31">
        <v>3140470000</v>
      </c>
      <c r="R89" s="31">
        <v>3202750000</v>
      </c>
      <c r="S89" s="31">
        <v>1112476921</v>
      </c>
      <c r="T89" s="36">
        <f t="shared" si="19"/>
        <v>0.35423899002378623</v>
      </c>
      <c r="U89" s="36">
        <f t="shared" si="20"/>
        <v>3.9064499388387741E-2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2377933958</v>
      </c>
      <c r="E90" s="31">
        <v>2377933958</v>
      </c>
      <c r="F90" s="31">
        <v>585601529</v>
      </c>
      <c r="G90" s="36">
        <f t="shared" si="14"/>
        <v>0.24626484138883725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585601529</v>
      </c>
      <c r="O90" s="36">
        <f t="shared" si="18"/>
        <v>0.24626484138883725</v>
      </c>
      <c r="P90" s="31">
        <v>497340763</v>
      </c>
      <c r="Q90" s="31">
        <v>2007446006</v>
      </c>
      <c r="R90" s="31">
        <v>2075722442</v>
      </c>
      <c r="S90" s="31">
        <v>497340763</v>
      </c>
      <c r="T90" s="36">
        <f t="shared" si="19"/>
        <v>0.24774801489729334</v>
      </c>
      <c r="U90" s="36">
        <f t="shared" si="20"/>
        <v>0.17746537699343978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8749716035</v>
      </c>
      <c r="E91" s="32">
        <f>SUM(E88:E90)</f>
        <v>8749716035</v>
      </c>
      <c r="F91" s="32">
        <f>SUM(F88:F90)</f>
        <v>2621885471</v>
      </c>
      <c r="G91" s="37">
        <f t="shared" si="14"/>
        <v>0.29965377853545394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2621885471</v>
      </c>
      <c r="O91" s="37">
        <f t="shared" si="18"/>
        <v>0.29965377853545394</v>
      </c>
      <c r="P91" s="32">
        <f>SUM(P88:P90)</f>
        <v>2407389135</v>
      </c>
      <c r="Q91" s="32">
        <f>SUM(Q88:Q90)</f>
        <v>7839034870</v>
      </c>
      <c r="R91" s="32">
        <f>SUM(R88:R90)</f>
        <v>8078353364</v>
      </c>
      <c r="S91" s="32">
        <f>SUM(S88:S90)</f>
        <v>2407389135</v>
      </c>
      <c r="T91" s="37">
        <f t="shared" si="19"/>
        <v>0.30710274605526788</v>
      </c>
      <c r="U91" s="37">
        <f t="shared" si="20"/>
        <v>8.9099154300204209E-2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438326367</v>
      </c>
      <c r="E92" s="31">
        <v>438326367</v>
      </c>
      <c r="F92" s="31">
        <v>55657365</v>
      </c>
      <c r="G92" s="36">
        <f t="shared" si="14"/>
        <v>0.12697699520321121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55657365</v>
      </c>
      <c r="O92" s="36">
        <f t="shared" si="18"/>
        <v>0.12697699520321121</v>
      </c>
      <c r="P92" s="31">
        <v>52590128</v>
      </c>
      <c r="Q92" s="31">
        <v>445772924</v>
      </c>
      <c r="R92" s="31">
        <v>445772924</v>
      </c>
      <c r="S92" s="31">
        <v>52590128</v>
      </c>
      <c r="T92" s="36">
        <f t="shared" si="19"/>
        <v>0.11797515095376228</v>
      </c>
      <c r="U92" s="36">
        <f t="shared" si="20"/>
        <v>5.8323436672373274E-2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82277855</v>
      </c>
      <c r="E93" s="31">
        <v>82277855</v>
      </c>
      <c r="F93" s="31">
        <v>22828038</v>
      </c>
      <c r="G93" s="36">
        <f t="shared" si="14"/>
        <v>0.27745057281816593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22828038</v>
      </c>
      <c r="O93" s="36">
        <f t="shared" si="18"/>
        <v>0.27745057281816593</v>
      </c>
      <c r="P93" s="31">
        <v>20277695</v>
      </c>
      <c r="Q93" s="31">
        <v>75734701</v>
      </c>
      <c r="R93" s="31">
        <v>75734701</v>
      </c>
      <c r="S93" s="31">
        <v>20277695</v>
      </c>
      <c r="T93" s="36">
        <f t="shared" si="19"/>
        <v>0.26774641917448122</v>
      </c>
      <c r="U93" s="36">
        <f t="shared" si="20"/>
        <v>0.12577085314677028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94301296</v>
      </c>
      <c r="E94" s="31">
        <v>94301296</v>
      </c>
      <c r="F94" s="31">
        <v>31586562</v>
      </c>
      <c r="G94" s="36">
        <f t="shared" si="14"/>
        <v>0.33495363626815905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31586562</v>
      </c>
      <c r="O94" s="36">
        <f t="shared" si="18"/>
        <v>0.33495363626815905</v>
      </c>
      <c r="P94" s="31">
        <v>12864947</v>
      </c>
      <c r="Q94" s="31">
        <v>54030964</v>
      </c>
      <c r="R94" s="31">
        <v>52271641</v>
      </c>
      <c r="S94" s="31">
        <v>12864947</v>
      </c>
      <c r="T94" s="36">
        <f t="shared" si="19"/>
        <v>0.23810322910396342</v>
      </c>
      <c r="U94" s="36">
        <f t="shared" si="20"/>
        <v>1.4552422952072792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614905518</v>
      </c>
      <c r="E96" s="32">
        <f>SUM(E92:E95)</f>
        <v>614905518</v>
      </c>
      <c r="F96" s="32">
        <f>SUM(F92:F95)</f>
        <v>110071965</v>
      </c>
      <c r="G96" s="37">
        <f t="shared" si="14"/>
        <v>0.17900630548578034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110071965</v>
      </c>
      <c r="O96" s="37">
        <f t="shared" si="18"/>
        <v>0.17900630548578034</v>
      </c>
      <c r="P96" s="32">
        <f>SUM(P92:P95)</f>
        <v>85732770</v>
      </c>
      <c r="Q96" s="32">
        <f>SUM(Q92:Q95)</f>
        <v>575538589</v>
      </c>
      <c r="R96" s="32">
        <f>SUM(R92:R95)</f>
        <v>573779266</v>
      </c>
      <c r="S96" s="32">
        <f>SUM(S92:S95)</f>
        <v>85732770</v>
      </c>
      <c r="T96" s="37">
        <f t="shared" si="19"/>
        <v>0.14896094134879981</v>
      </c>
      <c r="U96" s="37">
        <f t="shared" si="20"/>
        <v>0.28389605281621022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362574404</v>
      </c>
      <c r="E97" s="31">
        <v>362574404</v>
      </c>
      <c r="F97" s="31">
        <v>129732197</v>
      </c>
      <c r="G97" s="36">
        <f t="shared" si="14"/>
        <v>0.35780848170407531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129732197</v>
      </c>
      <c r="O97" s="36">
        <f t="shared" si="18"/>
        <v>0.35780848170407531</v>
      </c>
      <c r="P97" s="31">
        <v>27378382</v>
      </c>
      <c r="Q97" s="31">
        <v>328682357</v>
      </c>
      <c r="R97" s="31">
        <v>342009512</v>
      </c>
      <c r="S97" s="31">
        <v>27378382</v>
      </c>
      <c r="T97" s="36">
        <f t="shared" si="19"/>
        <v>8.3297388548299836E-2</v>
      </c>
      <c r="U97" s="36">
        <f t="shared" si="20"/>
        <v>3.7384902803971398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15474565</v>
      </c>
      <c r="E98" s="31">
        <v>15474565</v>
      </c>
      <c r="F98" s="31">
        <v>14365224</v>
      </c>
      <c r="G98" s="36">
        <f t="shared" si="14"/>
        <v>0.92831197516699182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14365224</v>
      </c>
      <c r="O98" s="36">
        <f t="shared" si="18"/>
        <v>0.92831197516699182</v>
      </c>
      <c r="P98" s="31">
        <v>373633</v>
      </c>
      <c r="Q98" s="31">
        <v>97552125</v>
      </c>
      <c r="R98" s="31">
        <v>1798049</v>
      </c>
      <c r="S98" s="31">
        <v>373633</v>
      </c>
      <c r="T98" s="36">
        <f t="shared" si="19"/>
        <v>3.8300857105880576E-3</v>
      </c>
      <c r="U98" s="36">
        <f t="shared" si="20"/>
        <v>37.447417653151625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173231436</v>
      </c>
      <c r="E99" s="31">
        <v>173231436</v>
      </c>
      <c r="F99" s="31">
        <v>32169041</v>
      </c>
      <c r="G99" s="36">
        <f t="shared" si="14"/>
        <v>0.18569978834557488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32169041</v>
      </c>
      <c r="O99" s="36">
        <f t="shared" si="18"/>
        <v>0.18569978834557488</v>
      </c>
      <c r="P99" s="31">
        <v>41023965</v>
      </c>
      <c r="Q99" s="31">
        <v>155475605</v>
      </c>
      <c r="R99" s="31">
        <v>155654605</v>
      </c>
      <c r="S99" s="31">
        <v>41023965</v>
      </c>
      <c r="T99" s="36">
        <f t="shared" si="19"/>
        <v>0.26386110541264657</v>
      </c>
      <c r="U99" s="36">
        <f t="shared" si="20"/>
        <v>-0.21584759054859759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551280405</v>
      </c>
      <c r="E101" s="32">
        <f>SUM(E97:E100)</f>
        <v>551280405</v>
      </c>
      <c r="F101" s="32">
        <f>SUM(F97:F100)</f>
        <v>176266462</v>
      </c>
      <c r="G101" s="37">
        <f>IF(($D101     =0),0,($F101     /$D101     ))</f>
        <v>0.31974011846113048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176266462</v>
      </c>
      <c r="O101" s="37">
        <f>IF(($D101     =0),0,($N101     /$D101     ))</f>
        <v>0.31974011846113048</v>
      </c>
      <c r="P101" s="32">
        <f>SUM(P97:P100)</f>
        <v>68775980</v>
      </c>
      <c r="Q101" s="32">
        <f>SUM(Q97:Q100)</f>
        <v>581710087</v>
      </c>
      <c r="R101" s="32">
        <f>SUM(R97:R100)</f>
        <v>499462166</v>
      </c>
      <c r="S101" s="32">
        <f>SUM(S97:S100)</f>
        <v>68775980</v>
      </c>
      <c r="T101" s="37">
        <f>IF(($Q101     =0),0,($S101     /$Q101     ))</f>
        <v>0.11823068146315296</v>
      </c>
      <c r="U101" s="37">
        <f>IF(($P101     =0),0,(($F101     /$P101     )-1))</f>
        <v>1.562907311535219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9915901958</v>
      </c>
      <c r="E102" s="32">
        <f>SUM(E88:E90,E92:E95,E97:E100)</f>
        <v>9915901958</v>
      </c>
      <c r="F102" s="32">
        <f>SUM(F88:F90,F92:F95,F97:F100)</f>
        <v>2908223898</v>
      </c>
      <c r="G102" s="37">
        <f>IF(($D102     =0),0,($F102     /$D102     ))</f>
        <v>0.29328889195537972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2908223898</v>
      </c>
      <c r="O102" s="37">
        <f>IF(($D102     =0),0,($N102     /$D102     ))</f>
        <v>0.29328889195537972</v>
      </c>
      <c r="P102" s="32">
        <f>SUM(P88:P90,P92:P95,P97:P100)</f>
        <v>2561897885</v>
      </c>
      <c r="Q102" s="32">
        <f>SUM(Q88:Q90,Q92:Q95,Q97:Q100)</f>
        <v>8996283546</v>
      </c>
      <c r="R102" s="32">
        <f>SUM(R88:R90,R92:R95,R97:R100)</f>
        <v>9151594796</v>
      </c>
      <c r="S102" s="32">
        <f>SUM(S88:S90,S92:S95,S97:S100)</f>
        <v>2561897885</v>
      </c>
      <c r="T102" s="37">
        <f>IF(($Q102     =0),0,($S102     /$Q102     ))</f>
        <v>0.28477291449301767</v>
      </c>
      <c r="U102" s="37">
        <f>IF(($P102     =0),0,(($F102     /$P102     )-1))</f>
        <v>0.13518337909865608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1760765880</v>
      </c>
      <c r="E105" s="31">
        <v>1760765880</v>
      </c>
      <c r="F105" s="31">
        <v>551422991</v>
      </c>
      <c r="G105" s="36">
        <f t="shared" ref="G105:G136" si="21">IF(($D105     =0),0,($F105     /$D105     ))</f>
        <v>0.31317223786730808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551422991</v>
      </c>
      <c r="O105" s="36">
        <f t="shared" ref="O105:O136" si="25">IF(($D105     =0),0,($N105     /$D105     ))</f>
        <v>0.31317223786730808</v>
      </c>
      <c r="P105" s="31">
        <v>498234389</v>
      </c>
      <c r="Q105" s="31">
        <v>1643653990</v>
      </c>
      <c r="R105" s="31">
        <v>1643653990</v>
      </c>
      <c r="S105" s="31">
        <v>498234389</v>
      </c>
      <c r="T105" s="36">
        <f t="shared" ref="T105:T136" si="26">IF(($Q105     =0),0,($S105     /$Q105     ))</f>
        <v>0.30312607886529697</v>
      </c>
      <c r="U105" s="36">
        <f t="shared" ref="U105:U136" si="27">IF(($P105     =0),0,(($F105     /$P105     )-1))</f>
        <v>0.10675417669734566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1760765880</v>
      </c>
      <c r="E106" s="32">
        <f>E105</f>
        <v>1760765880</v>
      </c>
      <c r="F106" s="32">
        <f>F105</f>
        <v>551422991</v>
      </c>
      <c r="G106" s="37">
        <f t="shared" si="21"/>
        <v>0.31317223786730808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551422991</v>
      </c>
      <c r="O106" s="37">
        <f t="shared" si="25"/>
        <v>0.31317223786730808</v>
      </c>
      <c r="P106" s="32">
        <f>P105</f>
        <v>498234389</v>
      </c>
      <c r="Q106" s="32">
        <f>Q105</f>
        <v>1643653990</v>
      </c>
      <c r="R106" s="32">
        <f>R105</f>
        <v>1643653990</v>
      </c>
      <c r="S106" s="32">
        <f>S105</f>
        <v>498234389</v>
      </c>
      <c r="T106" s="37">
        <f t="shared" si="26"/>
        <v>0.30312607886529697</v>
      </c>
      <c r="U106" s="37">
        <f t="shared" si="27"/>
        <v>0.10675417669734566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15972693</v>
      </c>
      <c r="E107" s="31">
        <v>15972693</v>
      </c>
      <c r="F107" s="31">
        <v>6186927</v>
      </c>
      <c r="G107" s="36">
        <f t="shared" si="21"/>
        <v>0.38734401268464874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6186927</v>
      </c>
      <c r="O107" s="36">
        <f t="shared" si="25"/>
        <v>0.38734401268464874</v>
      </c>
      <c r="P107" s="31">
        <v>5137987</v>
      </c>
      <c r="Q107" s="31">
        <v>14032985</v>
      </c>
      <c r="R107" s="31">
        <v>15171474</v>
      </c>
      <c r="S107" s="31">
        <v>5137987</v>
      </c>
      <c r="T107" s="36">
        <f t="shared" si="26"/>
        <v>0.36613642785195022</v>
      </c>
      <c r="U107" s="36">
        <f t="shared" si="27"/>
        <v>0.20415388361239528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12058032</v>
      </c>
      <c r="E109" s="31">
        <v>12058032</v>
      </c>
      <c r="F109" s="31">
        <v>8720406</v>
      </c>
      <c r="G109" s="36">
        <f t="shared" si="21"/>
        <v>0.72320308985744941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8720406</v>
      </c>
      <c r="O109" s="36">
        <f t="shared" si="25"/>
        <v>0.72320308985744941</v>
      </c>
      <c r="P109" s="31">
        <v>7447471</v>
      </c>
      <c r="Q109" s="31">
        <v>11095872</v>
      </c>
      <c r="R109" s="31">
        <v>12015876</v>
      </c>
      <c r="S109" s="31">
        <v>7447471</v>
      </c>
      <c r="T109" s="36">
        <f t="shared" si="26"/>
        <v>0.67119294454730549</v>
      </c>
      <c r="U109" s="36">
        <f t="shared" si="27"/>
        <v>0.17092178002438674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80719215</v>
      </c>
      <c r="E110" s="31">
        <v>80719215</v>
      </c>
      <c r="F110" s="31">
        <v>30271828</v>
      </c>
      <c r="G110" s="36">
        <f t="shared" si="21"/>
        <v>0.37502629330575132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30271828</v>
      </c>
      <c r="O110" s="36">
        <f t="shared" si="25"/>
        <v>0.37502629330575132</v>
      </c>
      <c r="P110" s="31">
        <v>27528290</v>
      </c>
      <c r="Q110" s="31">
        <v>81644147</v>
      </c>
      <c r="R110" s="31">
        <v>82272149</v>
      </c>
      <c r="S110" s="31">
        <v>27528290</v>
      </c>
      <c r="T110" s="36">
        <f t="shared" si="26"/>
        <v>0.33717407813691774</v>
      </c>
      <c r="U110" s="36">
        <f t="shared" si="27"/>
        <v>9.9662492657553337E-2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108749940</v>
      </c>
      <c r="E112" s="32">
        <f>SUM(E107:E111)</f>
        <v>108749940</v>
      </c>
      <c r="F112" s="32">
        <f>SUM(F107:F111)</f>
        <v>45179161</v>
      </c>
      <c r="G112" s="37">
        <f t="shared" si="21"/>
        <v>0.41544079012825202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45179161</v>
      </c>
      <c r="O112" s="37">
        <f t="shared" si="25"/>
        <v>0.41544079012825202</v>
      </c>
      <c r="P112" s="32">
        <f>SUM(P107:P111)</f>
        <v>40113748</v>
      </c>
      <c r="Q112" s="32">
        <f>SUM(Q107:Q111)</f>
        <v>106773004</v>
      </c>
      <c r="R112" s="32">
        <f>SUM(R107:R111)</f>
        <v>109459499</v>
      </c>
      <c r="S112" s="32">
        <f>SUM(S107:S111)</f>
        <v>40113748</v>
      </c>
      <c r="T112" s="37">
        <f t="shared" si="26"/>
        <v>0.37569185559301116</v>
      </c>
      <c r="U112" s="37">
        <f t="shared" si="27"/>
        <v>0.12627623327543458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5023640</v>
      </c>
      <c r="E113" s="31">
        <v>5023640</v>
      </c>
      <c r="F113" s="31">
        <v>1058644</v>
      </c>
      <c r="G113" s="36">
        <f t="shared" si="21"/>
        <v>0.21073245694357079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1058644</v>
      </c>
      <c r="O113" s="36">
        <f t="shared" si="25"/>
        <v>0.21073245694357079</v>
      </c>
      <c r="P113" s="31">
        <v>0</v>
      </c>
      <c r="Q113" s="31">
        <v>0</v>
      </c>
      <c r="R113" s="31">
        <v>4909480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33070179</v>
      </c>
      <c r="E114" s="31">
        <v>33070179</v>
      </c>
      <c r="F114" s="31">
        <v>11500458</v>
      </c>
      <c r="G114" s="36">
        <f t="shared" si="21"/>
        <v>0.34775916997606815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11500458</v>
      </c>
      <c r="O114" s="36">
        <f t="shared" si="25"/>
        <v>0.34775916997606815</v>
      </c>
      <c r="P114" s="31">
        <v>9735877</v>
      </c>
      <c r="Q114" s="31">
        <v>28712988</v>
      </c>
      <c r="R114" s="31">
        <v>30983474</v>
      </c>
      <c r="S114" s="31">
        <v>9735877</v>
      </c>
      <c r="T114" s="36">
        <f t="shared" si="26"/>
        <v>0.33907571723291213</v>
      </c>
      <c r="U114" s="36">
        <f t="shared" si="27"/>
        <v>0.18124520266638533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6512977</v>
      </c>
      <c r="E115" s="31">
        <v>6512977</v>
      </c>
      <c r="F115" s="31">
        <v>1526401</v>
      </c>
      <c r="G115" s="36">
        <f t="shared" si="21"/>
        <v>0.23436302630886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1526401</v>
      </c>
      <c r="O115" s="36">
        <f t="shared" si="25"/>
        <v>0.23436302630886</v>
      </c>
      <c r="P115" s="31">
        <v>905430</v>
      </c>
      <c r="Q115" s="31">
        <v>5268511</v>
      </c>
      <c r="R115" s="31">
        <v>6231391</v>
      </c>
      <c r="S115" s="31">
        <v>905430</v>
      </c>
      <c r="T115" s="36">
        <f t="shared" si="26"/>
        <v>0.17185690605941603</v>
      </c>
      <c r="U115" s="36">
        <f t="shared" si="27"/>
        <v>0.68582993715693097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181351494</v>
      </c>
      <c r="E117" s="31">
        <v>181351494</v>
      </c>
      <c r="F117" s="31">
        <v>58983179</v>
      </c>
      <c r="G117" s="36">
        <f t="shared" si="21"/>
        <v>0.32524231093458761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58983179</v>
      </c>
      <c r="O117" s="36">
        <f t="shared" si="25"/>
        <v>0.32524231093458761</v>
      </c>
      <c r="P117" s="31">
        <v>50296269</v>
      </c>
      <c r="Q117" s="31">
        <v>168980087</v>
      </c>
      <c r="R117" s="31">
        <v>168980087</v>
      </c>
      <c r="S117" s="31">
        <v>50296269</v>
      </c>
      <c r="T117" s="36">
        <f t="shared" si="26"/>
        <v>0.29764613033960624</v>
      </c>
      <c r="U117" s="36">
        <f t="shared" si="27"/>
        <v>0.17271479918321586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685460</v>
      </c>
      <c r="E118" s="31">
        <v>685460</v>
      </c>
      <c r="F118" s="31">
        <v>172284</v>
      </c>
      <c r="G118" s="36">
        <f t="shared" si="21"/>
        <v>0.25134070551162724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172284</v>
      </c>
      <c r="O118" s="36">
        <f t="shared" si="25"/>
        <v>0.25134070551162724</v>
      </c>
      <c r="P118" s="31">
        <v>112058</v>
      </c>
      <c r="Q118" s="31">
        <v>685460</v>
      </c>
      <c r="R118" s="31">
        <v>685460</v>
      </c>
      <c r="S118" s="31">
        <v>112058</v>
      </c>
      <c r="T118" s="36">
        <f t="shared" si="26"/>
        <v>0.16347853995856798</v>
      </c>
      <c r="U118" s="36">
        <f t="shared" si="27"/>
        <v>0.5374538185582467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7055220</v>
      </c>
      <c r="E119" s="31">
        <v>7055220</v>
      </c>
      <c r="F119" s="31">
        <v>357956</v>
      </c>
      <c r="G119" s="36">
        <f t="shared" si="21"/>
        <v>5.0736334231958745E-2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357956</v>
      </c>
      <c r="O119" s="36">
        <f t="shared" si="25"/>
        <v>5.0736334231958745E-2</v>
      </c>
      <c r="P119" s="31">
        <v>362968</v>
      </c>
      <c r="Q119" s="31">
        <v>1454100</v>
      </c>
      <c r="R119" s="31">
        <v>1493505</v>
      </c>
      <c r="S119" s="31">
        <v>362968</v>
      </c>
      <c r="T119" s="36">
        <f t="shared" si="26"/>
        <v>0.24961694518946428</v>
      </c>
      <c r="U119" s="36">
        <f t="shared" si="27"/>
        <v>-1.3808379802076165E-2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233698970</v>
      </c>
      <c r="E121" s="32">
        <f>SUM(E113:E120)</f>
        <v>233698970</v>
      </c>
      <c r="F121" s="32">
        <f>SUM(F113:F120)</f>
        <v>73598922</v>
      </c>
      <c r="G121" s="37">
        <f t="shared" si="21"/>
        <v>0.31493045091298433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73598922</v>
      </c>
      <c r="O121" s="37">
        <f t="shared" si="25"/>
        <v>0.31493045091298433</v>
      </c>
      <c r="P121" s="32">
        <f>SUM(P113:P120)</f>
        <v>61412602</v>
      </c>
      <c r="Q121" s="32">
        <f>SUM(Q113:Q120)</f>
        <v>205101146</v>
      </c>
      <c r="R121" s="32">
        <f>SUM(R113:R120)</f>
        <v>213283397</v>
      </c>
      <c r="S121" s="32">
        <f>SUM(S113:S120)</f>
        <v>61412602</v>
      </c>
      <c r="T121" s="37">
        <f t="shared" si="26"/>
        <v>0.29942593299795606</v>
      </c>
      <c r="U121" s="37">
        <f t="shared" si="27"/>
        <v>0.19843353974807965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2049501</v>
      </c>
      <c r="E122" s="31">
        <v>2049501</v>
      </c>
      <c r="F122" s="31">
        <v>530157</v>
      </c>
      <c r="G122" s="36">
        <f t="shared" si="21"/>
        <v>0.25867613628878444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530157</v>
      </c>
      <c r="O122" s="36">
        <f t="shared" si="25"/>
        <v>0.25867613628878444</v>
      </c>
      <c r="P122" s="31">
        <v>487416</v>
      </c>
      <c r="Q122" s="31">
        <v>2014095</v>
      </c>
      <c r="R122" s="31">
        <v>2014095</v>
      </c>
      <c r="S122" s="31">
        <v>487416</v>
      </c>
      <c r="T122" s="36">
        <f t="shared" si="26"/>
        <v>0.2420024874695583</v>
      </c>
      <c r="U122" s="36">
        <f t="shared" si="27"/>
        <v>8.7688955635432553E-2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16888215</v>
      </c>
      <c r="E123" s="31">
        <v>16888215</v>
      </c>
      <c r="F123" s="31">
        <v>4082352</v>
      </c>
      <c r="G123" s="36">
        <f t="shared" si="21"/>
        <v>0.24172785578582462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4082352</v>
      </c>
      <c r="O123" s="36">
        <f t="shared" si="25"/>
        <v>0.24172785578582462</v>
      </c>
      <c r="P123" s="31">
        <v>3993402</v>
      </c>
      <c r="Q123" s="31">
        <v>14380676</v>
      </c>
      <c r="R123" s="31">
        <v>16049783</v>
      </c>
      <c r="S123" s="31">
        <v>3993402</v>
      </c>
      <c r="T123" s="36">
        <f t="shared" si="26"/>
        <v>0.27769223087982792</v>
      </c>
      <c r="U123" s="36">
        <f t="shared" si="27"/>
        <v>2.2274241361125213E-2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295310688</v>
      </c>
      <c r="E124" s="31">
        <v>295310688</v>
      </c>
      <c r="F124" s="31">
        <v>43234225</v>
      </c>
      <c r="G124" s="36">
        <f t="shared" si="21"/>
        <v>0.14640250677279923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43234225</v>
      </c>
      <c r="O124" s="36">
        <f t="shared" si="25"/>
        <v>0.14640250677279923</v>
      </c>
      <c r="P124" s="31">
        <v>43693719</v>
      </c>
      <c r="Q124" s="31">
        <v>120634536</v>
      </c>
      <c r="R124" s="31">
        <v>118393492</v>
      </c>
      <c r="S124" s="31">
        <v>43693719</v>
      </c>
      <c r="T124" s="36">
        <f t="shared" si="26"/>
        <v>0.36219908865898898</v>
      </c>
      <c r="U124" s="36">
        <f t="shared" si="27"/>
        <v>-1.0516248342238854E-2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314248404</v>
      </c>
      <c r="E126" s="32">
        <f>SUM(E122:E125)</f>
        <v>314248404</v>
      </c>
      <c r="F126" s="32">
        <f>SUM(F122:F125)</f>
        <v>47846734</v>
      </c>
      <c r="G126" s="37">
        <f t="shared" si="21"/>
        <v>0.15225768338349302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47846734</v>
      </c>
      <c r="O126" s="37">
        <f t="shared" si="25"/>
        <v>0.15225768338349302</v>
      </c>
      <c r="P126" s="32">
        <f>SUM(P122:P125)</f>
        <v>48174537</v>
      </c>
      <c r="Q126" s="32">
        <f>SUM(Q122:Q125)</f>
        <v>137029307</v>
      </c>
      <c r="R126" s="32">
        <f>SUM(R122:R125)</f>
        <v>136457370</v>
      </c>
      <c r="S126" s="32">
        <f>SUM(S122:S125)</f>
        <v>48174537</v>
      </c>
      <c r="T126" s="37">
        <f t="shared" si="26"/>
        <v>0.35156374978967092</v>
      </c>
      <c r="U126" s="37">
        <f t="shared" si="27"/>
        <v>-6.8044867769045947E-3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34569636</v>
      </c>
      <c r="E127" s="31">
        <v>34569636</v>
      </c>
      <c r="F127" s="31">
        <v>11337712</v>
      </c>
      <c r="G127" s="36">
        <f t="shared" si="21"/>
        <v>0.32796735262124255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11337712</v>
      </c>
      <c r="O127" s="36">
        <f t="shared" si="25"/>
        <v>0.32796735262124255</v>
      </c>
      <c r="P127" s="31">
        <v>10814377</v>
      </c>
      <c r="Q127" s="31">
        <v>33112677</v>
      </c>
      <c r="R127" s="31">
        <v>33112677</v>
      </c>
      <c r="S127" s="31">
        <v>10814377</v>
      </c>
      <c r="T127" s="36">
        <f t="shared" si="26"/>
        <v>0.32659325611154905</v>
      </c>
      <c r="U127" s="36">
        <f t="shared" si="27"/>
        <v>4.8392524137081505E-2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2735452</v>
      </c>
      <c r="E128" s="31">
        <v>2735452</v>
      </c>
      <c r="F128" s="31">
        <v>497307</v>
      </c>
      <c r="G128" s="36">
        <f t="shared" si="21"/>
        <v>0.1818006676775904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497307</v>
      </c>
      <c r="O128" s="36">
        <f t="shared" si="25"/>
        <v>0.1818006676775904</v>
      </c>
      <c r="P128" s="31">
        <v>609006</v>
      </c>
      <c r="Q128" s="31">
        <v>2034904</v>
      </c>
      <c r="R128" s="31">
        <v>2034904</v>
      </c>
      <c r="S128" s="31">
        <v>609006</v>
      </c>
      <c r="T128" s="36">
        <f t="shared" si="26"/>
        <v>0.29927996603279566</v>
      </c>
      <c r="U128" s="36">
        <f t="shared" si="27"/>
        <v>-0.18341198608880704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600000</v>
      </c>
      <c r="E129" s="31">
        <v>600000</v>
      </c>
      <c r="F129" s="31">
        <v>395545</v>
      </c>
      <c r="G129" s="36">
        <f t="shared" si="21"/>
        <v>0.65924166666666661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395545</v>
      </c>
      <c r="O129" s="36">
        <f t="shared" si="25"/>
        <v>0.65924166666666661</v>
      </c>
      <c r="P129" s="31">
        <v>734534</v>
      </c>
      <c r="Q129" s="31">
        <v>700000</v>
      </c>
      <c r="R129" s="31">
        <v>700000</v>
      </c>
      <c r="S129" s="31">
        <v>734534</v>
      </c>
      <c r="T129" s="36">
        <f t="shared" si="26"/>
        <v>1.0493342857142858</v>
      </c>
      <c r="U129" s="36">
        <f t="shared" si="27"/>
        <v>-0.4615021224340875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17726313</v>
      </c>
      <c r="E130" s="31">
        <v>17726313</v>
      </c>
      <c r="F130" s="31">
        <v>2844332</v>
      </c>
      <c r="G130" s="36">
        <f t="shared" si="21"/>
        <v>0.16045818439514184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2844332</v>
      </c>
      <c r="O130" s="36">
        <f t="shared" si="25"/>
        <v>0.16045818439514184</v>
      </c>
      <c r="P130" s="31">
        <v>2976486</v>
      </c>
      <c r="Q130" s="31">
        <v>15067965</v>
      </c>
      <c r="R130" s="31">
        <v>17048792</v>
      </c>
      <c r="S130" s="31">
        <v>2976486</v>
      </c>
      <c r="T130" s="36">
        <f t="shared" si="26"/>
        <v>0.19753735822986052</v>
      </c>
      <c r="U130" s="36">
        <f t="shared" si="27"/>
        <v>-4.4399335323599742E-2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55631401</v>
      </c>
      <c r="E132" s="32">
        <f>SUM(E127:E131)</f>
        <v>55631401</v>
      </c>
      <c r="F132" s="32">
        <f>SUM(F127:F131)</f>
        <v>15074896</v>
      </c>
      <c r="G132" s="37">
        <f t="shared" si="21"/>
        <v>0.27097818370599724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15074896</v>
      </c>
      <c r="O132" s="37">
        <f t="shared" si="25"/>
        <v>0.27097818370599724</v>
      </c>
      <c r="P132" s="32">
        <f>SUM(P127:P131)</f>
        <v>15134403</v>
      </c>
      <c r="Q132" s="32">
        <f>SUM(Q127:Q131)</f>
        <v>50915546</v>
      </c>
      <c r="R132" s="32">
        <f>SUM(R127:R131)</f>
        <v>52896373</v>
      </c>
      <c r="S132" s="32">
        <f>SUM(S127:S131)</f>
        <v>15134403</v>
      </c>
      <c r="T132" s="37">
        <f t="shared" si="26"/>
        <v>0.29724522643830631</v>
      </c>
      <c r="U132" s="37">
        <f t="shared" si="27"/>
        <v>-3.9319026987717498E-3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172624890</v>
      </c>
      <c r="E133" s="31">
        <v>172624890</v>
      </c>
      <c r="F133" s="31">
        <v>52467531</v>
      </c>
      <c r="G133" s="36">
        <f t="shared" si="21"/>
        <v>0.30393954776741638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52467531</v>
      </c>
      <c r="O133" s="36">
        <f t="shared" si="25"/>
        <v>0.30393954776741638</v>
      </c>
      <c r="P133" s="31">
        <v>49772227</v>
      </c>
      <c r="Q133" s="31">
        <v>165464267</v>
      </c>
      <c r="R133" s="31">
        <v>166012233</v>
      </c>
      <c r="S133" s="31">
        <v>49772227</v>
      </c>
      <c r="T133" s="36">
        <f t="shared" si="26"/>
        <v>0.30080347801014945</v>
      </c>
      <c r="U133" s="36">
        <f t="shared" si="27"/>
        <v>5.4152770781182857E-2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2913431</v>
      </c>
      <c r="E134" s="31">
        <v>2913431</v>
      </c>
      <c r="F134" s="31">
        <v>702042</v>
      </c>
      <c r="G134" s="36">
        <f t="shared" si="21"/>
        <v>0.24096743667517781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702042</v>
      </c>
      <c r="O134" s="36">
        <f t="shared" si="25"/>
        <v>0.24096743667517781</v>
      </c>
      <c r="P134" s="31">
        <v>664674</v>
      </c>
      <c r="Q134" s="31">
        <v>3169388</v>
      </c>
      <c r="R134" s="31">
        <v>2596435</v>
      </c>
      <c r="S134" s="31">
        <v>664674</v>
      </c>
      <c r="T134" s="36">
        <f t="shared" si="26"/>
        <v>0.20971682861170673</v>
      </c>
      <c r="U134" s="36">
        <f t="shared" si="27"/>
        <v>5.6220041704655221E-2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10393200</v>
      </c>
      <c r="E135" s="31">
        <v>10393200</v>
      </c>
      <c r="F135" s="31">
        <v>2223583</v>
      </c>
      <c r="G135" s="36">
        <f t="shared" si="21"/>
        <v>0.21394594542585538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2223583</v>
      </c>
      <c r="O135" s="36">
        <f t="shared" si="25"/>
        <v>0.21394594542585538</v>
      </c>
      <c r="P135" s="31">
        <v>5123871</v>
      </c>
      <c r="Q135" s="31">
        <v>7910052</v>
      </c>
      <c r="R135" s="31">
        <v>10490797</v>
      </c>
      <c r="S135" s="31">
        <v>5123871</v>
      </c>
      <c r="T135" s="36">
        <f t="shared" si="26"/>
        <v>0.64776704375647598</v>
      </c>
      <c r="U135" s="36">
        <f t="shared" si="27"/>
        <v>-0.56603454692750854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185931521</v>
      </c>
      <c r="E137" s="32">
        <f>SUM(E133:E136)</f>
        <v>185931521</v>
      </c>
      <c r="F137" s="32">
        <f>SUM(F133:F136)</f>
        <v>55393156</v>
      </c>
      <c r="G137" s="37">
        <f t="shared" ref="G137:G170" si="28">IF(($D137     =0),0,($F137     /$D137     ))</f>
        <v>0.29792235174583442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55393156</v>
      </c>
      <c r="O137" s="37">
        <f t="shared" ref="O137:O170" si="32">IF(($D137     =0),0,($N137     /$D137     ))</f>
        <v>0.29792235174583442</v>
      </c>
      <c r="P137" s="32">
        <f>SUM(P133:P136)</f>
        <v>55560772</v>
      </c>
      <c r="Q137" s="32">
        <f>SUM(Q133:Q136)</f>
        <v>176543707</v>
      </c>
      <c r="R137" s="32">
        <f>SUM(R133:R136)</f>
        <v>179099465</v>
      </c>
      <c r="S137" s="32">
        <f>SUM(S133:S136)</f>
        <v>55560772</v>
      </c>
      <c r="T137" s="37">
        <f t="shared" ref="T137:T170" si="33">IF(($Q137     =0),0,($S137     /$Q137     ))</f>
        <v>0.31471397618267977</v>
      </c>
      <c r="U137" s="37">
        <f t="shared" ref="U137:U170" si="34">IF(($P137     =0),0,(($F137     /$P137     )-1))</f>
        <v>-3.0168047341027071E-3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13282227</v>
      </c>
      <c r="E139" s="31">
        <v>13282227</v>
      </c>
      <c r="F139" s="31">
        <v>3173692</v>
      </c>
      <c r="G139" s="36">
        <f t="shared" si="28"/>
        <v>0.2389427616317655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3173692</v>
      </c>
      <c r="O139" s="36">
        <f t="shared" si="32"/>
        <v>0.2389427616317655</v>
      </c>
      <c r="P139" s="31">
        <v>3010331</v>
      </c>
      <c r="Q139" s="31">
        <v>11722440</v>
      </c>
      <c r="R139" s="31">
        <v>12722440</v>
      </c>
      <c r="S139" s="31">
        <v>3010331</v>
      </c>
      <c r="T139" s="36">
        <f t="shared" si="33"/>
        <v>0.25680071725681686</v>
      </c>
      <c r="U139" s="36">
        <f t="shared" si="34"/>
        <v>5.4266789931074033E-2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38869115</v>
      </c>
      <c r="E140" s="31">
        <v>38869115</v>
      </c>
      <c r="F140" s="31">
        <v>6217619</v>
      </c>
      <c r="G140" s="36">
        <f t="shared" si="28"/>
        <v>0.15996296802744286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6217619</v>
      </c>
      <c r="O140" s="36">
        <f t="shared" si="32"/>
        <v>0.15996296802744286</v>
      </c>
      <c r="P140" s="31">
        <v>9724230</v>
      </c>
      <c r="Q140" s="31">
        <v>28811800</v>
      </c>
      <c r="R140" s="31">
        <v>37230953</v>
      </c>
      <c r="S140" s="31">
        <v>9724230</v>
      </c>
      <c r="T140" s="36">
        <f t="shared" si="33"/>
        <v>0.3375085902303917</v>
      </c>
      <c r="U140" s="36">
        <f t="shared" si="34"/>
        <v>-0.36060551838037558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2099658</v>
      </c>
      <c r="E141" s="31">
        <v>2099658</v>
      </c>
      <c r="F141" s="31">
        <v>850010</v>
      </c>
      <c r="G141" s="36">
        <f t="shared" si="28"/>
        <v>0.40483259654667569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850010</v>
      </c>
      <c r="O141" s="36">
        <f t="shared" si="32"/>
        <v>0.40483259654667569</v>
      </c>
      <c r="P141" s="31">
        <v>568097</v>
      </c>
      <c r="Q141" s="31">
        <v>2011648</v>
      </c>
      <c r="R141" s="31">
        <v>2011648</v>
      </c>
      <c r="S141" s="31">
        <v>568097</v>
      </c>
      <c r="T141" s="36">
        <f t="shared" si="33"/>
        <v>0.28240378038304914</v>
      </c>
      <c r="U141" s="36">
        <f t="shared" si="34"/>
        <v>0.49624095885033714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24360579</v>
      </c>
      <c r="E142" s="31">
        <v>24360579</v>
      </c>
      <c r="F142" s="31">
        <v>2805842</v>
      </c>
      <c r="G142" s="36">
        <f t="shared" si="28"/>
        <v>0.11517961046820767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2805842</v>
      </c>
      <c r="O142" s="36">
        <f t="shared" si="32"/>
        <v>0.11517961046820767</v>
      </c>
      <c r="P142" s="31">
        <v>3256042</v>
      </c>
      <c r="Q142" s="31">
        <v>11517404</v>
      </c>
      <c r="R142" s="31">
        <v>11517404</v>
      </c>
      <c r="S142" s="31">
        <v>3256042</v>
      </c>
      <c r="T142" s="36">
        <f t="shared" si="33"/>
        <v>0.28270624178851417</v>
      </c>
      <c r="U142" s="36">
        <f t="shared" si="34"/>
        <v>-0.13826602973794566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78611579</v>
      </c>
      <c r="E144" s="32">
        <f>SUM(E138:E143)</f>
        <v>78611579</v>
      </c>
      <c r="F144" s="32">
        <f>SUM(F138:F143)</f>
        <v>13047163</v>
      </c>
      <c r="G144" s="37">
        <f t="shared" si="28"/>
        <v>0.16596999024787429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13047163</v>
      </c>
      <c r="O144" s="37">
        <f t="shared" si="32"/>
        <v>0.16596999024787429</v>
      </c>
      <c r="P144" s="32">
        <f>SUM(P138:P143)</f>
        <v>16558700</v>
      </c>
      <c r="Q144" s="32">
        <f>SUM(Q138:Q143)</f>
        <v>54063292</v>
      </c>
      <c r="R144" s="32">
        <f>SUM(R138:R143)</f>
        <v>63482445</v>
      </c>
      <c r="S144" s="32">
        <f>SUM(S138:S143)</f>
        <v>16558700</v>
      </c>
      <c r="T144" s="37">
        <f t="shared" si="33"/>
        <v>0.30628360551924955</v>
      </c>
      <c r="U144" s="37">
        <f t="shared" si="34"/>
        <v>-0.21206598344072902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490631</v>
      </c>
      <c r="E145" s="31">
        <v>490631</v>
      </c>
      <c r="F145" s="31">
        <v>117489</v>
      </c>
      <c r="G145" s="36">
        <f t="shared" si="28"/>
        <v>0.23946509698734894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117489</v>
      </c>
      <c r="O145" s="36">
        <f t="shared" si="32"/>
        <v>0.23946509698734894</v>
      </c>
      <c r="P145" s="31">
        <v>117489</v>
      </c>
      <c r="Q145" s="31">
        <v>408655</v>
      </c>
      <c r="R145" s="31">
        <v>469953</v>
      </c>
      <c r="S145" s="31">
        <v>117489</v>
      </c>
      <c r="T145" s="36">
        <f t="shared" si="33"/>
        <v>0.28750168234819101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26963042</v>
      </c>
      <c r="E147" s="31">
        <v>26963042</v>
      </c>
      <c r="F147" s="31">
        <v>1500336</v>
      </c>
      <c r="G147" s="36">
        <f t="shared" si="28"/>
        <v>5.5644166559544725E-2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1500336</v>
      </c>
      <c r="O147" s="36">
        <f t="shared" si="32"/>
        <v>5.5644166559544725E-2</v>
      </c>
      <c r="P147" s="31">
        <v>1423699</v>
      </c>
      <c r="Q147" s="31">
        <v>31113462</v>
      </c>
      <c r="R147" s="31">
        <v>30985579</v>
      </c>
      <c r="S147" s="31">
        <v>1423699</v>
      </c>
      <c r="T147" s="36">
        <f t="shared" si="33"/>
        <v>4.5758295878485011E-2</v>
      </c>
      <c r="U147" s="36">
        <f t="shared" si="34"/>
        <v>5.3829496262903787E-2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4008267</v>
      </c>
      <c r="E148" s="31">
        <v>4008267</v>
      </c>
      <c r="F148" s="31">
        <v>2022789</v>
      </c>
      <c r="G148" s="36">
        <f t="shared" si="28"/>
        <v>0.50465425581679069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2022789</v>
      </c>
      <c r="O148" s="36">
        <f t="shared" si="32"/>
        <v>0.50465425581679069</v>
      </c>
      <c r="P148" s="31">
        <v>1411830</v>
      </c>
      <c r="Q148" s="31">
        <v>3874600</v>
      </c>
      <c r="R148" s="31">
        <v>3874600</v>
      </c>
      <c r="S148" s="31">
        <v>1411830</v>
      </c>
      <c r="T148" s="36">
        <f t="shared" si="33"/>
        <v>0.36438083931244514</v>
      </c>
      <c r="U148" s="36">
        <f t="shared" si="34"/>
        <v>0.43274261065425734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31461940</v>
      </c>
      <c r="E150" s="32">
        <f>SUM(E145:E149)</f>
        <v>31461940</v>
      </c>
      <c r="F150" s="32">
        <f>SUM(F145:F149)</f>
        <v>3640614</v>
      </c>
      <c r="G150" s="37">
        <f t="shared" si="28"/>
        <v>0.11571486055850339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3640614</v>
      </c>
      <c r="O150" s="37">
        <f t="shared" si="32"/>
        <v>0.11571486055850339</v>
      </c>
      <c r="P150" s="32">
        <f>SUM(P145:P149)</f>
        <v>2953018</v>
      </c>
      <c r="Q150" s="32">
        <f>SUM(Q145:Q149)</f>
        <v>35396717</v>
      </c>
      <c r="R150" s="32">
        <f>SUM(R145:R149)</f>
        <v>35330132</v>
      </c>
      <c r="S150" s="32">
        <f>SUM(S145:S149)</f>
        <v>2953018</v>
      </c>
      <c r="T150" s="37">
        <f t="shared" si="33"/>
        <v>8.3426324537385771E-2</v>
      </c>
      <c r="U150" s="37">
        <f t="shared" si="34"/>
        <v>0.23284517737446908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4829443</v>
      </c>
      <c r="E151" s="31">
        <v>4829443</v>
      </c>
      <c r="F151" s="31">
        <v>1590693</v>
      </c>
      <c r="G151" s="36">
        <f t="shared" si="28"/>
        <v>0.32937400855543797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1590693</v>
      </c>
      <c r="O151" s="36">
        <f t="shared" si="32"/>
        <v>0.32937400855543797</v>
      </c>
      <c r="P151" s="31">
        <v>1541220</v>
      </c>
      <c r="Q151" s="31">
        <v>2778544</v>
      </c>
      <c r="R151" s="31">
        <v>2793511</v>
      </c>
      <c r="S151" s="31">
        <v>1541220</v>
      </c>
      <c r="T151" s="36">
        <f t="shared" si="33"/>
        <v>0.55468619535987196</v>
      </c>
      <c r="U151" s="36">
        <f t="shared" si="34"/>
        <v>3.2099894888464986E-2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245748100</v>
      </c>
      <c r="E152" s="31">
        <v>245748100</v>
      </c>
      <c r="F152" s="31">
        <v>81847171</v>
      </c>
      <c r="G152" s="36">
        <f t="shared" si="28"/>
        <v>0.33305311821332495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81847171</v>
      </c>
      <c r="O152" s="36">
        <f t="shared" si="32"/>
        <v>0.33305311821332495</v>
      </c>
      <c r="P152" s="31">
        <v>75667629</v>
      </c>
      <c r="Q152" s="31">
        <v>231361500</v>
      </c>
      <c r="R152" s="31">
        <v>231961604</v>
      </c>
      <c r="S152" s="31">
        <v>75667629</v>
      </c>
      <c r="T152" s="36">
        <f t="shared" si="33"/>
        <v>0.32705367574121019</v>
      </c>
      <c r="U152" s="36">
        <f t="shared" si="34"/>
        <v>8.1666917302245512E-2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34959495</v>
      </c>
      <c r="E153" s="31">
        <v>34959495</v>
      </c>
      <c r="F153" s="31">
        <v>4890726</v>
      </c>
      <c r="G153" s="36">
        <f t="shared" si="28"/>
        <v>0.13989692928916736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4890726</v>
      </c>
      <c r="O153" s="36">
        <f t="shared" si="32"/>
        <v>0.13989692928916736</v>
      </c>
      <c r="P153" s="31">
        <v>4400712</v>
      </c>
      <c r="Q153" s="31">
        <v>32973540</v>
      </c>
      <c r="R153" s="31">
        <v>36017090</v>
      </c>
      <c r="S153" s="31">
        <v>4400712</v>
      </c>
      <c r="T153" s="36">
        <f t="shared" si="33"/>
        <v>0.13346192128597659</v>
      </c>
      <c r="U153" s="36">
        <f t="shared" si="34"/>
        <v>0.11134879992146729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2309292</v>
      </c>
      <c r="E154" s="31">
        <v>2309292</v>
      </c>
      <c r="F154" s="31">
        <v>528226</v>
      </c>
      <c r="G154" s="36">
        <f t="shared" si="28"/>
        <v>0.22873937120121665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528226</v>
      </c>
      <c r="O154" s="36">
        <f t="shared" si="32"/>
        <v>0.22873937120121665</v>
      </c>
      <c r="P154" s="31">
        <v>499900</v>
      </c>
      <c r="Q154" s="31">
        <v>2103883</v>
      </c>
      <c r="R154" s="31">
        <v>2087671</v>
      </c>
      <c r="S154" s="31">
        <v>499900</v>
      </c>
      <c r="T154" s="36">
        <f t="shared" si="33"/>
        <v>0.23760827004163254</v>
      </c>
      <c r="U154" s="36">
        <f t="shared" si="34"/>
        <v>5.6663332666533339E-2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1922914</v>
      </c>
      <c r="E155" s="31">
        <v>1922914</v>
      </c>
      <c r="F155" s="31">
        <v>527010</v>
      </c>
      <c r="G155" s="36">
        <f t="shared" si="28"/>
        <v>0.27406841907646418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527010</v>
      </c>
      <c r="O155" s="36">
        <f t="shared" si="32"/>
        <v>0.27406841907646418</v>
      </c>
      <c r="P155" s="31">
        <v>463545</v>
      </c>
      <c r="Q155" s="31">
        <v>2017881</v>
      </c>
      <c r="R155" s="31">
        <v>1854174</v>
      </c>
      <c r="S155" s="31">
        <v>463545</v>
      </c>
      <c r="T155" s="36">
        <f t="shared" si="33"/>
        <v>0.22971869996298097</v>
      </c>
      <c r="U155" s="36">
        <f t="shared" si="34"/>
        <v>0.13691227388926652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44706324</v>
      </c>
      <c r="E156" s="31">
        <v>44706324</v>
      </c>
      <c r="F156" s="31">
        <v>10679075</v>
      </c>
      <c r="G156" s="36">
        <f t="shared" si="28"/>
        <v>0.23887168625181529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10679075</v>
      </c>
      <c r="O156" s="36">
        <f t="shared" si="32"/>
        <v>0.23887168625181529</v>
      </c>
      <c r="P156" s="31">
        <v>9300072</v>
      </c>
      <c r="Q156" s="31">
        <v>44175058</v>
      </c>
      <c r="R156" s="31">
        <v>40314248</v>
      </c>
      <c r="S156" s="31">
        <v>9300072</v>
      </c>
      <c r="T156" s="36">
        <f t="shared" si="33"/>
        <v>0.21052766925625768</v>
      </c>
      <c r="U156" s="36">
        <f t="shared" si="34"/>
        <v>0.14827874450864464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334475568</v>
      </c>
      <c r="E157" s="32">
        <f>SUM(E151:E156)</f>
        <v>334475568</v>
      </c>
      <c r="F157" s="32">
        <f>SUM(F151:F156)</f>
        <v>100062901</v>
      </c>
      <c r="G157" s="37">
        <f t="shared" si="28"/>
        <v>0.29916355803901346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100062901</v>
      </c>
      <c r="O157" s="37">
        <f t="shared" si="32"/>
        <v>0.29916355803901346</v>
      </c>
      <c r="P157" s="32">
        <f>SUM(P151:P156)</f>
        <v>91873078</v>
      </c>
      <c r="Q157" s="32">
        <f>SUM(Q151:Q156)</f>
        <v>315410406</v>
      </c>
      <c r="R157" s="32">
        <f>SUM(R151:R156)</f>
        <v>315028298</v>
      </c>
      <c r="S157" s="32">
        <f>SUM(S151:S156)</f>
        <v>91873078</v>
      </c>
      <c r="T157" s="37">
        <f t="shared" si="33"/>
        <v>0.29128106191905412</v>
      </c>
      <c r="U157" s="37">
        <f t="shared" si="34"/>
        <v>8.9142795455269264E-2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16542651</v>
      </c>
      <c r="E158" s="31">
        <v>16542651</v>
      </c>
      <c r="F158" s="31">
        <v>4093582</v>
      </c>
      <c r="G158" s="36">
        <f t="shared" si="28"/>
        <v>0.24745622693726657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4093582</v>
      </c>
      <c r="O158" s="36">
        <f t="shared" si="32"/>
        <v>0.24745622693726657</v>
      </c>
      <c r="P158" s="31">
        <v>3840260</v>
      </c>
      <c r="Q158" s="31">
        <v>14958329</v>
      </c>
      <c r="R158" s="31">
        <v>15427929</v>
      </c>
      <c r="S158" s="31">
        <v>3840260</v>
      </c>
      <c r="T158" s="36">
        <f t="shared" si="33"/>
        <v>0.25673054791079941</v>
      </c>
      <c r="U158" s="36">
        <f t="shared" si="34"/>
        <v>6.5964804466364324E-2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150152043</v>
      </c>
      <c r="E159" s="31">
        <v>150152043</v>
      </c>
      <c r="F159" s="31">
        <v>46579626</v>
      </c>
      <c r="G159" s="36">
        <f t="shared" si="28"/>
        <v>0.31021639845419885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46579626</v>
      </c>
      <c r="O159" s="36">
        <f t="shared" si="32"/>
        <v>0.31021639845419885</v>
      </c>
      <c r="P159" s="31">
        <v>44690918</v>
      </c>
      <c r="Q159" s="31">
        <v>143950328</v>
      </c>
      <c r="R159" s="31">
        <v>144108783</v>
      </c>
      <c r="S159" s="31">
        <v>44690918</v>
      </c>
      <c r="T159" s="36">
        <f t="shared" si="33"/>
        <v>0.31046068891208084</v>
      </c>
      <c r="U159" s="36">
        <f t="shared" si="34"/>
        <v>4.2261561957621874E-2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8801505</v>
      </c>
      <c r="E160" s="31">
        <v>8801505</v>
      </c>
      <c r="F160" s="31">
        <v>3583198</v>
      </c>
      <c r="G160" s="36">
        <f t="shared" si="28"/>
        <v>0.40711196551044393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3583198</v>
      </c>
      <c r="O160" s="36">
        <f t="shared" si="32"/>
        <v>0.40711196551044393</v>
      </c>
      <c r="P160" s="31">
        <v>3880544</v>
      </c>
      <c r="Q160" s="31">
        <v>8748948</v>
      </c>
      <c r="R160" s="31">
        <v>8552611</v>
      </c>
      <c r="S160" s="31">
        <v>3880544</v>
      </c>
      <c r="T160" s="36">
        <f t="shared" si="33"/>
        <v>0.44354406952698772</v>
      </c>
      <c r="U160" s="36">
        <f t="shared" si="34"/>
        <v>-7.6624823736053504E-2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71772</v>
      </c>
      <c r="Q161" s="31">
        <v>0</v>
      </c>
      <c r="R161" s="31">
        <v>0</v>
      </c>
      <c r="S161" s="31">
        <v>71772</v>
      </c>
      <c r="T161" s="36">
        <f t="shared" si="33"/>
        <v>0</v>
      </c>
      <c r="U161" s="36">
        <f t="shared" si="34"/>
        <v>-1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175496199</v>
      </c>
      <c r="E163" s="32">
        <f>SUM(E158:E162)</f>
        <v>175496199</v>
      </c>
      <c r="F163" s="32">
        <f>SUM(F158:F162)</f>
        <v>54256406</v>
      </c>
      <c r="G163" s="37">
        <f t="shared" si="28"/>
        <v>0.30916000636572194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54256406</v>
      </c>
      <c r="O163" s="37">
        <f t="shared" si="32"/>
        <v>0.30916000636572194</v>
      </c>
      <c r="P163" s="32">
        <f>SUM(P158:P162)</f>
        <v>52483494</v>
      </c>
      <c r="Q163" s="32">
        <f>SUM(Q158:Q162)</f>
        <v>167657605</v>
      </c>
      <c r="R163" s="32">
        <f>SUM(R158:R162)</f>
        <v>168089323</v>
      </c>
      <c r="S163" s="32">
        <f>SUM(S158:S162)</f>
        <v>52483494</v>
      </c>
      <c r="T163" s="37">
        <f t="shared" si="33"/>
        <v>0.31303974549797486</v>
      </c>
      <c r="U163" s="37">
        <f t="shared" si="34"/>
        <v>3.378037293020153E-2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22989206</v>
      </c>
      <c r="E164" s="31">
        <v>22989206</v>
      </c>
      <c r="F164" s="31">
        <v>4690791</v>
      </c>
      <c r="G164" s="36">
        <f t="shared" si="28"/>
        <v>0.20404319314029376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4690791</v>
      </c>
      <c r="O164" s="36">
        <f t="shared" si="32"/>
        <v>0.20404319314029376</v>
      </c>
      <c r="P164" s="31">
        <v>7223887</v>
      </c>
      <c r="Q164" s="31">
        <v>21244752</v>
      </c>
      <c r="R164" s="31">
        <v>25244552</v>
      </c>
      <c r="S164" s="31">
        <v>7223887</v>
      </c>
      <c r="T164" s="36">
        <f t="shared" si="33"/>
        <v>0.34003159933333182</v>
      </c>
      <c r="U164" s="36">
        <f t="shared" si="34"/>
        <v>-0.3506555404313495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44965045</v>
      </c>
      <c r="E165" s="31">
        <v>44965045</v>
      </c>
      <c r="F165" s="31">
        <v>5809684</v>
      </c>
      <c r="G165" s="36">
        <f t="shared" si="28"/>
        <v>0.12920445203602043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5809684</v>
      </c>
      <c r="O165" s="36">
        <f t="shared" si="32"/>
        <v>0.12920445203602043</v>
      </c>
      <c r="P165" s="31">
        <v>6623355</v>
      </c>
      <c r="Q165" s="31">
        <v>27547069</v>
      </c>
      <c r="R165" s="31">
        <v>4044069</v>
      </c>
      <c r="S165" s="31">
        <v>6623355</v>
      </c>
      <c r="T165" s="36">
        <f t="shared" si="33"/>
        <v>0.24043773949235761</v>
      </c>
      <c r="U165" s="36">
        <f t="shared" si="34"/>
        <v>-0.12284876773176134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3470190</v>
      </c>
      <c r="E166" s="31">
        <v>3470190</v>
      </c>
      <c r="F166" s="31">
        <v>1023116</v>
      </c>
      <c r="G166" s="36">
        <f t="shared" si="28"/>
        <v>0.2948299660825488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1023116</v>
      </c>
      <c r="O166" s="36">
        <f t="shared" si="32"/>
        <v>0.2948299660825488</v>
      </c>
      <c r="P166" s="31">
        <v>950598</v>
      </c>
      <c r="Q166" s="31">
        <v>3816262</v>
      </c>
      <c r="R166" s="31">
        <v>3842680</v>
      </c>
      <c r="S166" s="31">
        <v>950598</v>
      </c>
      <c r="T166" s="36">
        <f t="shared" si="33"/>
        <v>0.24909138837951902</v>
      </c>
      <c r="U166" s="36">
        <f t="shared" si="34"/>
        <v>7.6286716361700702E-2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4861014</v>
      </c>
      <c r="E167" s="31">
        <v>4861014</v>
      </c>
      <c r="F167" s="31">
        <v>1228019</v>
      </c>
      <c r="G167" s="36">
        <f t="shared" si="28"/>
        <v>0.25262609817622411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1228019</v>
      </c>
      <c r="O167" s="36">
        <f t="shared" si="32"/>
        <v>0.25262609817622411</v>
      </c>
      <c r="P167" s="31">
        <v>1146904</v>
      </c>
      <c r="Q167" s="31">
        <v>4615019</v>
      </c>
      <c r="R167" s="31">
        <v>4674053</v>
      </c>
      <c r="S167" s="31">
        <v>1146904</v>
      </c>
      <c r="T167" s="36">
        <f t="shared" si="33"/>
        <v>0.24851555324040919</v>
      </c>
      <c r="U167" s="36">
        <f t="shared" si="34"/>
        <v>7.0725187112434806E-2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76285455</v>
      </c>
      <c r="E169" s="32">
        <f>SUM(E164:E168)</f>
        <v>76285455</v>
      </c>
      <c r="F169" s="32">
        <f>SUM(F164:F168)</f>
        <v>12751610</v>
      </c>
      <c r="G169" s="37">
        <f t="shared" si="28"/>
        <v>0.16715650447388694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12751610</v>
      </c>
      <c r="O169" s="37">
        <f t="shared" si="32"/>
        <v>0.16715650447388694</v>
      </c>
      <c r="P169" s="32">
        <f>SUM(P164:P168)</f>
        <v>15944744</v>
      </c>
      <c r="Q169" s="32">
        <f>SUM(Q164:Q168)</f>
        <v>57223102</v>
      </c>
      <c r="R169" s="32">
        <f>SUM(R164:R168)</f>
        <v>37805354</v>
      </c>
      <c r="S169" s="32">
        <f>SUM(S164:S168)</f>
        <v>15944744</v>
      </c>
      <c r="T169" s="37">
        <f t="shared" si="33"/>
        <v>0.27864172760155503</v>
      </c>
      <c r="U169" s="37">
        <f t="shared" si="34"/>
        <v>-0.20026248147979042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3355356857</v>
      </c>
      <c r="E170" s="32">
        <f>SUM(E105,E107:E111,E113:E120,E122:E125,E127:E131,E133:E136,E138:E143,E145:E149,E151:E156,E158:E162,E164:E168)</f>
        <v>3355356857</v>
      </c>
      <c r="F170" s="32">
        <f>SUM(F105,F107:F111,F113:F120,F122:F125,F127:F131,F133:F136,F138:F143,F145:F149,F151:F156,F158:F162,F164:F168)</f>
        <v>972274554</v>
      </c>
      <c r="G170" s="37">
        <f t="shared" si="28"/>
        <v>0.28976785344653433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972274554</v>
      </c>
      <c r="O170" s="37">
        <f t="shared" si="32"/>
        <v>0.28976785344653433</v>
      </c>
      <c r="P170" s="32">
        <f>SUM(P105,P107:P111,P113:P120,P122:P125,P127:P131,P133:P136,P138:P143,P145:P149,P151:P156,P158:P162,P164:P168)</f>
        <v>898443485</v>
      </c>
      <c r="Q170" s="32">
        <f>SUM(Q105,Q107:Q111,Q113:Q120,Q122:Q125,Q127:Q131,Q133:Q136,Q138:Q143,Q145:Q149,Q151:Q156,Q158:Q162,Q164:Q168)</f>
        <v>2949767822</v>
      </c>
      <c r="R170" s="32">
        <f>SUM(R105,R107:R111,R113:R120,R122:R125,R127:R131,R133:R136,R138:R143,R145:R149,R151:R156,R158:R162,R164:R168)</f>
        <v>2954585646</v>
      </c>
      <c r="S170" s="32">
        <f>SUM(S105,S107:S111,S113:S120,S122:S125,S127:S131,S133:S136,S138:S143,S145:S149,S151:S156,S158:S162,S164:S168)</f>
        <v>898443485</v>
      </c>
      <c r="T170" s="37">
        <f t="shared" si="33"/>
        <v>0.30458108543296736</v>
      </c>
      <c r="U170" s="37">
        <f t="shared" si="34"/>
        <v>8.217664241841538E-2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14415410</v>
      </c>
      <c r="E173" s="31">
        <v>14415410</v>
      </c>
      <c r="F173" s="31">
        <v>5931792</v>
      </c>
      <c r="G173" s="36">
        <f t="shared" ref="G173:G205" si="35">IF(($D173     =0),0,($F173     /$D173     ))</f>
        <v>0.41148964892431084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5931792</v>
      </c>
      <c r="O173" s="36">
        <f t="shared" ref="O173:O205" si="39">IF(($D173     =0),0,($N173     /$D173     ))</f>
        <v>0.41148964892431084</v>
      </c>
      <c r="P173" s="31">
        <v>4145753</v>
      </c>
      <c r="Q173" s="31">
        <v>10549556</v>
      </c>
      <c r="R173" s="31">
        <v>13896900</v>
      </c>
      <c r="S173" s="31">
        <v>4145753</v>
      </c>
      <c r="T173" s="36">
        <f t="shared" ref="T173:T205" si="40">IF(($Q173     =0),0,($S173     /$Q173     ))</f>
        <v>0.39297890830666238</v>
      </c>
      <c r="U173" s="36">
        <f t="shared" ref="U173:U205" si="41">IF(($P173     =0),0,(($F173     /$P173     )-1))</f>
        <v>0.43081172467341888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6629052</v>
      </c>
      <c r="E174" s="31">
        <v>6629052</v>
      </c>
      <c r="F174" s="31">
        <v>1724383</v>
      </c>
      <c r="G174" s="36">
        <f t="shared" si="35"/>
        <v>0.26012512799718573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1724383</v>
      </c>
      <c r="O174" s="36">
        <f t="shared" si="39"/>
        <v>0.26012512799718573</v>
      </c>
      <c r="P174" s="31">
        <v>1592203</v>
      </c>
      <c r="Q174" s="31">
        <v>6355741</v>
      </c>
      <c r="R174" s="31">
        <v>6355741</v>
      </c>
      <c r="S174" s="31">
        <v>1592203</v>
      </c>
      <c r="T174" s="36">
        <f t="shared" si="40"/>
        <v>0.25051414146674639</v>
      </c>
      <c r="U174" s="36">
        <f t="shared" si="41"/>
        <v>8.3017052473836506E-2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51791000</v>
      </c>
      <c r="E175" s="31">
        <v>51791000</v>
      </c>
      <c r="F175" s="31">
        <v>8097550</v>
      </c>
      <c r="G175" s="36">
        <f t="shared" si="35"/>
        <v>0.15635052422235524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8097550</v>
      </c>
      <c r="O175" s="36">
        <f t="shared" si="39"/>
        <v>0.15635052422235524</v>
      </c>
      <c r="P175" s="31">
        <v>11189020</v>
      </c>
      <c r="Q175" s="31">
        <v>48990397</v>
      </c>
      <c r="R175" s="31">
        <v>48990397</v>
      </c>
      <c r="S175" s="31">
        <v>11189020</v>
      </c>
      <c r="T175" s="36">
        <f t="shared" si="40"/>
        <v>0.22839210713070973</v>
      </c>
      <c r="U175" s="36">
        <f t="shared" si="41"/>
        <v>-0.27629497489503108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31428590</v>
      </c>
      <c r="E176" s="31">
        <v>31428590</v>
      </c>
      <c r="F176" s="31">
        <v>8160933</v>
      </c>
      <c r="G176" s="36">
        <f t="shared" si="35"/>
        <v>0.25966589656106115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8160933</v>
      </c>
      <c r="O176" s="36">
        <f t="shared" si="39"/>
        <v>0.25966589656106115</v>
      </c>
      <c r="P176" s="31">
        <v>7871707</v>
      </c>
      <c r="Q176" s="31">
        <v>30867840</v>
      </c>
      <c r="R176" s="31">
        <v>34619615</v>
      </c>
      <c r="S176" s="31">
        <v>7871707</v>
      </c>
      <c r="T176" s="36">
        <f t="shared" si="40"/>
        <v>0.25501321116087161</v>
      </c>
      <c r="U176" s="36">
        <f t="shared" si="41"/>
        <v>3.6742475297924626E-2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6300000</v>
      </c>
      <c r="E177" s="31">
        <v>6300000</v>
      </c>
      <c r="F177" s="31">
        <v>1582324</v>
      </c>
      <c r="G177" s="36">
        <f t="shared" si="35"/>
        <v>0.25116253968253971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1582324</v>
      </c>
      <c r="O177" s="36">
        <f t="shared" si="39"/>
        <v>0.25116253968253971</v>
      </c>
      <c r="P177" s="31">
        <v>1449313</v>
      </c>
      <c r="Q177" s="31">
        <v>5550000</v>
      </c>
      <c r="R177" s="31">
        <v>5850500</v>
      </c>
      <c r="S177" s="31">
        <v>1449313</v>
      </c>
      <c r="T177" s="36">
        <f t="shared" si="40"/>
        <v>0.26113747747747745</v>
      </c>
      <c r="U177" s="36">
        <f t="shared" si="41"/>
        <v>9.177520659788474E-2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110564052</v>
      </c>
      <c r="E179" s="32">
        <f>SUM(E173:E178)</f>
        <v>110564052</v>
      </c>
      <c r="F179" s="32">
        <f>SUM(F173:F178)</f>
        <v>25496982</v>
      </c>
      <c r="G179" s="37">
        <f t="shared" si="35"/>
        <v>0.23060824507408612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25496982</v>
      </c>
      <c r="O179" s="37">
        <f t="shared" si="39"/>
        <v>0.23060824507408612</v>
      </c>
      <c r="P179" s="32">
        <f>SUM(P173:P178)</f>
        <v>26247996</v>
      </c>
      <c r="Q179" s="32">
        <f>SUM(Q173:Q178)</f>
        <v>102313534</v>
      </c>
      <c r="R179" s="32">
        <f>SUM(R173:R178)</f>
        <v>109713153</v>
      </c>
      <c r="S179" s="32">
        <f>SUM(S173:S178)</f>
        <v>26247996</v>
      </c>
      <c r="T179" s="37">
        <f t="shared" si="40"/>
        <v>0.25654471088839526</v>
      </c>
      <c r="U179" s="37">
        <f t="shared" si="41"/>
        <v>-2.8612241483121248E-2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27060415</v>
      </c>
      <c r="E180" s="31">
        <v>27060415</v>
      </c>
      <c r="F180" s="31">
        <v>5106055</v>
      </c>
      <c r="G180" s="36">
        <f t="shared" si="35"/>
        <v>0.18869093471035089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5106055</v>
      </c>
      <c r="O180" s="36">
        <f t="shared" si="39"/>
        <v>0.18869093471035089</v>
      </c>
      <c r="P180" s="31">
        <v>4945245</v>
      </c>
      <c r="Q180" s="31">
        <v>23429376</v>
      </c>
      <c r="R180" s="31">
        <v>24429376</v>
      </c>
      <c r="S180" s="31">
        <v>4945245</v>
      </c>
      <c r="T180" s="36">
        <f t="shared" si="40"/>
        <v>0.21107028202543679</v>
      </c>
      <c r="U180" s="36">
        <f t="shared" si="41"/>
        <v>3.2518105776356832E-2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45221523</v>
      </c>
      <c r="E181" s="31">
        <v>45221523</v>
      </c>
      <c r="F181" s="31">
        <v>8487647</v>
      </c>
      <c r="G181" s="36">
        <f t="shared" si="35"/>
        <v>0.18769042785224196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8487647</v>
      </c>
      <c r="O181" s="36">
        <f t="shared" si="39"/>
        <v>0.18769042785224196</v>
      </c>
      <c r="P181" s="31">
        <v>8863986</v>
      </c>
      <c r="Q181" s="31">
        <v>49804832</v>
      </c>
      <c r="R181" s="31">
        <v>40460255</v>
      </c>
      <c r="S181" s="31">
        <v>8863986</v>
      </c>
      <c r="T181" s="36">
        <f t="shared" si="40"/>
        <v>0.17797441822512322</v>
      </c>
      <c r="U181" s="36">
        <f t="shared" si="41"/>
        <v>-4.2457084205683504E-2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24890316</v>
      </c>
      <c r="E182" s="31">
        <v>24890316</v>
      </c>
      <c r="F182" s="31">
        <v>13306780</v>
      </c>
      <c r="G182" s="36">
        <f t="shared" si="35"/>
        <v>0.53461675617135596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13306780</v>
      </c>
      <c r="O182" s="36">
        <f t="shared" si="39"/>
        <v>0.53461675617135596</v>
      </c>
      <c r="P182" s="31">
        <v>5935949</v>
      </c>
      <c r="Q182" s="31">
        <v>17900296</v>
      </c>
      <c r="R182" s="31">
        <v>23238150</v>
      </c>
      <c r="S182" s="31">
        <v>5935949</v>
      </c>
      <c r="T182" s="36">
        <f t="shared" si="40"/>
        <v>0.33161177893371147</v>
      </c>
      <c r="U182" s="36">
        <f t="shared" si="41"/>
        <v>1.241727481149181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7419361</v>
      </c>
      <c r="E183" s="31">
        <v>7419361</v>
      </c>
      <c r="F183" s="31">
        <v>2160235</v>
      </c>
      <c r="G183" s="36">
        <f t="shared" si="35"/>
        <v>0.29116186690471052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2160235</v>
      </c>
      <c r="O183" s="36">
        <f t="shared" si="39"/>
        <v>0.29116186690471052</v>
      </c>
      <c r="P183" s="31">
        <v>1848259</v>
      </c>
      <c r="Q183" s="31">
        <v>6882190</v>
      </c>
      <c r="R183" s="31">
        <v>7066059</v>
      </c>
      <c r="S183" s="31">
        <v>1848259</v>
      </c>
      <c r="T183" s="36">
        <f t="shared" si="40"/>
        <v>0.26855681113134044</v>
      </c>
      <c r="U183" s="36">
        <f t="shared" si="41"/>
        <v>0.16879452500975245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16702</v>
      </c>
      <c r="E184" s="31">
        <v>16702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104608317</v>
      </c>
      <c r="E185" s="32">
        <f>SUM(E180:E184)</f>
        <v>104608317</v>
      </c>
      <c r="F185" s="32">
        <f>SUM(F180:F184)</f>
        <v>29060717</v>
      </c>
      <c r="G185" s="37">
        <f t="shared" si="35"/>
        <v>0.27780503341813634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29060717</v>
      </c>
      <c r="O185" s="37">
        <f t="shared" si="39"/>
        <v>0.27780503341813634</v>
      </c>
      <c r="P185" s="32">
        <f>SUM(P180:P184)</f>
        <v>21593439</v>
      </c>
      <c r="Q185" s="32">
        <f>SUM(Q180:Q184)</f>
        <v>98016694</v>
      </c>
      <c r="R185" s="32">
        <f>SUM(R180:R184)</f>
        <v>95193840</v>
      </c>
      <c r="S185" s="32">
        <f>SUM(S180:S184)</f>
        <v>21593439</v>
      </c>
      <c r="T185" s="37">
        <f t="shared" si="40"/>
        <v>0.22030368622716454</v>
      </c>
      <c r="U185" s="37">
        <f t="shared" si="41"/>
        <v>0.34581235531774257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7913279</v>
      </c>
      <c r="E186" s="31">
        <v>7913279</v>
      </c>
      <c r="F186" s="31">
        <v>2443167</v>
      </c>
      <c r="G186" s="36">
        <f t="shared" si="35"/>
        <v>0.30874268429054502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2443167</v>
      </c>
      <c r="O186" s="36">
        <f t="shared" si="39"/>
        <v>0.30874268429054502</v>
      </c>
      <c r="P186" s="31">
        <v>1573034</v>
      </c>
      <c r="Q186" s="31">
        <v>6751500</v>
      </c>
      <c r="R186" s="31">
        <v>5451500</v>
      </c>
      <c r="S186" s="31">
        <v>1573034</v>
      </c>
      <c r="T186" s="36">
        <f t="shared" si="40"/>
        <v>0.23299029845219582</v>
      </c>
      <c r="U186" s="36">
        <f t="shared" si="41"/>
        <v>0.55315587584248016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1435917</v>
      </c>
      <c r="E187" s="31">
        <v>1435917</v>
      </c>
      <c r="F187" s="31">
        <v>943596</v>
      </c>
      <c r="G187" s="36">
        <f t="shared" si="35"/>
        <v>0.65713826077691118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943596</v>
      </c>
      <c r="O187" s="36">
        <f t="shared" si="39"/>
        <v>0.65713826077691118</v>
      </c>
      <c r="P187" s="31">
        <v>455804</v>
      </c>
      <c r="Q187" s="31">
        <v>6532299</v>
      </c>
      <c r="R187" s="31">
        <v>6532299</v>
      </c>
      <c r="S187" s="31">
        <v>455804</v>
      </c>
      <c r="T187" s="36">
        <f t="shared" si="40"/>
        <v>6.9776965200153876E-2</v>
      </c>
      <c r="U187" s="36">
        <f t="shared" si="41"/>
        <v>1.070179287588525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170965654</v>
      </c>
      <c r="E188" s="31">
        <v>170965654</v>
      </c>
      <c r="F188" s="31">
        <v>49320251</v>
      </c>
      <c r="G188" s="36">
        <f t="shared" si="35"/>
        <v>0.28848046286536594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49320251</v>
      </c>
      <c r="O188" s="36">
        <f t="shared" si="39"/>
        <v>0.28848046286536594</v>
      </c>
      <c r="P188" s="31">
        <v>46096773</v>
      </c>
      <c r="Q188" s="31">
        <v>160516863</v>
      </c>
      <c r="R188" s="31">
        <v>160410416</v>
      </c>
      <c r="S188" s="31">
        <v>46096773</v>
      </c>
      <c r="T188" s="36">
        <f t="shared" si="40"/>
        <v>0.28717713602464312</v>
      </c>
      <c r="U188" s="36">
        <f t="shared" si="41"/>
        <v>6.9928495862389362E-2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10120124</v>
      </c>
      <c r="E189" s="31">
        <v>10120124</v>
      </c>
      <c r="F189" s="31">
        <v>3068391</v>
      </c>
      <c r="G189" s="36">
        <f t="shared" si="35"/>
        <v>0.30319697663783568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3068391</v>
      </c>
      <c r="O189" s="36">
        <f t="shared" si="39"/>
        <v>0.30319697663783568</v>
      </c>
      <c r="P189" s="31">
        <v>1941313</v>
      </c>
      <c r="Q189" s="31">
        <v>9638758</v>
      </c>
      <c r="R189" s="31">
        <v>9653845</v>
      </c>
      <c r="S189" s="31">
        <v>1941313</v>
      </c>
      <c r="T189" s="36">
        <f t="shared" si="40"/>
        <v>0.20140696550323184</v>
      </c>
      <c r="U189" s="36">
        <f t="shared" si="41"/>
        <v>0.58057510561151138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190434974</v>
      </c>
      <c r="E191" s="32">
        <f>SUM(E186:E190)</f>
        <v>190434974</v>
      </c>
      <c r="F191" s="32">
        <f>SUM(F186:F190)</f>
        <v>55775405</v>
      </c>
      <c r="G191" s="37">
        <f t="shared" si="35"/>
        <v>0.29288425244829241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55775405</v>
      </c>
      <c r="O191" s="37">
        <f t="shared" si="39"/>
        <v>0.29288425244829241</v>
      </c>
      <c r="P191" s="32">
        <f>SUM(P186:P190)</f>
        <v>50066924</v>
      </c>
      <c r="Q191" s="32">
        <f>SUM(Q186:Q190)</f>
        <v>183439420</v>
      </c>
      <c r="R191" s="32">
        <f>SUM(R186:R190)</f>
        <v>182048060</v>
      </c>
      <c r="S191" s="32">
        <f>SUM(S186:S190)</f>
        <v>50066924</v>
      </c>
      <c r="T191" s="37">
        <f t="shared" si="40"/>
        <v>0.27293437800882708</v>
      </c>
      <c r="U191" s="37">
        <f t="shared" si="41"/>
        <v>0.11401701051177016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21569598</v>
      </c>
      <c r="E192" s="31">
        <v>21569598</v>
      </c>
      <c r="F192" s="31">
        <v>4411816</v>
      </c>
      <c r="G192" s="36">
        <f t="shared" si="35"/>
        <v>0.20453862886086241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4411816</v>
      </c>
      <c r="O192" s="36">
        <f t="shared" si="39"/>
        <v>0.20453862886086241</v>
      </c>
      <c r="P192" s="31">
        <v>4002133</v>
      </c>
      <c r="Q192" s="31">
        <v>20414760</v>
      </c>
      <c r="R192" s="31">
        <v>20414760</v>
      </c>
      <c r="S192" s="31">
        <v>4002133</v>
      </c>
      <c r="T192" s="36">
        <f t="shared" si="40"/>
        <v>0.19604114865910743</v>
      </c>
      <c r="U192" s="36">
        <f t="shared" si="41"/>
        <v>0.10236616324345049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30557693</v>
      </c>
      <c r="E193" s="31">
        <v>30557693</v>
      </c>
      <c r="F193" s="31">
        <v>9971119</v>
      </c>
      <c r="G193" s="36">
        <f t="shared" si="35"/>
        <v>0.32630470500505387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9971119</v>
      </c>
      <c r="O193" s="36">
        <f t="shared" si="39"/>
        <v>0.32630470500505387</v>
      </c>
      <c r="P193" s="31">
        <v>8950366</v>
      </c>
      <c r="Q193" s="31">
        <v>28446158</v>
      </c>
      <c r="R193" s="31">
        <v>30190247</v>
      </c>
      <c r="S193" s="31">
        <v>8950366</v>
      </c>
      <c r="T193" s="36">
        <f t="shared" si="40"/>
        <v>0.31464234994405921</v>
      </c>
      <c r="U193" s="36">
        <f t="shared" si="41"/>
        <v>0.11404595074659518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14142185</v>
      </c>
      <c r="E194" s="31">
        <v>14142185</v>
      </c>
      <c r="F194" s="31">
        <v>3406332</v>
      </c>
      <c r="G194" s="36">
        <f t="shared" si="35"/>
        <v>0.24086320466038311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3406332</v>
      </c>
      <c r="O194" s="36">
        <f t="shared" si="39"/>
        <v>0.24086320466038311</v>
      </c>
      <c r="P194" s="31">
        <v>3545481</v>
      </c>
      <c r="Q194" s="31">
        <v>11376913</v>
      </c>
      <c r="R194" s="31">
        <v>13680163</v>
      </c>
      <c r="S194" s="31">
        <v>3545481</v>
      </c>
      <c r="T194" s="36">
        <f t="shared" si="40"/>
        <v>0.3116382273469086</v>
      </c>
      <c r="U194" s="36">
        <f t="shared" si="41"/>
        <v>-3.9246861004190947E-2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78655574</v>
      </c>
      <c r="E195" s="31">
        <v>78655574</v>
      </c>
      <c r="F195" s="31">
        <v>9750395</v>
      </c>
      <c r="G195" s="36">
        <f t="shared" si="35"/>
        <v>0.12396317901131838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9750395</v>
      </c>
      <c r="O195" s="36">
        <f t="shared" si="39"/>
        <v>0.12396317901131838</v>
      </c>
      <c r="P195" s="31">
        <v>9722013</v>
      </c>
      <c r="Q195" s="31">
        <v>57522581</v>
      </c>
      <c r="R195" s="31">
        <v>75031401</v>
      </c>
      <c r="S195" s="31">
        <v>9722013</v>
      </c>
      <c r="T195" s="36">
        <f t="shared" si="40"/>
        <v>0.16901211369496791</v>
      </c>
      <c r="U195" s="36">
        <f t="shared" si="41"/>
        <v>2.9193542530749905E-3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33231108</v>
      </c>
      <c r="E196" s="31">
        <v>33231108</v>
      </c>
      <c r="F196" s="31">
        <v>9299261</v>
      </c>
      <c r="G196" s="36">
        <f t="shared" si="35"/>
        <v>0.27983601991242663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9299261</v>
      </c>
      <c r="O196" s="36">
        <f t="shared" si="39"/>
        <v>0.27983601991242663</v>
      </c>
      <c r="P196" s="31">
        <v>7398883</v>
      </c>
      <c r="Q196" s="31">
        <v>31861082</v>
      </c>
      <c r="R196" s="31">
        <v>31861082</v>
      </c>
      <c r="S196" s="31">
        <v>7398883</v>
      </c>
      <c r="T196" s="36">
        <f t="shared" si="40"/>
        <v>0.2322232182824174</v>
      </c>
      <c r="U196" s="36">
        <f t="shared" si="41"/>
        <v>0.25684660779201396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178156158</v>
      </c>
      <c r="E198" s="32">
        <f>SUM(E192:E197)</f>
        <v>178156158</v>
      </c>
      <c r="F198" s="32">
        <f>SUM(F192:F197)</f>
        <v>36838923</v>
      </c>
      <c r="G198" s="37">
        <f t="shared" si="35"/>
        <v>0.20677883612645037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36838923</v>
      </c>
      <c r="O198" s="37">
        <f t="shared" si="39"/>
        <v>0.20677883612645037</v>
      </c>
      <c r="P198" s="32">
        <f>SUM(P192:P197)</f>
        <v>33618876</v>
      </c>
      <c r="Q198" s="32">
        <f>SUM(Q192:Q197)</f>
        <v>149621494</v>
      </c>
      <c r="R198" s="32">
        <f>SUM(R192:R197)</f>
        <v>171177653</v>
      </c>
      <c r="S198" s="32">
        <f>SUM(S192:S197)</f>
        <v>33618876</v>
      </c>
      <c r="T198" s="37">
        <f t="shared" si="40"/>
        <v>0.22469282387997008</v>
      </c>
      <c r="U198" s="37">
        <f t="shared" si="41"/>
        <v>9.5780923788171934E-2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7899755</v>
      </c>
      <c r="E199" s="31">
        <v>7899755</v>
      </c>
      <c r="F199" s="31">
        <v>2008955</v>
      </c>
      <c r="G199" s="36">
        <f t="shared" si="35"/>
        <v>0.25430598797051301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2008955</v>
      </c>
      <c r="O199" s="36">
        <f t="shared" si="39"/>
        <v>0.25430598797051301</v>
      </c>
      <c r="P199" s="31">
        <v>1178678</v>
      </c>
      <c r="Q199" s="31">
        <v>6315815</v>
      </c>
      <c r="R199" s="31">
        <v>7566815</v>
      </c>
      <c r="S199" s="31">
        <v>1178678</v>
      </c>
      <c r="T199" s="36">
        <f t="shared" si="40"/>
        <v>0.18662326239764782</v>
      </c>
      <c r="U199" s="36">
        <f t="shared" si="41"/>
        <v>0.7044137584649921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46175432</v>
      </c>
      <c r="E200" s="31">
        <v>46175432</v>
      </c>
      <c r="F200" s="31">
        <v>13116669</v>
      </c>
      <c r="G200" s="36">
        <f t="shared" si="35"/>
        <v>0.28406164126412503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13116669</v>
      </c>
      <c r="O200" s="36">
        <f t="shared" si="39"/>
        <v>0.28406164126412503</v>
      </c>
      <c r="P200" s="31">
        <v>13042210</v>
      </c>
      <c r="Q200" s="31">
        <v>40238599</v>
      </c>
      <c r="R200" s="31">
        <v>39990849</v>
      </c>
      <c r="S200" s="31">
        <v>13042210</v>
      </c>
      <c r="T200" s="36">
        <f t="shared" si="40"/>
        <v>0.32412187114168661</v>
      </c>
      <c r="U200" s="36">
        <f t="shared" si="41"/>
        <v>5.7090784460609445E-3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39511296</v>
      </c>
      <c r="E202" s="31">
        <v>39511296</v>
      </c>
      <c r="F202" s="31">
        <v>9849848</v>
      </c>
      <c r="G202" s="36">
        <f t="shared" si="35"/>
        <v>0.24929194932001217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9849848</v>
      </c>
      <c r="O202" s="36">
        <f t="shared" si="39"/>
        <v>0.24929194932001217</v>
      </c>
      <c r="P202" s="31">
        <v>8004101</v>
      </c>
      <c r="Q202" s="31">
        <v>35751418</v>
      </c>
      <c r="R202" s="31">
        <v>36181281</v>
      </c>
      <c r="S202" s="31">
        <v>8004101</v>
      </c>
      <c r="T202" s="36">
        <f t="shared" si="40"/>
        <v>0.22388205692988178</v>
      </c>
      <c r="U202" s="36">
        <f t="shared" si="41"/>
        <v>0.230600163591139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93586483</v>
      </c>
      <c r="E204" s="32">
        <f>SUM(E199:E203)</f>
        <v>93586483</v>
      </c>
      <c r="F204" s="32">
        <f>SUM(F199:F203)</f>
        <v>24975472</v>
      </c>
      <c r="G204" s="37">
        <f t="shared" si="35"/>
        <v>0.26687050522028916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24975472</v>
      </c>
      <c r="O204" s="37">
        <f t="shared" si="39"/>
        <v>0.26687050522028916</v>
      </c>
      <c r="P204" s="32">
        <f>SUM(P199:P203)</f>
        <v>22224989</v>
      </c>
      <c r="Q204" s="32">
        <f>SUM(Q199:Q203)</f>
        <v>82305832</v>
      </c>
      <c r="R204" s="32">
        <f>SUM(R199:R203)</f>
        <v>83738945</v>
      </c>
      <c r="S204" s="32">
        <f>SUM(S199:S203)</f>
        <v>22224989</v>
      </c>
      <c r="T204" s="37">
        <f t="shared" si="40"/>
        <v>0.27002933400879781</v>
      </c>
      <c r="U204" s="37">
        <f t="shared" si="41"/>
        <v>0.12375632671854198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677349984</v>
      </c>
      <c r="E205" s="32">
        <f>SUM(E173:E178,E180:E184,E186:E190,E192:E197,E199:E203)</f>
        <v>677349984</v>
      </c>
      <c r="F205" s="32">
        <f>SUM(F173:F178,F180:F184,F186:F190,F192:F197,F199:F203)</f>
        <v>172147499</v>
      </c>
      <c r="G205" s="37">
        <f t="shared" si="35"/>
        <v>0.25414852449453962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172147499</v>
      </c>
      <c r="O205" s="37">
        <f t="shared" si="39"/>
        <v>0.25414852449453962</v>
      </c>
      <c r="P205" s="32">
        <f>SUM(P173:P178,P180:P184,P186:P190,P192:P197,P199:P203)</f>
        <v>153752224</v>
      </c>
      <c r="Q205" s="32">
        <f>SUM(Q173:Q178,Q180:Q184,Q186:Q190,Q192:Q197,Q199:Q203)</f>
        <v>615696974</v>
      </c>
      <c r="R205" s="32">
        <f>SUM(R173:R178,R180:R184,R186:R190,R192:R197,R199:R203)</f>
        <v>641871651</v>
      </c>
      <c r="S205" s="32">
        <f>SUM(S173:S178,S180:S184,S186:S190,S192:S197,S199:S203)</f>
        <v>153752224</v>
      </c>
      <c r="T205" s="37">
        <f t="shared" si="40"/>
        <v>0.24972061012598057</v>
      </c>
      <c r="U205" s="37">
        <f t="shared" si="41"/>
        <v>0.11964233440941974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18785784</v>
      </c>
      <c r="E208" s="31">
        <v>18785784</v>
      </c>
      <c r="F208" s="31">
        <v>4868144</v>
      </c>
      <c r="G208" s="36">
        <f t="shared" ref="G208:G231" si="42">IF(($D208     =0),0,($F208     /$D208     ))</f>
        <v>0.25913978357251422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4868144</v>
      </c>
      <c r="O208" s="36">
        <f t="shared" ref="O208:O231" si="46">IF(($D208     =0),0,($N208     /$D208     ))</f>
        <v>0.25913978357251422</v>
      </c>
      <c r="P208" s="31">
        <v>3105442</v>
      </c>
      <c r="Q208" s="31">
        <v>13484136</v>
      </c>
      <c r="R208" s="31">
        <v>18667086</v>
      </c>
      <c r="S208" s="31">
        <v>3105442</v>
      </c>
      <c r="T208" s="36">
        <f t="shared" ref="T208:T231" si="47">IF(($Q208     =0),0,($S208     /$Q208     ))</f>
        <v>0.2303033727930362</v>
      </c>
      <c r="U208" s="36">
        <f t="shared" ref="U208:U231" si="48">IF(($P208     =0),0,(($F208     /$P208     )-1))</f>
        <v>0.56761710571313206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66658778</v>
      </c>
      <c r="E209" s="31">
        <v>66658778</v>
      </c>
      <c r="F209" s="31">
        <v>15682401</v>
      </c>
      <c r="G209" s="36">
        <f t="shared" si="42"/>
        <v>0.23526385377181683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15682401</v>
      </c>
      <c r="O209" s="36">
        <f t="shared" si="46"/>
        <v>0.23526385377181683</v>
      </c>
      <c r="P209" s="31">
        <v>14892856</v>
      </c>
      <c r="Q209" s="31">
        <v>63856673</v>
      </c>
      <c r="R209" s="31">
        <v>63856673</v>
      </c>
      <c r="S209" s="31">
        <v>14892856</v>
      </c>
      <c r="T209" s="36">
        <f t="shared" si="47"/>
        <v>0.23322317465552894</v>
      </c>
      <c r="U209" s="36">
        <f t="shared" si="48"/>
        <v>5.3015016058706177E-2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31954307</v>
      </c>
      <c r="E210" s="31">
        <v>31954307</v>
      </c>
      <c r="F210" s="31">
        <v>5103792</v>
      </c>
      <c r="G210" s="36">
        <f t="shared" si="42"/>
        <v>0.15972156742438506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5103792</v>
      </c>
      <c r="O210" s="36">
        <f t="shared" si="46"/>
        <v>0.15972156742438506</v>
      </c>
      <c r="P210" s="31">
        <v>7120116</v>
      </c>
      <c r="Q210" s="31">
        <v>29582597</v>
      </c>
      <c r="R210" s="31">
        <v>30006052</v>
      </c>
      <c r="S210" s="31">
        <v>7120116</v>
      </c>
      <c r="T210" s="36">
        <f t="shared" si="47"/>
        <v>0.24068596817243598</v>
      </c>
      <c r="U210" s="36">
        <f t="shared" si="48"/>
        <v>-0.28318695931358417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31361930</v>
      </c>
      <c r="E211" s="31">
        <v>31361930</v>
      </c>
      <c r="F211" s="31">
        <v>4368184</v>
      </c>
      <c r="G211" s="36">
        <f t="shared" si="42"/>
        <v>0.13928300968722268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4368184</v>
      </c>
      <c r="O211" s="36">
        <f t="shared" si="46"/>
        <v>0.13928300968722268</v>
      </c>
      <c r="P211" s="31">
        <v>3069806</v>
      </c>
      <c r="Q211" s="31">
        <v>30015644</v>
      </c>
      <c r="R211" s="31">
        <v>30054632</v>
      </c>
      <c r="S211" s="31">
        <v>3069806</v>
      </c>
      <c r="T211" s="36">
        <f t="shared" si="47"/>
        <v>0.1022735344275805</v>
      </c>
      <c r="U211" s="36">
        <f t="shared" si="48"/>
        <v>0.42295115717410159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78612529</v>
      </c>
      <c r="E212" s="31">
        <v>78612529</v>
      </c>
      <c r="F212" s="31">
        <v>18475480</v>
      </c>
      <c r="G212" s="36">
        <f t="shared" si="42"/>
        <v>0.23501953486320229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18475480</v>
      </c>
      <c r="O212" s="36">
        <f t="shared" si="46"/>
        <v>0.23501953486320229</v>
      </c>
      <c r="P212" s="31">
        <v>15194890</v>
      </c>
      <c r="Q212" s="31">
        <v>65976925</v>
      </c>
      <c r="R212" s="31">
        <v>73692241</v>
      </c>
      <c r="S212" s="31">
        <v>15194890</v>
      </c>
      <c r="T212" s="36">
        <f t="shared" si="47"/>
        <v>0.23030612596752575</v>
      </c>
      <c r="U212" s="36">
        <f t="shared" si="48"/>
        <v>0.21590087193786855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13200288</v>
      </c>
      <c r="E213" s="31">
        <v>13200288</v>
      </c>
      <c r="F213" s="31">
        <v>3303083</v>
      </c>
      <c r="G213" s="36">
        <f t="shared" si="42"/>
        <v>0.25022810108385513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3303083</v>
      </c>
      <c r="O213" s="36">
        <f t="shared" si="46"/>
        <v>0.25022810108385513</v>
      </c>
      <c r="P213" s="31">
        <v>2803369</v>
      </c>
      <c r="Q213" s="31">
        <v>11226373</v>
      </c>
      <c r="R213" s="31">
        <v>12501000</v>
      </c>
      <c r="S213" s="31">
        <v>2803369</v>
      </c>
      <c r="T213" s="36">
        <f t="shared" si="47"/>
        <v>0.24971279682226843</v>
      </c>
      <c r="U213" s="36">
        <f t="shared" si="48"/>
        <v>0.17825480698402529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205392254</v>
      </c>
      <c r="E214" s="31">
        <v>205392254</v>
      </c>
      <c r="F214" s="31">
        <v>48860430</v>
      </c>
      <c r="G214" s="36">
        <f t="shared" si="42"/>
        <v>0.23788837723159706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48860430</v>
      </c>
      <c r="O214" s="36">
        <f t="shared" si="46"/>
        <v>0.23788837723159706</v>
      </c>
      <c r="P214" s="31">
        <v>39143798</v>
      </c>
      <c r="Q214" s="31">
        <v>204323586</v>
      </c>
      <c r="R214" s="31">
        <v>204323586</v>
      </c>
      <c r="S214" s="31">
        <v>39143798</v>
      </c>
      <c r="T214" s="36">
        <f t="shared" si="47"/>
        <v>0.19157748141714781</v>
      </c>
      <c r="U214" s="36">
        <f t="shared" si="48"/>
        <v>0.24822915752835217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445965870</v>
      </c>
      <c r="E216" s="32">
        <f>SUM(E208:E215)</f>
        <v>445965870</v>
      </c>
      <c r="F216" s="32">
        <f>SUM(F208:F215)</f>
        <v>100661514</v>
      </c>
      <c r="G216" s="37">
        <f t="shared" si="42"/>
        <v>0.22571573470409295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100661514</v>
      </c>
      <c r="O216" s="37">
        <f t="shared" si="46"/>
        <v>0.22571573470409295</v>
      </c>
      <c r="P216" s="32">
        <f>SUM(P208:P215)</f>
        <v>85330277</v>
      </c>
      <c r="Q216" s="32">
        <f>SUM(Q208:Q215)</f>
        <v>418465934</v>
      </c>
      <c r="R216" s="32">
        <f>SUM(R208:R215)</f>
        <v>433101270</v>
      </c>
      <c r="S216" s="32">
        <f>SUM(S208:S215)</f>
        <v>85330277</v>
      </c>
      <c r="T216" s="37">
        <f t="shared" si="47"/>
        <v>0.20391212298776989</v>
      </c>
      <c r="U216" s="37">
        <f t="shared" si="48"/>
        <v>0.17966936870485029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50286297</v>
      </c>
      <c r="E217" s="31">
        <v>50286297</v>
      </c>
      <c r="F217" s="31">
        <v>6543811</v>
      </c>
      <c r="G217" s="36">
        <f t="shared" si="42"/>
        <v>0.13013109714561005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6543811</v>
      </c>
      <c r="O217" s="36">
        <f t="shared" si="46"/>
        <v>0.13013109714561005</v>
      </c>
      <c r="P217" s="31">
        <v>29230925</v>
      </c>
      <c r="Q217" s="31">
        <v>36985540</v>
      </c>
      <c r="R217" s="31">
        <v>36985540</v>
      </c>
      <c r="S217" s="31">
        <v>29230925</v>
      </c>
      <c r="T217" s="36">
        <f t="shared" si="47"/>
        <v>0.79033387102094499</v>
      </c>
      <c r="U217" s="36">
        <f t="shared" si="48"/>
        <v>-0.77613397454921462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290158915</v>
      </c>
      <c r="E218" s="31">
        <v>290158915</v>
      </c>
      <c r="F218" s="31">
        <v>65016175</v>
      </c>
      <c r="G218" s="36">
        <f t="shared" si="42"/>
        <v>0.22407091989574057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65016175</v>
      </c>
      <c r="O218" s="36">
        <f t="shared" si="46"/>
        <v>0.22407091989574057</v>
      </c>
      <c r="P218" s="31">
        <v>52786471</v>
      </c>
      <c r="Q218" s="31">
        <v>275742023</v>
      </c>
      <c r="R218" s="31">
        <v>278248081</v>
      </c>
      <c r="S218" s="31">
        <v>52786471</v>
      </c>
      <c r="T218" s="36">
        <f t="shared" si="47"/>
        <v>0.19143426317721618</v>
      </c>
      <c r="U218" s="36">
        <f t="shared" si="48"/>
        <v>0.23168254608268857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186120460</v>
      </c>
      <c r="E219" s="31">
        <v>186120460</v>
      </c>
      <c r="F219" s="31">
        <v>54248863</v>
      </c>
      <c r="G219" s="36">
        <f t="shared" si="42"/>
        <v>0.29147178660529854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54248863</v>
      </c>
      <c r="O219" s="36">
        <f t="shared" si="46"/>
        <v>0.29147178660529854</v>
      </c>
      <c r="P219" s="31">
        <v>51760338</v>
      </c>
      <c r="Q219" s="31">
        <v>169442327</v>
      </c>
      <c r="R219" s="31">
        <v>172582327</v>
      </c>
      <c r="S219" s="31">
        <v>51760338</v>
      </c>
      <c r="T219" s="36">
        <f t="shared" si="47"/>
        <v>0.30547466454470967</v>
      </c>
      <c r="U219" s="36">
        <f t="shared" si="48"/>
        <v>4.8077835194971108E-2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15978816</v>
      </c>
      <c r="E220" s="31">
        <v>15978816</v>
      </c>
      <c r="F220" s="31">
        <v>2537070</v>
      </c>
      <c r="G220" s="36">
        <f t="shared" si="42"/>
        <v>0.15877709587493841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2537070</v>
      </c>
      <c r="O220" s="36">
        <f t="shared" si="46"/>
        <v>0.15877709587493841</v>
      </c>
      <c r="P220" s="31">
        <v>2479423</v>
      </c>
      <c r="Q220" s="31">
        <v>12252468</v>
      </c>
      <c r="R220" s="31">
        <v>15317108</v>
      </c>
      <c r="S220" s="31">
        <v>2479423</v>
      </c>
      <c r="T220" s="36">
        <f t="shared" si="47"/>
        <v>0.20236110798248974</v>
      </c>
      <c r="U220" s="36">
        <f t="shared" si="48"/>
        <v>2.3250167478481965E-2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89626659</v>
      </c>
      <c r="E221" s="31">
        <v>89626659</v>
      </c>
      <c r="F221" s="31">
        <v>24001522</v>
      </c>
      <c r="G221" s="36">
        <f t="shared" si="42"/>
        <v>0.26779445164858817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24001522</v>
      </c>
      <c r="O221" s="36">
        <f t="shared" si="46"/>
        <v>0.26779445164858817</v>
      </c>
      <c r="P221" s="31">
        <v>21673214</v>
      </c>
      <c r="Q221" s="31">
        <v>81524161</v>
      </c>
      <c r="R221" s="31">
        <v>85343465</v>
      </c>
      <c r="S221" s="31">
        <v>21673214</v>
      </c>
      <c r="T221" s="36">
        <f t="shared" si="47"/>
        <v>0.265850193784883</v>
      </c>
      <c r="U221" s="36">
        <f t="shared" si="48"/>
        <v>0.10742790617026166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5213739</v>
      </c>
      <c r="E222" s="31">
        <v>5213739</v>
      </c>
      <c r="F222" s="31">
        <v>3906016</v>
      </c>
      <c r="G222" s="36">
        <f t="shared" si="42"/>
        <v>0.74917750965286145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3906016</v>
      </c>
      <c r="O222" s="36">
        <f t="shared" si="46"/>
        <v>0.74917750965286145</v>
      </c>
      <c r="P222" s="31">
        <v>1557333</v>
      </c>
      <c r="Q222" s="31">
        <v>5913213</v>
      </c>
      <c r="R222" s="31">
        <v>5914213</v>
      </c>
      <c r="S222" s="31">
        <v>1557333</v>
      </c>
      <c r="T222" s="36">
        <f t="shared" si="47"/>
        <v>0.2633649422065466</v>
      </c>
      <c r="U222" s="36">
        <f t="shared" si="48"/>
        <v>1.5081443724624086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637384886</v>
      </c>
      <c r="E224" s="32">
        <f>SUM(E217:E223)</f>
        <v>637384886</v>
      </c>
      <c r="F224" s="32">
        <f>SUM(F217:F223)</f>
        <v>156253457</v>
      </c>
      <c r="G224" s="37">
        <f t="shared" si="42"/>
        <v>0.24514772852646524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156253457</v>
      </c>
      <c r="O224" s="37">
        <f t="shared" si="46"/>
        <v>0.24514772852646524</v>
      </c>
      <c r="P224" s="32">
        <f>SUM(P217:P223)</f>
        <v>159487704</v>
      </c>
      <c r="Q224" s="32">
        <f>SUM(Q217:Q223)</f>
        <v>581859732</v>
      </c>
      <c r="R224" s="32">
        <f>SUM(R217:R223)</f>
        <v>594390734</v>
      </c>
      <c r="S224" s="32">
        <f>SUM(S217:S223)</f>
        <v>159487704</v>
      </c>
      <c r="T224" s="37">
        <f t="shared" si="47"/>
        <v>0.27409991657577021</v>
      </c>
      <c r="U224" s="37">
        <f t="shared" si="48"/>
        <v>-2.0278973982846948E-2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35792401</v>
      </c>
      <c r="E225" s="31">
        <v>35792401</v>
      </c>
      <c r="F225" s="31">
        <v>8635885</v>
      </c>
      <c r="G225" s="36">
        <f t="shared" si="42"/>
        <v>0.24127705207594205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8635885</v>
      </c>
      <c r="O225" s="36">
        <f t="shared" si="46"/>
        <v>0.24127705207594205</v>
      </c>
      <c r="P225" s="31">
        <v>8276251</v>
      </c>
      <c r="Q225" s="31">
        <v>31999310</v>
      </c>
      <c r="R225" s="31">
        <v>29087764</v>
      </c>
      <c r="S225" s="31">
        <v>8276251</v>
      </c>
      <c r="T225" s="36">
        <f t="shared" si="47"/>
        <v>0.25863842064094505</v>
      </c>
      <c r="U225" s="36">
        <f t="shared" si="48"/>
        <v>4.3453732855613048E-2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131425676</v>
      </c>
      <c r="E226" s="31">
        <v>131425676</v>
      </c>
      <c r="F226" s="31">
        <v>52224293</v>
      </c>
      <c r="G226" s="36">
        <f t="shared" si="42"/>
        <v>0.39736750526586601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52224293</v>
      </c>
      <c r="O226" s="36">
        <f t="shared" si="46"/>
        <v>0.39736750526586601</v>
      </c>
      <c r="P226" s="31">
        <v>50123612</v>
      </c>
      <c r="Q226" s="31">
        <v>126905335</v>
      </c>
      <c r="R226" s="31">
        <v>126905335</v>
      </c>
      <c r="S226" s="31">
        <v>50123612</v>
      </c>
      <c r="T226" s="36">
        <f t="shared" si="47"/>
        <v>0.39496851728101107</v>
      </c>
      <c r="U226" s="36">
        <f t="shared" si="48"/>
        <v>4.1910008400831034E-2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13580296</v>
      </c>
      <c r="E227" s="31">
        <v>13580296</v>
      </c>
      <c r="F227" s="31">
        <v>2625070</v>
      </c>
      <c r="G227" s="36">
        <f t="shared" si="42"/>
        <v>0.1932999103995966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2625070</v>
      </c>
      <c r="O227" s="36">
        <f t="shared" si="46"/>
        <v>0.1932999103995966</v>
      </c>
      <c r="P227" s="31">
        <v>4945617</v>
      </c>
      <c r="Q227" s="31">
        <v>13782466</v>
      </c>
      <c r="R227" s="31">
        <v>13800296</v>
      </c>
      <c r="S227" s="31">
        <v>4945617</v>
      </c>
      <c r="T227" s="36">
        <f t="shared" si="47"/>
        <v>0.35883397064066763</v>
      </c>
      <c r="U227" s="36">
        <f t="shared" si="48"/>
        <v>-0.46921284037967359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358985102</v>
      </c>
      <c r="E228" s="31">
        <v>358985102</v>
      </c>
      <c r="F228" s="31">
        <v>228873882</v>
      </c>
      <c r="G228" s="36">
        <f t="shared" si="42"/>
        <v>0.63755816251115627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228873882</v>
      </c>
      <c r="O228" s="36">
        <f t="shared" si="46"/>
        <v>0.63755816251115627</v>
      </c>
      <c r="P228" s="31">
        <v>224587963</v>
      </c>
      <c r="Q228" s="31">
        <v>349027879</v>
      </c>
      <c r="R228" s="31">
        <v>374027879</v>
      </c>
      <c r="S228" s="31">
        <v>224587963</v>
      </c>
      <c r="T228" s="36">
        <f t="shared" si="47"/>
        <v>0.64346711684885205</v>
      </c>
      <c r="U228" s="36">
        <f t="shared" si="48"/>
        <v>1.9083475991988008E-2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539783475</v>
      </c>
      <c r="E230" s="32">
        <f>SUM(E225:E229)</f>
        <v>539783475</v>
      </c>
      <c r="F230" s="32">
        <f>SUM(F225:F229)</f>
        <v>292359130</v>
      </c>
      <c r="G230" s="37">
        <f t="shared" si="42"/>
        <v>0.54162297206301102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292359130</v>
      </c>
      <c r="O230" s="37">
        <f t="shared" si="46"/>
        <v>0.54162297206301102</v>
      </c>
      <c r="P230" s="32">
        <f>SUM(P225:P229)</f>
        <v>287933443</v>
      </c>
      <c r="Q230" s="32">
        <f>SUM(Q225:Q229)</f>
        <v>521714990</v>
      </c>
      <c r="R230" s="32">
        <f>SUM(R225:R229)</f>
        <v>543821274</v>
      </c>
      <c r="S230" s="32">
        <f>SUM(S225:S229)</f>
        <v>287933443</v>
      </c>
      <c r="T230" s="37">
        <f t="shared" si="47"/>
        <v>0.55189796827574378</v>
      </c>
      <c r="U230" s="37">
        <f t="shared" si="48"/>
        <v>1.5370520888051242E-2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1623134231</v>
      </c>
      <c r="E231" s="32">
        <f>SUM(E208:E215,E217:E223,E225:E229)</f>
        <v>1623134231</v>
      </c>
      <c r="F231" s="32">
        <f>SUM(F208:F215,F217:F223,F225:F229)</f>
        <v>549274101</v>
      </c>
      <c r="G231" s="37">
        <f t="shared" si="42"/>
        <v>0.3384033744772893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549274101</v>
      </c>
      <c r="O231" s="37">
        <f t="shared" si="46"/>
        <v>0.3384033744772893</v>
      </c>
      <c r="P231" s="32">
        <f>SUM(P208:P215,P217:P223,P225:P229)</f>
        <v>532751424</v>
      </c>
      <c r="Q231" s="32">
        <f>SUM(Q208:Q215,Q217:Q223,Q225:Q229)</f>
        <v>1522040656</v>
      </c>
      <c r="R231" s="32">
        <f>SUM(R208:R215,R217:R223,R225:R229)</f>
        <v>1571313278</v>
      </c>
      <c r="S231" s="32">
        <f>SUM(S208:S215,S217:S223,S225:S229)</f>
        <v>532751424</v>
      </c>
      <c r="T231" s="37">
        <f t="shared" si="47"/>
        <v>0.35002443719216919</v>
      </c>
      <c r="U231" s="37">
        <f t="shared" si="48"/>
        <v>3.1013857975159542E-2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36496008</v>
      </c>
      <c r="E234" s="31">
        <v>36496008</v>
      </c>
      <c r="F234" s="31">
        <v>9213557</v>
      </c>
      <c r="G234" s="36">
        <f t="shared" ref="G234:G260" si="49">IF(($D234     =0),0,($F234     /$D234     ))</f>
        <v>0.25245383001888866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9213557</v>
      </c>
      <c r="O234" s="36">
        <f t="shared" ref="O234:O260" si="53">IF(($D234     =0),0,($N234     /$D234     ))</f>
        <v>0.25245383001888866</v>
      </c>
      <c r="P234" s="31">
        <v>8419956</v>
      </c>
      <c r="Q234" s="31">
        <v>35774687</v>
      </c>
      <c r="R234" s="31">
        <v>35774687</v>
      </c>
      <c r="S234" s="31">
        <v>8419956</v>
      </c>
      <c r="T234" s="36">
        <f t="shared" ref="T234:T260" si="54">IF(($Q234     =0),0,($S234     /$Q234     ))</f>
        <v>0.23536071748160928</v>
      </c>
      <c r="U234" s="36">
        <f t="shared" ref="U234:U260" si="55">IF(($P234     =0),0,(($F234     /$P234     )-1))</f>
        <v>9.4252392767848248E-2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85335258</v>
      </c>
      <c r="E235" s="31">
        <v>85335258</v>
      </c>
      <c r="F235" s="31">
        <v>24033807</v>
      </c>
      <c r="G235" s="36">
        <f t="shared" si="49"/>
        <v>0.28163982348304378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24033807</v>
      </c>
      <c r="O235" s="36">
        <f t="shared" si="53"/>
        <v>0.28163982348304378</v>
      </c>
      <c r="P235" s="31">
        <v>19660636</v>
      </c>
      <c r="Q235" s="31">
        <v>75139690</v>
      </c>
      <c r="R235" s="31">
        <v>90504932</v>
      </c>
      <c r="S235" s="31">
        <v>19660636</v>
      </c>
      <c r="T235" s="36">
        <f t="shared" si="54"/>
        <v>0.26165447315526585</v>
      </c>
      <c r="U235" s="36">
        <f t="shared" si="55"/>
        <v>0.22243283482792719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482217016</v>
      </c>
      <c r="E236" s="31">
        <v>482217016</v>
      </c>
      <c r="F236" s="31">
        <v>153029438</v>
      </c>
      <c r="G236" s="36">
        <f t="shared" si="49"/>
        <v>0.31734557869687452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153029438</v>
      </c>
      <c r="O236" s="36">
        <f t="shared" si="53"/>
        <v>0.31734557869687452</v>
      </c>
      <c r="P236" s="31">
        <v>123580397</v>
      </c>
      <c r="Q236" s="31">
        <v>447205531</v>
      </c>
      <c r="R236" s="31">
        <v>437637633</v>
      </c>
      <c r="S236" s="31">
        <v>123580397</v>
      </c>
      <c r="T236" s="36">
        <f t="shared" si="54"/>
        <v>0.27633915153880328</v>
      </c>
      <c r="U236" s="36">
        <f t="shared" si="55"/>
        <v>0.23829864375658216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2081418</v>
      </c>
      <c r="E237" s="31">
        <v>2081418</v>
      </c>
      <c r="F237" s="31">
        <v>720737</v>
      </c>
      <c r="G237" s="36">
        <f t="shared" si="49"/>
        <v>0.34627210872587821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720737</v>
      </c>
      <c r="O237" s="36">
        <f t="shared" si="53"/>
        <v>0.34627210872587821</v>
      </c>
      <c r="P237" s="31">
        <v>1390318</v>
      </c>
      <c r="Q237" s="31">
        <v>1979476</v>
      </c>
      <c r="R237" s="31">
        <v>1979476</v>
      </c>
      <c r="S237" s="31">
        <v>1390318</v>
      </c>
      <c r="T237" s="36">
        <f t="shared" si="54"/>
        <v>0.70236668694139259</v>
      </c>
      <c r="U237" s="36">
        <f t="shared" si="55"/>
        <v>-0.48160277001376661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108653472</v>
      </c>
      <c r="E238" s="31">
        <v>108653472</v>
      </c>
      <c r="F238" s="31">
        <v>98058828</v>
      </c>
      <c r="G238" s="36">
        <f t="shared" si="49"/>
        <v>0.90249143626077588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98058828</v>
      </c>
      <c r="O238" s="36">
        <f t="shared" si="53"/>
        <v>0.90249143626077588</v>
      </c>
      <c r="P238" s="31">
        <v>3328337</v>
      </c>
      <c r="Q238" s="31">
        <v>103690350</v>
      </c>
      <c r="R238" s="31">
        <v>105543881</v>
      </c>
      <c r="S238" s="31">
        <v>3328337</v>
      </c>
      <c r="T238" s="36">
        <f t="shared" si="54"/>
        <v>3.2098811509460617E-2</v>
      </c>
      <c r="U238" s="36">
        <f t="shared" si="55"/>
        <v>28.461808705068027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714783172</v>
      </c>
      <c r="E240" s="32">
        <f>SUM(E234:E239)</f>
        <v>714783172</v>
      </c>
      <c r="F240" s="32">
        <f>SUM(F234:F239)</f>
        <v>285056367</v>
      </c>
      <c r="G240" s="37">
        <f t="shared" si="49"/>
        <v>0.39880117239245805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285056367</v>
      </c>
      <c r="O240" s="37">
        <f t="shared" si="53"/>
        <v>0.39880117239245805</v>
      </c>
      <c r="P240" s="32">
        <f>SUM(P234:P239)</f>
        <v>156379644</v>
      </c>
      <c r="Q240" s="32">
        <f>SUM(Q234:Q239)</f>
        <v>663789734</v>
      </c>
      <c r="R240" s="32">
        <f>SUM(R234:R239)</f>
        <v>671440609</v>
      </c>
      <c r="S240" s="32">
        <f>SUM(S234:S239)</f>
        <v>156379644</v>
      </c>
      <c r="T240" s="37">
        <f t="shared" si="54"/>
        <v>0.23558611408111954</v>
      </c>
      <c r="U240" s="37">
        <f t="shared" si="55"/>
        <v>0.82284829219843991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13532843</v>
      </c>
      <c r="E242" s="31">
        <v>13532843</v>
      </c>
      <c r="F242" s="31">
        <v>3927378</v>
      </c>
      <c r="G242" s="36">
        <f t="shared" si="49"/>
        <v>0.29021085961020904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3927378</v>
      </c>
      <c r="O242" s="36">
        <f t="shared" si="53"/>
        <v>0.29021085961020904</v>
      </c>
      <c r="P242" s="31">
        <v>3770323</v>
      </c>
      <c r="Q242" s="31">
        <v>14191136</v>
      </c>
      <c r="R242" s="31">
        <v>9167874</v>
      </c>
      <c r="S242" s="31">
        <v>3770323</v>
      </c>
      <c r="T242" s="36">
        <f t="shared" si="54"/>
        <v>0.26568154938406624</v>
      </c>
      <c r="U242" s="36">
        <f t="shared" si="55"/>
        <v>4.1655582293612436E-2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73661735</v>
      </c>
      <c r="E243" s="31">
        <v>73661735</v>
      </c>
      <c r="F243" s="31">
        <v>9668370</v>
      </c>
      <c r="G243" s="36">
        <f t="shared" si="49"/>
        <v>0.13125362849517461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9668370</v>
      </c>
      <c r="O243" s="36">
        <f t="shared" si="53"/>
        <v>0.13125362849517461</v>
      </c>
      <c r="P243" s="31">
        <v>11744897</v>
      </c>
      <c r="Q243" s="31">
        <v>66675636</v>
      </c>
      <c r="R243" s="31">
        <v>66675636</v>
      </c>
      <c r="S243" s="31">
        <v>11744897</v>
      </c>
      <c r="T243" s="36">
        <f t="shared" si="54"/>
        <v>0.17614975581185308</v>
      </c>
      <c r="U243" s="36">
        <f t="shared" si="55"/>
        <v>-0.17680248707161927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20536000</v>
      </c>
      <c r="E244" s="31">
        <v>20536000</v>
      </c>
      <c r="F244" s="31">
        <v>2903625</v>
      </c>
      <c r="G244" s="36">
        <f t="shared" si="49"/>
        <v>0.14139194585118817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2903625</v>
      </c>
      <c r="O244" s="36">
        <f t="shared" si="53"/>
        <v>0.14139194585118817</v>
      </c>
      <c r="P244" s="31">
        <v>3279013</v>
      </c>
      <c r="Q244" s="31">
        <v>14733398</v>
      </c>
      <c r="R244" s="31">
        <v>14733398</v>
      </c>
      <c r="S244" s="31">
        <v>3279013</v>
      </c>
      <c r="T244" s="36">
        <f t="shared" si="54"/>
        <v>0.22255646660736375</v>
      </c>
      <c r="U244" s="36">
        <f t="shared" si="55"/>
        <v>-0.11448201028785188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17201180</v>
      </c>
      <c r="E245" s="31">
        <v>17201180</v>
      </c>
      <c r="F245" s="31">
        <v>5962097</v>
      </c>
      <c r="G245" s="36">
        <f t="shared" si="49"/>
        <v>0.34660976746944105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5962097</v>
      </c>
      <c r="O245" s="36">
        <f t="shared" si="53"/>
        <v>0.34660976746944105</v>
      </c>
      <c r="P245" s="31">
        <v>1972345</v>
      </c>
      <c r="Q245" s="31">
        <v>29503364</v>
      </c>
      <c r="R245" s="31">
        <v>31102499</v>
      </c>
      <c r="S245" s="31">
        <v>1972345</v>
      </c>
      <c r="T245" s="36">
        <f t="shared" si="54"/>
        <v>6.6851529201890331E-2</v>
      </c>
      <c r="U245" s="36">
        <f t="shared" si="55"/>
        <v>2.022846915727218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124931758</v>
      </c>
      <c r="E247" s="32">
        <f>SUM(E241:E246)</f>
        <v>124931758</v>
      </c>
      <c r="F247" s="32">
        <f>SUM(F241:F246)</f>
        <v>22461470</v>
      </c>
      <c r="G247" s="37">
        <f t="shared" si="49"/>
        <v>0.17978991378637288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22461470</v>
      </c>
      <c r="O247" s="37">
        <f t="shared" si="53"/>
        <v>0.17978991378637288</v>
      </c>
      <c r="P247" s="32">
        <f>SUM(P241:P246)</f>
        <v>20766578</v>
      </c>
      <c r="Q247" s="32">
        <f>SUM(Q241:Q246)</f>
        <v>125103534</v>
      </c>
      <c r="R247" s="32">
        <f>SUM(R241:R246)</f>
        <v>121679407</v>
      </c>
      <c r="S247" s="32">
        <f>SUM(S241:S246)</f>
        <v>20766578</v>
      </c>
      <c r="T247" s="37">
        <f t="shared" si="54"/>
        <v>0.16599513487764461</v>
      </c>
      <c r="U247" s="37">
        <f t="shared" si="55"/>
        <v>8.1616335633150516E-2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28698673</v>
      </c>
      <c r="E248" s="31">
        <v>28698673</v>
      </c>
      <c r="F248" s="31">
        <v>7147704</v>
      </c>
      <c r="G248" s="36">
        <f t="shared" si="49"/>
        <v>0.24906043565150207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7147704</v>
      </c>
      <c r="O248" s="36">
        <f t="shared" si="53"/>
        <v>0.24906043565150207</v>
      </c>
      <c r="P248" s="31">
        <v>8261137</v>
      </c>
      <c r="Q248" s="31">
        <v>18179035</v>
      </c>
      <c r="R248" s="31">
        <v>26814277</v>
      </c>
      <c r="S248" s="31">
        <v>8261137</v>
      </c>
      <c r="T248" s="36">
        <f t="shared" si="54"/>
        <v>0.45443209719327787</v>
      </c>
      <c r="U248" s="36">
        <f t="shared" si="55"/>
        <v>-0.13477963142361638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12206796</v>
      </c>
      <c r="E249" s="31">
        <v>12206796</v>
      </c>
      <c r="F249" s="31">
        <v>1181357</v>
      </c>
      <c r="G249" s="36">
        <f t="shared" si="49"/>
        <v>9.6778630526798345E-2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1181357</v>
      </c>
      <c r="O249" s="36">
        <f t="shared" si="53"/>
        <v>9.6778630526798345E-2</v>
      </c>
      <c r="P249" s="31">
        <v>1125619</v>
      </c>
      <c r="Q249" s="31">
        <v>16613301</v>
      </c>
      <c r="R249" s="31">
        <v>15065637</v>
      </c>
      <c r="S249" s="31">
        <v>1125619</v>
      </c>
      <c r="T249" s="36">
        <f t="shared" si="54"/>
        <v>6.775408451336673E-2</v>
      </c>
      <c r="U249" s="36">
        <f t="shared" si="55"/>
        <v>4.951764318121854E-2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7160077</v>
      </c>
      <c r="E250" s="31">
        <v>7160077</v>
      </c>
      <c r="F250" s="31">
        <v>1591589</v>
      </c>
      <c r="G250" s="36">
        <f t="shared" si="49"/>
        <v>0.22228657596838694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1591589</v>
      </c>
      <c r="O250" s="36">
        <f t="shared" si="53"/>
        <v>0.22228657596838694</v>
      </c>
      <c r="P250" s="31">
        <v>1525012</v>
      </c>
      <c r="Q250" s="31">
        <v>7786423</v>
      </c>
      <c r="R250" s="31">
        <v>7786423</v>
      </c>
      <c r="S250" s="31">
        <v>1525012</v>
      </c>
      <c r="T250" s="36">
        <f t="shared" si="54"/>
        <v>0.19585527269710368</v>
      </c>
      <c r="U250" s="36">
        <f t="shared" si="55"/>
        <v>4.3656705652152183E-2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22841463</v>
      </c>
      <c r="E251" s="31">
        <v>22841463</v>
      </c>
      <c r="F251" s="31">
        <v>7040898</v>
      </c>
      <c r="G251" s="36">
        <f t="shared" si="49"/>
        <v>0.30825074558490406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7040898</v>
      </c>
      <c r="O251" s="36">
        <f t="shared" si="53"/>
        <v>0.30825074558490406</v>
      </c>
      <c r="P251" s="31">
        <v>3713352</v>
      </c>
      <c r="Q251" s="31">
        <v>21878796</v>
      </c>
      <c r="R251" s="31">
        <v>19646437</v>
      </c>
      <c r="S251" s="31">
        <v>3713352</v>
      </c>
      <c r="T251" s="36">
        <f t="shared" si="54"/>
        <v>0.1697237818753829</v>
      </c>
      <c r="U251" s="36">
        <f t="shared" si="55"/>
        <v>0.89610303574775574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2036004</v>
      </c>
      <c r="R252" s="31">
        <v>2036004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70907009</v>
      </c>
      <c r="E254" s="32">
        <f>SUM(E248:E253)</f>
        <v>70907009</v>
      </c>
      <c r="F254" s="32">
        <f>SUM(F248:F253)</f>
        <v>16961548</v>
      </c>
      <c r="G254" s="37">
        <f t="shared" si="49"/>
        <v>0.23920834116695008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16961548</v>
      </c>
      <c r="O254" s="37">
        <f t="shared" si="53"/>
        <v>0.23920834116695008</v>
      </c>
      <c r="P254" s="32">
        <f>SUM(P248:P253)</f>
        <v>14625120</v>
      </c>
      <c r="Q254" s="32">
        <f>SUM(Q248:Q253)</f>
        <v>66493559</v>
      </c>
      <c r="R254" s="32">
        <f>SUM(R248:R253)</f>
        <v>71348778</v>
      </c>
      <c r="S254" s="32">
        <f>SUM(S248:S253)</f>
        <v>14625120</v>
      </c>
      <c r="T254" s="37">
        <f t="shared" si="54"/>
        <v>0.21994792006846858</v>
      </c>
      <c r="U254" s="37">
        <f t="shared" si="55"/>
        <v>0.15975444987801812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389436021</v>
      </c>
      <c r="E255" s="31">
        <v>389436021</v>
      </c>
      <c r="F255" s="31">
        <v>93387338</v>
      </c>
      <c r="G255" s="36">
        <f t="shared" si="49"/>
        <v>0.2398014897548473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93387338</v>
      </c>
      <c r="O255" s="36">
        <f t="shared" si="53"/>
        <v>0.2398014897548473</v>
      </c>
      <c r="P255" s="31">
        <v>89500550</v>
      </c>
      <c r="Q255" s="31">
        <v>349017185</v>
      </c>
      <c r="R255" s="31">
        <v>377007294</v>
      </c>
      <c r="S255" s="31">
        <v>89500550</v>
      </c>
      <c r="T255" s="36">
        <f t="shared" si="54"/>
        <v>0.25643594025319988</v>
      </c>
      <c r="U255" s="36">
        <f t="shared" si="55"/>
        <v>4.3427532009579828E-2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21823786</v>
      </c>
      <c r="E256" s="31">
        <v>21823786</v>
      </c>
      <c r="F256" s="31">
        <v>9285080</v>
      </c>
      <c r="G256" s="36">
        <f t="shared" si="49"/>
        <v>0.42545688452040359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9285080</v>
      </c>
      <c r="O256" s="36">
        <f t="shared" si="53"/>
        <v>0.42545688452040359</v>
      </c>
      <c r="P256" s="31">
        <v>10101008</v>
      </c>
      <c r="Q256" s="31">
        <v>20924052</v>
      </c>
      <c r="R256" s="31">
        <v>20924052</v>
      </c>
      <c r="S256" s="31">
        <v>10101008</v>
      </c>
      <c r="T256" s="36">
        <f t="shared" si="54"/>
        <v>0.48274626730998377</v>
      </c>
      <c r="U256" s="36">
        <f t="shared" si="55"/>
        <v>-8.0776888801592839E-2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87664754</v>
      </c>
      <c r="E257" s="31">
        <v>87664754</v>
      </c>
      <c r="F257" s="31">
        <v>17249161</v>
      </c>
      <c r="G257" s="36">
        <f t="shared" si="49"/>
        <v>0.19676278336445227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17249161</v>
      </c>
      <c r="O257" s="36">
        <f t="shared" si="53"/>
        <v>0.19676278336445227</v>
      </c>
      <c r="P257" s="31">
        <v>20990182</v>
      </c>
      <c r="Q257" s="31">
        <v>77898965</v>
      </c>
      <c r="R257" s="31">
        <v>84085599</v>
      </c>
      <c r="S257" s="31">
        <v>20990182</v>
      </c>
      <c r="T257" s="36">
        <f t="shared" si="54"/>
        <v>0.26945392663432693</v>
      </c>
      <c r="U257" s="36">
        <f t="shared" si="55"/>
        <v>-0.17822718259422432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498924561</v>
      </c>
      <c r="E259" s="32">
        <f>SUM(E255:E258)</f>
        <v>498924561</v>
      </c>
      <c r="F259" s="32">
        <f>SUM(F255:F258)</f>
        <v>119921579</v>
      </c>
      <c r="G259" s="37">
        <f t="shared" si="49"/>
        <v>0.24036014334439632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119921579</v>
      </c>
      <c r="O259" s="37">
        <f t="shared" si="53"/>
        <v>0.24036014334439632</v>
      </c>
      <c r="P259" s="32">
        <f>SUM(P255:P258)</f>
        <v>120591740</v>
      </c>
      <c r="Q259" s="32">
        <f>SUM(Q255:Q258)</f>
        <v>447840202</v>
      </c>
      <c r="R259" s="32">
        <f>SUM(R255:R258)</f>
        <v>482016945</v>
      </c>
      <c r="S259" s="32">
        <f>SUM(S255:S258)</f>
        <v>120591740</v>
      </c>
      <c r="T259" s="37">
        <f t="shared" si="54"/>
        <v>0.26927403895731539</v>
      </c>
      <c r="U259" s="37">
        <f t="shared" si="55"/>
        <v>-5.5572711696505461E-3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1409546500</v>
      </c>
      <c r="E260" s="32">
        <f>SUM(E234:E239,E241:E246,E248:E253,E255:E258)</f>
        <v>1409546500</v>
      </c>
      <c r="F260" s="32">
        <f>SUM(F234:F239,F241:F246,F248:F253,F255:F258)</f>
        <v>444400964</v>
      </c>
      <c r="G260" s="37">
        <f t="shared" si="49"/>
        <v>0.31527939234356583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444400964</v>
      </c>
      <c r="O260" s="37">
        <f t="shared" si="53"/>
        <v>0.31527939234356583</v>
      </c>
      <c r="P260" s="32">
        <f>SUM(P234:P239,P241:P246,P248:P253,P255:P258)</f>
        <v>312363082</v>
      </c>
      <c r="Q260" s="32">
        <f>SUM(Q234:Q239,Q241:Q246,Q248:Q253,Q255:Q258)</f>
        <v>1303227029</v>
      </c>
      <c r="R260" s="32">
        <f>SUM(R234:R239,R241:R246,R248:R253,R255:R258)</f>
        <v>1346485739</v>
      </c>
      <c r="S260" s="32">
        <f>SUM(S234:S239,S241:S246,S248:S253,S255:S258)</f>
        <v>312363082</v>
      </c>
      <c r="T260" s="37">
        <f t="shared" si="54"/>
        <v>0.23968431827237677</v>
      </c>
      <c r="U260" s="37">
        <f t="shared" si="55"/>
        <v>0.422706425978983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6927719</v>
      </c>
      <c r="E263" s="31">
        <v>6927719</v>
      </c>
      <c r="F263" s="31">
        <v>1013998</v>
      </c>
      <c r="G263" s="36">
        <f t="shared" ref="G263:G299" si="56">IF(($D263     =0),0,($F263     /$D263     ))</f>
        <v>0.14636823462383505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1013998</v>
      </c>
      <c r="O263" s="36">
        <f t="shared" ref="O263:O299" si="60">IF(($D263     =0),0,($N263     /$D263     ))</f>
        <v>0.14636823462383505</v>
      </c>
      <c r="P263" s="31">
        <v>960880</v>
      </c>
      <c r="Q263" s="31">
        <v>5615719</v>
      </c>
      <c r="R263" s="31">
        <v>6215719</v>
      </c>
      <c r="S263" s="31">
        <v>960880</v>
      </c>
      <c r="T263" s="36">
        <f t="shared" ref="T263:T299" si="61">IF(($Q263     =0),0,($S263     /$Q263     ))</f>
        <v>0.17110542746173732</v>
      </c>
      <c r="U263" s="36">
        <f t="shared" ref="U263:U299" si="62">IF(($P263     =0),0,(($F263     /$P263     )-1))</f>
        <v>5.5280576138539761E-2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59461692</v>
      </c>
      <c r="E264" s="31">
        <v>59461692</v>
      </c>
      <c r="F264" s="31">
        <v>21449900</v>
      </c>
      <c r="G264" s="36">
        <f t="shared" si="56"/>
        <v>0.36073477357489253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21449900</v>
      </c>
      <c r="O264" s="36">
        <f t="shared" si="60"/>
        <v>0.36073477357489253</v>
      </c>
      <c r="P264" s="31">
        <v>20416506</v>
      </c>
      <c r="Q264" s="31">
        <v>54896226</v>
      </c>
      <c r="R264" s="31">
        <v>56396226</v>
      </c>
      <c r="S264" s="31">
        <v>20416506</v>
      </c>
      <c r="T264" s="36">
        <f t="shared" si="61"/>
        <v>0.37191092152673666</v>
      </c>
      <c r="U264" s="36">
        <f t="shared" si="62"/>
        <v>5.061561464042863E-2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59908412</v>
      </c>
      <c r="E265" s="31">
        <v>59908412</v>
      </c>
      <c r="F265" s="31">
        <v>14419864</v>
      </c>
      <c r="G265" s="36">
        <f t="shared" si="56"/>
        <v>0.24069848488055401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14419864</v>
      </c>
      <c r="O265" s="36">
        <f t="shared" si="60"/>
        <v>0.24069848488055401</v>
      </c>
      <c r="P265" s="31">
        <v>15386114</v>
      </c>
      <c r="Q265" s="31">
        <v>51353043</v>
      </c>
      <c r="R265" s="31">
        <v>60232312</v>
      </c>
      <c r="S265" s="31">
        <v>15386114</v>
      </c>
      <c r="T265" s="36">
        <f t="shared" si="61"/>
        <v>0.29961445517454538</v>
      </c>
      <c r="U265" s="36">
        <f t="shared" si="62"/>
        <v>-6.2800132639079576E-2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126297823</v>
      </c>
      <c r="E267" s="32">
        <f>SUM(E263:E266)</f>
        <v>126297823</v>
      </c>
      <c r="F267" s="32">
        <f>SUM(F263:F266)</f>
        <v>36883762</v>
      </c>
      <c r="G267" s="37">
        <f t="shared" si="56"/>
        <v>0.29203798706807482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36883762</v>
      </c>
      <c r="O267" s="37">
        <f t="shared" si="60"/>
        <v>0.29203798706807482</v>
      </c>
      <c r="P267" s="32">
        <f>SUM(P263:P266)</f>
        <v>36763500</v>
      </c>
      <c r="Q267" s="32">
        <f>SUM(Q263:Q266)</f>
        <v>111864988</v>
      </c>
      <c r="R267" s="32">
        <f>SUM(R263:R266)</f>
        <v>122844257</v>
      </c>
      <c r="S267" s="32">
        <f>SUM(S263:S266)</f>
        <v>36763500</v>
      </c>
      <c r="T267" s="37">
        <f t="shared" si="61"/>
        <v>0.32864170154829858</v>
      </c>
      <c r="U267" s="37">
        <f t="shared" si="62"/>
        <v>3.2712336964653144E-3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8768248</v>
      </c>
      <c r="E268" s="31">
        <v>8768248</v>
      </c>
      <c r="F268" s="31">
        <v>1802715</v>
      </c>
      <c r="G268" s="36">
        <f t="shared" si="56"/>
        <v>0.20559580431575383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1802715</v>
      </c>
      <c r="O268" s="36">
        <f t="shared" si="60"/>
        <v>0.20559580431575383</v>
      </c>
      <c r="P268" s="31">
        <v>348072</v>
      </c>
      <c r="Q268" s="31">
        <v>4112283</v>
      </c>
      <c r="R268" s="31">
        <v>2147510</v>
      </c>
      <c r="S268" s="31">
        <v>348072</v>
      </c>
      <c r="T268" s="36">
        <f t="shared" si="61"/>
        <v>8.4642034607054037E-2</v>
      </c>
      <c r="U268" s="36">
        <f t="shared" si="62"/>
        <v>4.1791439702130591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15488163</v>
      </c>
      <c r="E269" s="31">
        <v>15488163</v>
      </c>
      <c r="F269" s="31">
        <v>5721</v>
      </c>
      <c r="G269" s="36">
        <f t="shared" si="56"/>
        <v>3.6937886048849048E-4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5721</v>
      </c>
      <c r="O269" s="36">
        <f t="shared" si="60"/>
        <v>3.6937886048849048E-4</v>
      </c>
      <c r="P269" s="31">
        <v>-2384183</v>
      </c>
      <c r="Q269" s="31">
        <v>42711033</v>
      </c>
      <c r="R269" s="31">
        <v>14703236</v>
      </c>
      <c r="S269" s="31">
        <v>-2384183</v>
      </c>
      <c r="T269" s="36">
        <f t="shared" si="61"/>
        <v>-5.5821244126781015E-2</v>
      </c>
      <c r="U269" s="36">
        <f t="shared" si="62"/>
        <v>-1.0023995641274182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2235437</v>
      </c>
      <c r="E270" s="31">
        <v>2235437</v>
      </c>
      <c r="F270" s="31">
        <v>861963</v>
      </c>
      <c r="G270" s="36">
        <f t="shared" si="56"/>
        <v>0.3855903789728809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861963</v>
      </c>
      <c r="O270" s="36">
        <f t="shared" si="60"/>
        <v>0.3855903789728809</v>
      </c>
      <c r="P270" s="31">
        <v>746987</v>
      </c>
      <c r="Q270" s="31">
        <v>2141223</v>
      </c>
      <c r="R270" s="31">
        <v>2141223</v>
      </c>
      <c r="S270" s="31">
        <v>746987</v>
      </c>
      <c r="T270" s="36">
        <f t="shared" si="61"/>
        <v>0.34885997394946722</v>
      </c>
      <c r="U270" s="36">
        <f t="shared" si="62"/>
        <v>0.1539196799944309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11166850</v>
      </c>
      <c r="E271" s="31">
        <v>11166850</v>
      </c>
      <c r="F271" s="31">
        <v>1222219</v>
      </c>
      <c r="G271" s="36">
        <f t="shared" si="56"/>
        <v>0.10945065081021058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1222219</v>
      </c>
      <c r="O271" s="36">
        <f t="shared" si="60"/>
        <v>0.10945065081021058</v>
      </c>
      <c r="P271" s="31">
        <v>1756103</v>
      </c>
      <c r="Q271" s="31">
        <v>10331882</v>
      </c>
      <c r="R271" s="31">
        <v>10331882</v>
      </c>
      <c r="S271" s="31">
        <v>1756103</v>
      </c>
      <c r="T271" s="36">
        <f t="shared" si="61"/>
        <v>0.16996932407861415</v>
      </c>
      <c r="U271" s="36">
        <f t="shared" si="62"/>
        <v>-0.30401633617162549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10352406</v>
      </c>
      <c r="E272" s="31">
        <v>10352406</v>
      </c>
      <c r="F272" s="31">
        <v>951981</v>
      </c>
      <c r="G272" s="36">
        <f t="shared" si="56"/>
        <v>9.1957463801168537E-2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951981</v>
      </c>
      <c r="O272" s="36">
        <f t="shared" si="60"/>
        <v>9.1957463801168537E-2</v>
      </c>
      <c r="P272" s="31">
        <v>6072813</v>
      </c>
      <c r="Q272" s="31">
        <v>9978200</v>
      </c>
      <c r="R272" s="31">
        <v>9978200</v>
      </c>
      <c r="S272" s="31">
        <v>6072813</v>
      </c>
      <c r="T272" s="36">
        <f t="shared" si="61"/>
        <v>0.60860806558297087</v>
      </c>
      <c r="U272" s="36">
        <f t="shared" si="62"/>
        <v>-0.84323887463684455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6237937</v>
      </c>
      <c r="E273" s="31">
        <v>6237937</v>
      </c>
      <c r="F273" s="31">
        <v>956030</v>
      </c>
      <c r="G273" s="36">
        <f t="shared" si="56"/>
        <v>0.15326060522894028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956030</v>
      </c>
      <c r="O273" s="36">
        <f t="shared" si="60"/>
        <v>0.15326060522894028</v>
      </c>
      <c r="P273" s="31">
        <v>580828</v>
      </c>
      <c r="Q273" s="31">
        <v>7268086</v>
      </c>
      <c r="R273" s="31">
        <v>7268086</v>
      </c>
      <c r="S273" s="31">
        <v>580828</v>
      </c>
      <c r="T273" s="36">
        <f t="shared" si="61"/>
        <v>7.9914849659181247E-2</v>
      </c>
      <c r="U273" s="36">
        <f t="shared" si="62"/>
        <v>0.64597781098707352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54249041</v>
      </c>
      <c r="E275" s="32">
        <f>SUM(E268:E274)</f>
        <v>54249041</v>
      </c>
      <c r="F275" s="32">
        <f>SUM(F268:F274)</f>
        <v>5800629</v>
      </c>
      <c r="G275" s="37">
        <f t="shared" si="56"/>
        <v>0.10692592704081165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5800629</v>
      </c>
      <c r="O275" s="37">
        <f t="shared" si="60"/>
        <v>0.10692592704081165</v>
      </c>
      <c r="P275" s="32">
        <f>SUM(P268:P274)</f>
        <v>7120620</v>
      </c>
      <c r="Q275" s="32">
        <f>SUM(Q268:Q274)</f>
        <v>76542707</v>
      </c>
      <c r="R275" s="32">
        <f>SUM(R268:R274)</f>
        <v>46570137</v>
      </c>
      <c r="S275" s="32">
        <f>SUM(S268:S274)</f>
        <v>7120620</v>
      </c>
      <c r="T275" s="37">
        <f t="shared" si="61"/>
        <v>9.302806601809889E-2</v>
      </c>
      <c r="U275" s="37">
        <f t="shared" si="62"/>
        <v>-0.1853758521027663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996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9858000</v>
      </c>
      <c r="E277" s="31">
        <v>9858000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9300000</v>
      </c>
      <c r="R277" s="31">
        <v>9300000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5838970</v>
      </c>
      <c r="E278" s="31">
        <v>5838970</v>
      </c>
      <c r="F278" s="31">
        <v>1249101</v>
      </c>
      <c r="G278" s="36">
        <f t="shared" si="56"/>
        <v>0.21392488743733912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1249101</v>
      </c>
      <c r="O278" s="36">
        <f t="shared" si="60"/>
        <v>0.21392488743733912</v>
      </c>
      <c r="P278" s="31">
        <v>0</v>
      </c>
      <c r="Q278" s="31">
        <v>0</v>
      </c>
      <c r="R278" s="31">
        <v>6960150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6354782</v>
      </c>
      <c r="E279" s="31">
        <v>6354782</v>
      </c>
      <c r="F279" s="31">
        <v>833652</v>
      </c>
      <c r="G279" s="36">
        <f t="shared" si="56"/>
        <v>0.13118498793507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833652</v>
      </c>
      <c r="O279" s="36">
        <f t="shared" si="60"/>
        <v>0.13118498793507</v>
      </c>
      <c r="P279" s="31">
        <v>0</v>
      </c>
      <c r="Q279" s="31">
        <v>3974999</v>
      </c>
      <c r="R279" s="31">
        <v>3974999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2255376</v>
      </c>
      <c r="E280" s="31">
        <v>2255376</v>
      </c>
      <c r="F280" s="31">
        <v>403095</v>
      </c>
      <c r="G280" s="36">
        <f t="shared" si="56"/>
        <v>0.17872629663523953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403095</v>
      </c>
      <c r="O280" s="36">
        <f t="shared" si="60"/>
        <v>0.17872629663523953</v>
      </c>
      <c r="P280" s="31">
        <v>516107</v>
      </c>
      <c r="Q280" s="31">
        <v>2013728</v>
      </c>
      <c r="R280" s="31">
        <v>2513728</v>
      </c>
      <c r="S280" s="31">
        <v>516107</v>
      </c>
      <c r="T280" s="36">
        <f t="shared" si="61"/>
        <v>0.25629429595258146</v>
      </c>
      <c r="U280" s="36">
        <f t="shared" si="62"/>
        <v>-0.2189700972860279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5502300</v>
      </c>
      <c r="E281" s="31">
        <v>5502300</v>
      </c>
      <c r="F281" s="31">
        <v>865583</v>
      </c>
      <c r="G281" s="36">
        <f t="shared" si="56"/>
        <v>0.15731294186067643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865583</v>
      </c>
      <c r="O281" s="36">
        <f t="shared" si="60"/>
        <v>0.15731294186067643</v>
      </c>
      <c r="P281" s="31">
        <v>743445</v>
      </c>
      <c r="Q281" s="31">
        <v>8197752</v>
      </c>
      <c r="R281" s="31">
        <v>4473936</v>
      </c>
      <c r="S281" s="31">
        <v>743445</v>
      </c>
      <c r="T281" s="36">
        <f t="shared" si="61"/>
        <v>9.068888641666642E-2</v>
      </c>
      <c r="U281" s="36">
        <f t="shared" si="62"/>
        <v>0.16428653094714463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12745502</v>
      </c>
      <c r="E282" s="31">
        <v>12745502</v>
      </c>
      <c r="F282" s="31">
        <v>8175925</v>
      </c>
      <c r="G282" s="36">
        <f t="shared" si="56"/>
        <v>0.64147532203910052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8175925</v>
      </c>
      <c r="O282" s="36">
        <f t="shared" si="60"/>
        <v>0.64147532203910052</v>
      </c>
      <c r="P282" s="31">
        <v>1462062</v>
      </c>
      <c r="Q282" s="31">
        <v>11139375</v>
      </c>
      <c r="R282" s="31">
        <v>12270482</v>
      </c>
      <c r="S282" s="31">
        <v>1462062</v>
      </c>
      <c r="T282" s="36">
        <f t="shared" si="61"/>
        <v>0.13125170846658812</v>
      </c>
      <c r="U282" s="36">
        <f t="shared" si="62"/>
        <v>4.5920508159024722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21034594</v>
      </c>
      <c r="E283" s="31">
        <v>21034594</v>
      </c>
      <c r="F283" s="31">
        <v>3348231</v>
      </c>
      <c r="G283" s="36">
        <f t="shared" si="56"/>
        <v>0.15917735326862026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3348231</v>
      </c>
      <c r="O283" s="36">
        <f t="shared" si="60"/>
        <v>0.15917735326862026</v>
      </c>
      <c r="P283" s="31">
        <v>3052780</v>
      </c>
      <c r="Q283" s="31">
        <v>18987248</v>
      </c>
      <c r="R283" s="31">
        <v>20233420</v>
      </c>
      <c r="S283" s="31">
        <v>3052780</v>
      </c>
      <c r="T283" s="36">
        <f t="shared" si="61"/>
        <v>0.16078054070816372</v>
      </c>
      <c r="U283" s="36">
        <f t="shared" si="62"/>
        <v>9.6780966856438999E-2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63589524</v>
      </c>
      <c r="E285" s="32">
        <f>SUM(E276:E284)</f>
        <v>63589524</v>
      </c>
      <c r="F285" s="32">
        <f>SUM(F276:F284)</f>
        <v>14875587</v>
      </c>
      <c r="G285" s="37">
        <f t="shared" si="56"/>
        <v>0.2339314098341104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14875587</v>
      </c>
      <c r="O285" s="37">
        <f t="shared" si="60"/>
        <v>0.2339314098341104</v>
      </c>
      <c r="P285" s="32">
        <f>SUM(P276:P284)</f>
        <v>5774394</v>
      </c>
      <c r="Q285" s="32">
        <f>SUM(Q276:Q284)</f>
        <v>53614098</v>
      </c>
      <c r="R285" s="32">
        <f>SUM(R276:R284)</f>
        <v>59726715</v>
      </c>
      <c r="S285" s="32">
        <f>SUM(S276:S284)</f>
        <v>5774394</v>
      </c>
      <c r="T285" s="37">
        <f t="shared" si="61"/>
        <v>0.10770290306851754</v>
      </c>
      <c r="U285" s="37">
        <f t="shared" si="62"/>
        <v>1.576129547100527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13129985</v>
      </c>
      <c r="E286" s="31">
        <v>13129985</v>
      </c>
      <c r="F286" s="31">
        <v>3483552</v>
      </c>
      <c r="G286" s="36">
        <f t="shared" si="56"/>
        <v>0.26531271741742279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3483552</v>
      </c>
      <c r="O286" s="36">
        <f t="shared" si="60"/>
        <v>0.26531271741742279</v>
      </c>
      <c r="P286" s="31">
        <v>3302893</v>
      </c>
      <c r="Q286" s="31">
        <v>12468866</v>
      </c>
      <c r="R286" s="31">
        <v>12468866</v>
      </c>
      <c r="S286" s="31">
        <v>3302893</v>
      </c>
      <c r="T286" s="36">
        <f t="shared" si="61"/>
        <v>0.26489120983415815</v>
      </c>
      <c r="U286" s="36">
        <f t="shared" si="62"/>
        <v>5.4697200302886051E-2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9156487</v>
      </c>
      <c r="E287" s="31">
        <v>9156487</v>
      </c>
      <c r="F287" s="31">
        <v>1899975</v>
      </c>
      <c r="G287" s="36">
        <f t="shared" si="56"/>
        <v>0.2075004311151209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1899975</v>
      </c>
      <c r="O287" s="36">
        <f t="shared" si="60"/>
        <v>0.2075004311151209</v>
      </c>
      <c r="P287" s="31">
        <v>1346829</v>
      </c>
      <c r="Q287" s="31">
        <v>8572292</v>
      </c>
      <c r="R287" s="31">
        <v>8626882</v>
      </c>
      <c r="S287" s="31">
        <v>1346829</v>
      </c>
      <c r="T287" s="36">
        <f t="shared" si="61"/>
        <v>0.15711422336056682</v>
      </c>
      <c r="U287" s="36">
        <f t="shared" si="62"/>
        <v>0.41070247225148848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20765530</v>
      </c>
      <c r="E288" s="31">
        <v>20765530</v>
      </c>
      <c r="F288" s="31">
        <v>4760563</v>
      </c>
      <c r="G288" s="36">
        <f t="shared" si="56"/>
        <v>0.22925314210617306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4760563</v>
      </c>
      <c r="O288" s="36">
        <f t="shared" si="60"/>
        <v>0.22925314210617306</v>
      </c>
      <c r="P288" s="31">
        <v>1530461</v>
      </c>
      <c r="Q288" s="31">
        <v>16356973</v>
      </c>
      <c r="R288" s="31">
        <v>16356973</v>
      </c>
      <c r="S288" s="31">
        <v>1530461</v>
      </c>
      <c r="T288" s="36">
        <f t="shared" si="61"/>
        <v>9.3566272928371289E-2</v>
      </c>
      <c r="U288" s="36">
        <f t="shared" si="62"/>
        <v>2.1105418563426315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12060711</v>
      </c>
      <c r="E289" s="31">
        <v>12060711</v>
      </c>
      <c r="F289" s="31">
        <v>2725443</v>
      </c>
      <c r="G289" s="36">
        <f t="shared" si="56"/>
        <v>0.22597697598425168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2725443</v>
      </c>
      <c r="O289" s="36">
        <f t="shared" si="60"/>
        <v>0.22597697598425168</v>
      </c>
      <c r="P289" s="31">
        <v>1190397</v>
      </c>
      <c r="Q289" s="31">
        <v>14715090</v>
      </c>
      <c r="R289" s="31">
        <v>14715090</v>
      </c>
      <c r="S289" s="31">
        <v>1190397</v>
      </c>
      <c r="T289" s="36">
        <f t="shared" si="61"/>
        <v>8.0896345180355669E-2</v>
      </c>
      <c r="U289" s="36">
        <f t="shared" si="62"/>
        <v>1.2895244191643629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55848162</v>
      </c>
      <c r="E290" s="31">
        <v>55848162</v>
      </c>
      <c r="F290" s="31">
        <v>14793139</v>
      </c>
      <c r="G290" s="36">
        <f t="shared" si="56"/>
        <v>0.26488139394811239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14793139</v>
      </c>
      <c r="O290" s="36">
        <f t="shared" si="60"/>
        <v>0.26488139394811239</v>
      </c>
      <c r="P290" s="31">
        <v>12318490</v>
      </c>
      <c r="Q290" s="31">
        <v>53064817</v>
      </c>
      <c r="R290" s="31">
        <v>53064817</v>
      </c>
      <c r="S290" s="31">
        <v>12318490</v>
      </c>
      <c r="T290" s="36">
        <f t="shared" si="61"/>
        <v>0.23214044062377526</v>
      </c>
      <c r="U290" s="36">
        <f t="shared" si="62"/>
        <v>0.20088898882898798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110960875</v>
      </c>
      <c r="E292" s="32">
        <f>SUM(E286:E291)</f>
        <v>110960875</v>
      </c>
      <c r="F292" s="32">
        <f>SUM(F286:F291)</f>
        <v>27662672</v>
      </c>
      <c r="G292" s="37">
        <f t="shared" si="56"/>
        <v>0.24930113429621026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27662672</v>
      </c>
      <c r="O292" s="37">
        <f t="shared" si="60"/>
        <v>0.24930113429621026</v>
      </c>
      <c r="P292" s="32">
        <f>SUM(P286:P291)</f>
        <v>19689070</v>
      </c>
      <c r="Q292" s="32">
        <f>SUM(Q286:Q291)</f>
        <v>105178038</v>
      </c>
      <c r="R292" s="32">
        <f>SUM(R286:R291)</f>
        <v>105232628</v>
      </c>
      <c r="S292" s="32">
        <f>SUM(S286:S291)</f>
        <v>19689070</v>
      </c>
      <c r="T292" s="37">
        <f t="shared" si="61"/>
        <v>0.18719754023173546</v>
      </c>
      <c r="U292" s="37">
        <f t="shared" si="62"/>
        <v>0.40497606032179267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109392747</v>
      </c>
      <c r="E293" s="31">
        <v>109392747</v>
      </c>
      <c r="F293" s="31">
        <v>28555536</v>
      </c>
      <c r="G293" s="36">
        <f t="shared" si="56"/>
        <v>0.26103683089702462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28555536</v>
      </c>
      <c r="O293" s="36">
        <f t="shared" si="60"/>
        <v>0.26103683089702462</v>
      </c>
      <c r="P293" s="31">
        <v>26900996</v>
      </c>
      <c r="Q293" s="31">
        <v>87272408</v>
      </c>
      <c r="R293" s="31">
        <v>87272408</v>
      </c>
      <c r="S293" s="31">
        <v>26900996</v>
      </c>
      <c r="T293" s="36">
        <f t="shared" si="61"/>
        <v>0.30824170681757745</v>
      </c>
      <c r="U293" s="36">
        <f t="shared" si="62"/>
        <v>6.1504785919450633E-2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28849124</v>
      </c>
      <c r="E294" s="31">
        <v>28849124</v>
      </c>
      <c r="F294" s="31">
        <v>4656905</v>
      </c>
      <c r="G294" s="36">
        <f t="shared" si="56"/>
        <v>0.16142275238582635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4656905</v>
      </c>
      <c r="O294" s="36">
        <f t="shared" si="60"/>
        <v>0.16142275238582635</v>
      </c>
      <c r="P294" s="31">
        <v>2224247</v>
      </c>
      <c r="Q294" s="31">
        <v>27216155</v>
      </c>
      <c r="R294" s="31">
        <v>27216155</v>
      </c>
      <c r="S294" s="31">
        <v>2224247</v>
      </c>
      <c r="T294" s="36">
        <f t="shared" si="61"/>
        <v>8.172524737605294E-2</v>
      </c>
      <c r="U294" s="36">
        <f t="shared" si="62"/>
        <v>1.0936995756316632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12326566</v>
      </c>
      <c r="E295" s="31">
        <v>12326566</v>
      </c>
      <c r="F295" s="31">
        <v>3110054</v>
      </c>
      <c r="G295" s="36">
        <f t="shared" si="56"/>
        <v>0.25230498096550169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3110054</v>
      </c>
      <c r="O295" s="36">
        <f t="shared" si="60"/>
        <v>0.25230498096550169</v>
      </c>
      <c r="P295" s="31">
        <v>2918320</v>
      </c>
      <c r="Q295" s="31">
        <v>11807056</v>
      </c>
      <c r="R295" s="31">
        <v>11807056</v>
      </c>
      <c r="S295" s="31">
        <v>2918320</v>
      </c>
      <c r="T295" s="36">
        <f t="shared" si="61"/>
        <v>0.2471674564768728</v>
      </c>
      <c r="U295" s="36">
        <f t="shared" si="62"/>
        <v>6.5700128841251093E-2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28331748</v>
      </c>
      <c r="E296" s="31">
        <v>28331748</v>
      </c>
      <c r="F296" s="31">
        <v>4906831</v>
      </c>
      <c r="G296" s="36">
        <f t="shared" si="56"/>
        <v>0.17319196118785188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4906831</v>
      </c>
      <c r="O296" s="36">
        <f t="shared" si="60"/>
        <v>0.17319196118785188</v>
      </c>
      <c r="P296" s="31">
        <v>7052041</v>
      </c>
      <c r="Q296" s="31">
        <v>27604770</v>
      </c>
      <c r="R296" s="31">
        <v>27604770</v>
      </c>
      <c r="S296" s="31">
        <v>7052041</v>
      </c>
      <c r="T296" s="36">
        <f t="shared" si="61"/>
        <v>0.2554645809401781</v>
      </c>
      <c r="U296" s="36">
        <f t="shared" si="62"/>
        <v>-0.30419704026111027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178900185</v>
      </c>
      <c r="E298" s="32">
        <f>SUM(E293:E297)</f>
        <v>178900185</v>
      </c>
      <c r="F298" s="32">
        <f>SUM(F293:F297)</f>
        <v>41229326</v>
      </c>
      <c r="G298" s="37">
        <f t="shared" si="56"/>
        <v>0.23045994055288427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41229326</v>
      </c>
      <c r="O298" s="37">
        <f t="shared" si="60"/>
        <v>0.23045994055288427</v>
      </c>
      <c r="P298" s="32">
        <f>SUM(P293:P297)</f>
        <v>39095604</v>
      </c>
      <c r="Q298" s="32">
        <f>SUM(Q293:Q297)</f>
        <v>153900389</v>
      </c>
      <c r="R298" s="32">
        <f>SUM(R293:R297)</f>
        <v>153900389</v>
      </c>
      <c r="S298" s="32">
        <f>SUM(S293:S297)</f>
        <v>39095604</v>
      </c>
      <c r="T298" s="37">
        <f t="shared" si="61"/>
        <v>0.25403187252502657</v>
      </c>
      <c r="U298" s="37">
        <f t="shared" si="62"/>
        <v>5.457703121813906E-2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533997448</v>
      </c>
      <c r="E299" s="32">
        <f>SUM(E263:E266,E268:E274,E276:E284,E286:E291,E293:E297)</f>
        <v>533997448</v>
      </c>
      <c r="F299" s="32">
        <f>SUM(F263:F266,F268:F274,F276:F284,F286:F291,F293:F297)</f>
        <v>126451976</v>
      </c>
      <c r="G299" s="37">
        <f t="shared" si="56"/>
        <v>0.23680258486928199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126451976</v>
      </c>
      <c r="O299" s="37">
        <f t="shared" si="60"/>
        <v>0.23680258486928199</v>
      </c>
      <c r="P299" s="32">
        <f>SUM(P263:P266,P268:P274,P276:P284,P286:P291,P293:P297)</f>
        <v>108443188</v>
      </c>
      <c r="Q299" s="32">
        <f>SUM(Q263:Q266,Q268:Q274,Q276:Q284,Q286:Q291,Q293:Q297)</f>
        <v>501100220</v>
      </c>
      <c r="R299" s="32">
        <f>SUM(R263:R266,R268:R274,R276:R284,R286:R291,R293:R297)</f>
        <v>488274126</v>
      </c>
      <c r="S299" s="32">
        <f>SUM(S263:S266,S268:S274,S276:S284,S286:S291,S293:S297)</f>
        <v>108443188</v>
      </c>
      <c r="T299" s="37">
        <f t="shared" si="61"/>
        <v>0.21641017838706997</v>
      </c>
      <c r="U299" s="37">
        <f t="shared" si="62"/>
        <v>0.16606656750076354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3311552718</v>
      </c>
      <c r="E302" s="31">
        <v>3311552718</v>
      </c>
      <c r="F302" s="31">
        <v>854189865</v>
      </c>
      <c r="G302" s="36">
        <f t="shared" ref="G302:G339" si="63">IF(($D302     =0),0,($F302     /$D302     ))</f>
        <v>0.2579424027759053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854189865</v>
      </c>
      <c r="O302" s="36">
        <f t="shared" ref="O302:O339" si="67">IF(($D302     =0),0,($N302     /$D302     ))</f>
        <v>0.2579424027759053</v>
      </c>
      <c r="P302" s="31">
        <v>618541329</v>
      </c>
      <c r="Q302" s="31">
        <v>2180787916</v>
      </c>
      <c r="R302" s="31">
        <v>2198356578</v>
      </c>
      <c r="S302" s="31">
        <v>618541329</v>
      </c>
      <c r="T302" s="36">
        <f t="shared" ref="T302:T339" si="68">IF(($Q302     =0),0,($S302     /$Q302     ))</f>
        <v>0.28363204164049488</v>
      </c>
      <c r="U302" s="36">
        <f t="shared" ref="U302:U339" si="69">IF(($P302     =0),0,(($F302     /$P302     )-1))</f>
        <v>0.38097460097124736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3311552718</v>
      </c>
      <c r="E303" s="32">
        <f>E302</f>
        <v>3311552718</v>
      </c>
      <c r="F303" s="32">
        <f>F302</f>
        <v>854189865</v>
      </c>
      <c r="G303" s="37">
        <f t="shared" si="63"/>
        <v>0.2579424027759053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854189865</v>
      </c>
      <c r="O303" s="37">
        <f t="shared" si="67"/>
        <v>0.2579424027759053</v>
      </c>
      <c r="P303" s="32">
        <f>P302</f>
        <v>618541329</v>
      </c>
      <c r="Q303" s="32">
        <f>Q302</f>
        <v>2180787916</v>
      </c>
      <c r="R303" s="32">
        <f>R302</f>
        <v>2198356578</v>
      </c>
      <c r="S303" s="32">
        <f>S302</f>
        <v>618541329</v>
      </c>
      <c r="T303" s="37">
        <f t="shared" si="68"/>
        <v>0.28363204164049488</v>
      </c>
      <c r="U303" s="37">
        <f t="shared" si="69"/>
        <v>0.38097460097124736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50230347</v>
      </c>
      <c r="E304" s="31">
        <v>50230347</v>
      </c>
      <c r="F304" s="31">
        <v>12674605</v>
      </c>
      <c r="G304" s="36">
        <f t="shared" si="63"/>
        <v>0.25232963252274565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12674605</v>
      </c>
      <c r="O304" s="36">
        <f t="shared" si="67"/>
        <v>0.25232963252274565</v>
      </c>
      <c r="P304" s="31">
        <v>11338797</v>
      </c>
      <c r="Q304" s="31">
        <v>41958890</v>
      </c>
      <c r="R304" s="31">
        <v>47000306</v>
      </c>
      <c r="S304" s="31">
        <v>11338797</v>
      </c>
      <c r="T304" s="36">
        <f t="shared" si="68"/>
        <v>0.27023586658274323</v>
      </c>
      <c r="U304" s="36">
        <f t="shared" si="69"/>
        <v>0.11780861761613681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21441421</v>
      </c>
      <c r="E305" s="31">
        <v>21441421</v>
      </c>
      <c r="F305" s="31">
        <v>8730604</v>
      </c>
      <c r="G305" s="36">
        <f t="shared" si="63"/>
        <v>0.40718402012627802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8730604</v>
      </c>
      <c r="O305" s="36">
        <f t="shared" si="67"/>
        <v>0.40718402012627802</v>
      </c>
      <c r="P305" s="31">
        <v>7350336</v>
      </c>
      <c r="Q305" s="31">
        <v>18610600</v>
      </c>
      <c r="R305" s="31">
        <v>19851895</v>
      </c>
      <c r="S305" s="31">
        <v>7350336</v>
      </c>
      <c r="T305" s="36">
        <f t="shared" si="68"/>
        <v>0.39495427337108957</v>
      </c>
      <c r="U305" s="36">
        <f t="shared" si="69"/>
        <v>0.18778298026103846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65348000</v>
      </c>
      <c r="E306" s="31">
        <v>65348000</v>
      </c>
      <c r="F306" s="31">
        <v>13020736</v>
      </c>
      <c r="G306" s="36">
        <f t="shared" si="63"/>
        <v>0.19925224949501133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13020736</v>
      </c>
      <c r="O306" s="36">
        <f t="shared" si="67"/>
        <v>0.19925224949501133</v>
      </c>
      <c r="P306" s="31">
        <v>12818421</v>
      </c>
      <c r="Q306" s="31">
        <v>52611000</v>
      </c>
      <c r="R306" s="31">
        <v>61481000</v>
      </c>
      <c r="S306" s="31">
        <v>12818421</v>
      </c>
      <c r="T306" s="36">
        <f t="shared" si="68"/>
        <v>0.24364526429834066</v>
      </c>
      <c r="U306" s="36">
        <f t="shared" si="69"/>
        <v>1.5783145209538718E-2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146387797</v>
      </c>
      <c r="E307" s="31">
        <v>146387797</v>
      </c>
      <c r="F307" s="31">
        <v>42030804</v>
      </c>
      <c r="G307" s="36">
        <f t="shared" si="63"/>
        <v>0.28711958825365752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42030804</v>
      </c>
      <c r="O307" s="36">
        <f t="shared" si="67"/>
        <v>0.28711958825365752</v>
      </c>
      <c r="P307" s="31">
        <v>38802797</v>
      </c>
      <c r="Q307" s="31">
        <v>131773829</v>
      </c>
      <c r="R307" s="31">
        <v>136083828</v>
      </c>
      <c r="S307" s="31">
        <v>38802797</v>
      </c>
      <c r="T307" s="36">
        <f t="shared" si="68"/>
        <v>0.29446512478589354</v>
      </c>
      <c r="U307" s="36">
        <f t="shared" si="69"/>
        <v>8.3190059726879984E-2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69570851</v>
      </c>
      <c r="E308" s="31">
        <v>69570851</v>
      </c>
      <c r="F308" s="31">
        <v>21397400</v>
      </c>
      <c r="G308" s="36">
        <f t="shared" si="63"/>
        <v>0.30756271760999443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21397400</v>
      </c>
      <c r="O308" s="36">
        <f t="shared" si="67"/>
        <v>0.30756271760999443</v>
      </c>
      <c r="P308" s="31">
        <v>18884921</v>
      </c>
      <c r="Q308" s="31">
        <v>62881576</v>
      </c>
      <c r="R308" s="31">
        <v>62881576</v>
      </c>
      <c r="S308" s="31">
        <v>18884921</v>
      </c>
      <c r="T308" s="36">
        <f t="shared" si="68"/>
        <v>0.30032518587002338</v>
      </c>
      <c r="U308" s="36">
        <f t="shared" si="69"/>
        <v>0.13304154144992197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20202674</v>
      </c>
      <c r="E309" s="31">
        <v>20202674</v>
      </c>
      <c r="F309" s="31">
        <v>213704</v>
      </c>
      <c r="G309" s="36">
        <f t="shared" si="63"/>
        <v>1.0578005664002696E-2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213704</v>
      </c>
      <c r="O309" s="36">
        <f t="shared" si="67"/>
        <v>1.0578005664002696E-2</v>
      </c>
      <c r="P309" s="31">
        <v>0</v>
      </c>
      <c r="Q309" s="31">
        <v>14126448</v>
      </c>
      <c r="R309" s="31">
        <v>14126448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373181090</v>
      </c>
      <c r="E310" s="32">
        <f>SUM(E304:E309)</f>
        <v>373181090</v>
      </c>
      <c r="F310" s="32">
        <f>SUM(F304:F309)</f>
        <v>98067853</v>
      </c>
      <c r="G310" s="37">
        <f t="shared" si="63"/>
        <v>0.26278891301807389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98067853</v>
      </c>
      <c r="O310" s="37">
        <f t="shared" si="67"/>
        <v>0.26278891301807389</v>
      </c>
      <c r="P310" s="32">
        <f>SUM(P304:P309)</f>
        <v>89195272</v>
      </c>
      <c r="Q310" s="32">
        <f>SUM(Q304:Q309)</f>
        <v>321962343</v>
      </c>
      <c r="R310" s="32">
        <f>SUM(R304:R309)</f>
        <v>341425053</v>
      </c>
      <c r="S310" s="32">
        <f>SUM(S304:S309)</f>
        <v>89195272</v>
      </c>
      <c r="T310" s="37">
        <f t="shared" si="68"/>
        <v>0.27703634893724199</v>
      </c>
      <c r="U310" s="37">
        <f t="shared" si="69"/>
        <v>9.9473669411535681E-2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53570956</v>
      </c>
      <c r="E311" s="31">
        <v>53570956</v>
      </c>
      <c r="F311" s="31">
        <v>11241223</v>
      </c>
      <c r="G311" s="36">
        <f t="shared" si="63"/>
        <v>0.20983801371773167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11241223</v>
      </c>
      <c r="O311" s="36">
        <f t="shared" si="67"/>
        <v>0.20983801371773167</v>
      </c>
      <c r="P311" s="31">
        <v>10347860</v>
      </c>
      <c r="Q311" s="31">
        <v>41153701</v>
      </c>
      <c r="R311" s="31">
        <v>41187223</v>
      </c>
      <c r="S311" s="31">
        <v>10347860</v>
      </c>
      <c r="T311" s="36">
        <f t="shared" si="68"/>
        <v>0.2514442139723958</v>
      </c>
      <c r="U311" s="36">
        <f t="shared" si="69"/>
        <v>8.6333116219198924E-2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264987337</v>
      </c>
      <c r="E312" s="31">
        <v>264987337</v>
      </c>
      <c r="F312" s="31">
        <v>80118738</v>
      </c>
      <c r="G312" s="36">
        <f t="shared" si="63"/>
        <v>0.30234930811052302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80118738</v>
      </c>
      <c r="O312" s="36">
        <f t="shared" si="67"/>
        <v>0.30234930811052302</v>
      </c>
      <c r="P312" s="31">
        <v>48039378</v>
      </c>
      <c r="Q312" s="31">
        <v>249712078</v>
      </c>
      <c r="R312" s="31">
        <v>251585604</v>
      </c>
      <c r="S312" s="31">
        <v>48039378</v>
      </c>
      <c r="T312" s="36">
        <f t="shared" si="68"/>
        <v>0.19237907266944454</v>
      </c>
      <c r="U312" s="36">
        <f t="shared" si="69"/>
        <v>0.66777217640078512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144492254</v>
      </c>
      <c r="E313" s="31">
        <v>144492254</v>
      </c>
      <c r="F313" s="31">
        <v>46393329</v>
      </c>
      <c r="G313" s="36">
        <f t="shared" si="63"/>
        <v>0.32107831192113595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46393329</v>
      </c>
      <c r="O313" s="36">
        <f t="shared" si="67"/>
        <v>0.32107831192113595</v>
      </c>
      <c r="P313" s="31">
        <v>43531803</v>
      </c>
      <c r="Q313" s="31">
        <v>143514265</v>
      </c>
      <c r="R313" s="31">
        <v>138514265</v>
      </c>
      <c r="S313" s="31">
        <v>43531803</v>
      </c>
      <c r="T313" s="36">
        <f t="shared" si="68"/>
        <v>0.30332735913046693</v>
      </c>
      <c r="U313" s="36">
        <f t="shared" si="69"/>
        <v>6.5734148433962192E-2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108387800</v>
      </c>
      <c r="E314" s="31">
        <v>108387800</v>
      </c>
      <c r="F314" s="31">
        <v>50579179</v>
      </c>
      <c r="G314" s="36">
        <f t="shared" si="63"/>
        <v>0.46665011191296435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50579179</v>
      </c>
      <c r="O314" s="36">
        <f t="shared" si="67"/>
        <v>0.46665011191296435</v>
      </c>
      <c r="P314" s="31">
        <v>42820501</v>
      </c>
      <c r="Q314" s="31">
        <v>79133000</v>
      </c>
      <c r="R314" s="31">
        <v>85489100</v>
      </c>
      <c r="S314" s="31">
        <v>42820501</v>
      </c>
      <c r="T314" s="36">
        <f t="shared" si="68"/>
        <v>0.54112065762703299</v>
      </c>
      <c r="U314" s="36">
        <f t="shared" si="69"/>
        <v>0.18119073384965767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54710973</v>
      </c>
      <c r="E315" s="31">
        <v>74188560</v>
      </c>
      <c r="F315" s="31">
        <v>18324768</v>
      </c>
      <c r="G315" s="36">
        <f t="shared" si="63"/>
        <v>0.33493770984478743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18324768</v>
      </c>
      <c r="O315" s="36">
        <f t="shared" si="67"/>
        <v>0.33493770984478743</v>
      </c>
      <c r="P315" s="31">
        <v>14909410</v>
      </c>
      <c r="Q315" s="31">
        <v>41852949</v>
      </c>
      <c r="R315" s="31">
        <v>51944420</v>
      </c>
      <c r="S315" s="31">
        <v>14909410</v>
      </c>
      <c r="T315" s="36">
        <f t="shared" si="68"/>
        <v>0.35623320115387808</v>
      </c>
      <c r="U315" s="36">
        <f t="shared" si="69"/>
        <v>0.22907398750185282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16875045</v>
      </c>
      <c r="E316" s="31">
        <v>16875045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643024365</v>
      </c>
      <c r="E317" s="32">
        <f>SUM(E311:E316)</f>
        <v>662501952</v>
      </c>
      <c r="F317" s="32">
        <f>SUM(F311:F316)</f>
        <v>206657237</v>
      </c>
      <c r="G317" s="37">
        <f t="shared" si="63"/>
        <v>0.32138321383825014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206657237</v>
      </c>
      <c r="O317" s="37">
        <f t="shared" si="67"/>
        <v>0.32138321383825014</v>
      </c>
      <c r="P317" s="32">
        <f>SUM(P311:P316)</f>
        <v>159648952</v>
      </c>
      <c r="Q317" s="32">
        <f>SUM(Q311:Q316)</f>
        <v>555365993</v>
      </c>
      <c r="R317" s="32">
        <f>SUM(R311:R316)</f>
        <v>568720612</v>
      </c>
      <c r="S317" s="32">
        <f>SUM(S311:S316)</f>
        <v>159648952</v>
      </c>
      <c r="T317" s="37">
        <f t="shared" si="68"/>
        <v>0.28746620068974948</v>
      </c>
      <c r="U317" s="37">
        <f t="shared" si="69"/>
        <v>0.29444781447735413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74220950</v>
      </c>
      <c r="E318" s="31">
        <v>74220950</v>
      </c>
      <c r="F318" s="31">
        <v>14693609</v>
      </c>
      <c r="G318" s="36">
        <f t="shared" si="63"/>
        <v>0.19797117929641159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14693609</v>
      </c>
      <c r="O318" s="36">
        <f t="shared" si="67"/>
        <v>0.19797117929641159</v>
      </c>
      <c r="P318" s="31">
        <v>14126554</v>
      </c>
      <c r="Q318" s="31">
        <v>46119351</v>
      </c>
      <c r="R318" s="31">
        <v>71129001</v>
      </c>
      <c r="S318" s="31">
        <v>14126554</v>
      </c>
      <c r="T318" s="36">
        <f t="shared" si="68"/>
        <v>0.3063042669442595</v>
      </c>
      <c r="U318" s="36">
        <f t="shared" si="69"/>
        <v>4.014107049744764E-2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134170200</v>
      </c>
      <c r="E319" s="31">
        <v>134170200</v>
      </c>
      <c r="F319" s="31">
        <v>36782288</v>
      </c>
      <c r="G319" s="36">
        <f t="shared" si="63"/>
        <v>0.27414647962066091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36782288</v>
      </c>
      <c r="O319" s="36">
        <f t="shared" si="67"/>
        <v>0.27414647962066091</v>
      </c>
      <c r="P319" s="31">
        <v>33788408</v>
      </c>
      <c r="Q319" s="31">
        <v>123641100</v>
      </c>
      <c r="R319" s="31">
        <v>126572799</v>
      </c>
      <c r="S319" s="31">
        <v>33788408</v>
      </c>
      <c r="T319" s="36">
        <f t="shared" si="68"/>
        <v>0.2732781251541761</v>
      </c>
      <c r="U319" s="36">
        <f t="shared" si="69"/>
        <v>8.8606719795735867E-2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35825315</v>
      </c>
      <c r="E320" s="31">
        <v>35825315</v>
      </c>
      <c r="F320" s="31">
        <v>9265571</v>
      </c>
      <c r="G320" s="36">
        <f t="shared" si="63"/>
        <v>0.25863194782795351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9265571</v>
      </c>
      <c r="O320" s="36">
        <f t="shared" si="67"/>
        <v>0.25863194782795351</v>
      </c>
      <c r="P320" s="31">
        <v>8251221</v>
      </c>
      <c r="Q320" s="31">
        <v>28035320</v>
      </c>
      <c r="R320" s="31">
        <v>31035320</v>
      </c>
      <c r="S320" s="31">
        <v>8251221</v>
      </c>
      <c r="T320" s="36">
        <f t="shared" si="68"/>
        <v>0.29431520667500854</v>
      </c>
      <c r="U320" s="36">
        <f t="shared" si="69"/>
        <v>0.12293332102000409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27271791</v>
      </c>
      <c r="E321" s="31">
        <v>27317010</v>
      </c>
      <c r="F321" s="31">
        <v>6791835</v>
      </c>
      <c r="G321" s="36">
        <f t="shared" si="63"/>
        <v>0.24904249962901226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6791835</v>
      </c>
      <c r="O321" s="36">
        <f t="shared" si="67"/>
        <v>0.24904249962901226</v>
      </c>
      <c r="P321" s="31">
        <v>5465110</v>
      </c>
      <c r="Q321" s="31">
        <v>23493488</v>
      </c>
      <c r="R321" s="31">
        <v>23916493</v>
      </c>
      <c r="S321" s="31">
        <v>5465110</v>
      </c>
      <c r="T321" s="36">
        <f t="shared" si="68"/>
        <v>0.23262233347385455</v>
      </c>
      <c r="U321" s="36">
        <f t="shared" si="69"/>
        <v>0.242762725727387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18621064</v>
      </c>
      <c r="E322" s="31">
        <v>18621064</v>
      </c>
      <c r="F322" s="31">
        <v>4682872</v>
      </c>
      <c r="G322" s="36">
        <f t="shared" si="63"/>
        <v>0.25148251464040938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4682872</v>
      </c>
      <c r="O322" s="36">
        <f t="shared" si="67"/>
        <v>0.25148251464040938</v>
      </c>
      <c r="P322" s="31">
        <v>3167527</v>
      </c>
      <c r="Q322" s="31">
        <v>14950000</v>
      </c>
      <c r="R322" s="31">
        <v>17408938</v>
      </c>
      <c r="S322" s="31">
        <v>3167527</v>
      </c>
      <c r="T322" s="36">
        <f t="shared" si="68"/>
        <v>0.21187471571906355</v>
      </c>
      <c r="U322" s="36">
        <f t="shared" si="69"/>
        <v>0.47840002626654798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290109320</v>
      </c>
      <c r="E323" s="32">
        <f>SUM(E318:E322)</f>
        <v>290154539</v>
      </c>
      <c r="F323" s="32">
        <f>SUM(F318:F322)</f>
        <v>72216175</v>
      </c>
      <c r="G323" s="37">
        <f t="shared" si="63"/>
        <v>0.24892745603622801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72216175</v>
      </c>
      <c r="O323" s="37">
        <f t="shared" si="67"/>
        <v>0.24892745603622801</v>
      </c>
      <c r="P323" s="32">
        <f>SUM(P318:P322)</f>
        <v>64798820</v>
      </c>
      <c r="Q323" s="32">
        <f>SUM(Q318:Q322)</f>
        <v>236239259</v>
      </c>
      <c r="R323" s="32">
        <f>SUM(R318:R322)</f>
        <v>270062551</v>
      </c>
      <c r="S323" s="32">
        <f>SUM(S318:S322)</f>
        <v>64798820</v>
      </c>
      <c r="T323" s="37">
        <f t="shared" si="68"/>
        <v>0.27429319019325232</v>
      </c>
      <c r="U323" s="37">
        <f t="shared" si="69"/>
        <v>0.11446743937621084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17424780</v>
      </c>
      <c r="E324" s="31">
        <v>17424780</v>
      </c>
      <c r="F324" s="31">
        <v>3573652</v>
      </c>
      <c r="G324" s="36">
        <f t="shared" si="63"/>
        <v>0.20509022208601774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3573652</v>
      </c>
      <c r="O324" s="36">
        <f t="shared" si="67"/>
        <v>0.20509022208601774</v>
      </c>
      <c r="P324" s="31">
        <v>2382104</v>
      </c>
      <c r="Q324" s="31">
        <v>16752570</v>
      </c>
      <c r="R324" s="31">
        <v>16752570</v>
      </c>
      <c r="S324" s="31">
        <v>2382104</v>
      </c>
      <c r="T324" s="36">
        <f t="shared" si="68"/>
        <v>0.14219334705063164</v>
      </c>
      <c r="U324" s="36">
        <f t="shared" si="69"/>
        <v>0.50020821928849446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53374110</v>
      </c>
      <c r="E325" s="31">
        <v>53374110</v>
      </c>
      <c r="F325" s="31">
        <v>11063959</v>
      </c>
      <c r="G325" s="36">
        <f t="shared" si="63"/>
        <v>0.20729074452014282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11063959</v>
      </c>
      <c r="O325" s="36">
        <f t="shared" si="67"/>
        <v>0.20729074452014282</v>
      </c>
      <c r="P325" s="31">
        <v>9840332</v>
      </c>
      <c r="Q325" s="31">
        <v>48644353</v>
      </c>
      <c r="R325" s="31">
        <v>48644353</v>
      </c>
      <c r="S325" s="31">
        <v>9840332</v>
      </c>
      <c r="T325" s="36">
        <f t="shared" si="68"/>
        <v>0.20229135332522563</v>
      </c>
      <c r="U325" s="36">
        <f t="shared" si="69"/>
        <v>0.12434814191228516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139876337</v>
      </c>
      <c r="E326" s="31">
        <v>139876337</v>
      </c>
      <c r="F326" s="31">
        <v>27270852</v>
      </c>
      <c r="G326" s="36">
        <f t="shared" si="63"/>
        <v>0.19496401310537606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27270852</v>
      </c>
      <c r="O326" s="36">
        <f t="shared" si="67"/>
        <v>0.19496401310537606</v>
      </c>
      <c r="P326" s="31">
        <v>53506306</v>
      </c>
      <c r="Q326" s="31">
        <v>136291360</v>
      </c>
      <c r="R326" s="31">
        <v>132684259</v>
      </c>
      <c r="S326" s="31">
        <v>53506306</v>
      </c>
      <c r="T326" s="36">
        <f t="shared" si="68"/>
        <v>0.39258765926174632</v>
      </c>
      <c r="U326" s="36">
        <f t="shared" si="69"/>
        <v>-0.49032452361783296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250985251</v>
      </c>
      <c r="E327" s="31">
        <v>250386041</v>
      </c>
      <c r="F327" s="31">
        <v>78963575</v>
      </c>
      <c r="G327" s="36">
        <f t="shared" si="63"/>
        <v>0.31461440337783037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78963575</v>
      </c>
      <c r="O327" s="36">
        <f t="shared" si="67"/>
        <v>0.31461440337783037</v>
      </c>
      <c r="P327" s="31">
        <v>70854433</v>
      </c>
      <c r="Q327" s="31">
        <v>225695676</v>
      </c>
      <c r="R327" s="31">
        <v>225695676</v>
      </c>
      <c r="S327" s="31">
        <v>70854433</v>
      </c>
      <c r="T327" s="36">
        <f t="shared" si="68"/>
        <v>0.31393792852283087</v>
      </c>
      <c r="U327" s="36">
        <f t="shared" si="69"/>
        <v>0.1144479132307783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59776400</v>
      </c>
      <c r="E328" s="31">
        <v>59776400</v>
      </c>
      <c r="F328" s="31">
        <v>17955612</v>
      </c>
      <c r="G328" s="36">
        <f t="shared" si="63"/>
        <v>0.30037961469743912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17955612</v>
      </c>
      <c r="O328" s="36">
        <f t="shared" si="67"/>
        <v>0.30037961469743912</v>
      </c>
      <c r="P328" s="31">
        <v>40763661</v>
      </c>
      <c r="Q328" s="31">
        <v>47060500</v>
      </c>
      <c r="R328" s="31">
        <v>52567500</v>
      </c>
      <c r="S328" s="31">
        <v>40763661</v>
      </c>
      <c r="T328" s="36">
        <f t="shared" si="68"/>
        <v>0.86619693798408437</v>
      </c>
      <c r="U328" s="36">
        <f t="shared" si="69"/>
        <v>-0.55951915113806883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77928918</v>
      </c>
      <c r="E329" s="31">
        <v>77928918</v>
      </c>
      <c r="F329" s="31">
        <v>21681035</v>
      </c>
      <c r="G329" s="36">
        <f t="shared" si="63"/>
        <v>0.27821552712947972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21681035</v>
      </c>
      <c r="O329" s="36">
        <f t="shared" si="67"/>
        <v>0.27821552712947972</v>
      </c>
      <c r="P329" s="31">
        <v>22829634</v>
      </c>
      <c r="Q329" s="31">
        <v>78961090</v>
      </c>
      <c r="R329" s="31">
        <v>74797052</v>
      </c>
      <c r="S329" s="31">
        <v>22829634</v>
      </c>
      <c r="T329" s="36">
        <f t="shared" si="68"/>
        <v>0.2891251121280114</v>
      </c>
      <c r="U329" s="36">
        <f t="shared" si="69"/>
        <v>-5.0311757078540964E-2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72303354</v>
      </c>
      <c r="E330" s="31">
        <v>72303354</v>
      </c>
      <c r="F330" s="31">
        <v>32849641</v>
      </c>
      <c r="G330" s="36">
        <f t="shared" si="63"/>
        <v>0.45433080462629716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32849641</v>
      </c>
      <c r="O330" s="36">
        <f t="shared" si="67"/>
        <v>0.45433080462629716</v>
      </c>
      <c r="P330" s="31">
        <v>25761950</v>
      </c>
      <c r="Q330" s="31">
        <v>57084750</v>
      </c>
      <c r="R330" s="31">
        <v>66206339</v>
      </c>
      <c r="S330" s="31">
        <v>25761950</v>
      </c>
      <c r="T330" s="36">
        <f t="shared" si="68"/>
        <v>0.45129303360354561</v>
      </c>
      <c r="U330" s="36">
        <f t="shared" si="69"/>
        <v>0.2751224577332072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51482035</v>
      </c>
      <c r="E331" s="31">
        <v>51482035</v>
      </c>
      <c r="F331" s="31">
        <v>2925399</v>
      </c>
      <c r="G331" s="36">
        <f t="shared" si="63"/>
        <v>5.6823686165475007E-2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2925399</v>
      </c>
      <c r="O331" s="36">
        <f t="shared" si="67"/>
        <v>5.6823686165475007E-2</v>
      </c>
      <c r="P331" s="31">
        <v>0</v>
      </c>
      <c r="Q331" s="31">
        <v>0</v>
      </c>
      <c r="R331" s="31">
        <v>23816578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723151185</v>
      </c>
      <c r="E332" s="32">
        <f>SUM(E324:E331)</f>
        <v>722551975</v>
      </c>
      <c r="F332" s="32">
        <f>SUM(F324:F331)</f>
        <v>196283725</v>
      </c>
      <c r="G332" s="37">
        <f t="shared" si="63"/>
        <v>0.27142833901323138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196283725</v>
      </c>
      <c r="O332" s="37">
        <f t="shared" si="67"/>
        <v>0.27142833901323138</v>
      </c>
      <c r="P332" s="32">
        <f>SUM(P324:P331)</f>
        <v>225938420</v>
      </c>
      <c r="Q332" s="32">
        <f>SUM(Q324:Q331)</f>
        <v>610490299</v>
      </c>
      <c r="R332" s="32">
        <f>SUM(R324:R331)</f>
        <v>641164327</v>
      </c>
      <c r="S332" s="32">
        <f>SUM(S324:S331)</f>
        <v>225938420</v>
      </c>
      <c r="T332" s="37">
        <f t="shared" si="68"/>
        <v>0.37009338292531985</v>
      </c>
      <c r="U332" s="37">
        <f t="shared" si="69"/>
        <v>-0.1312512276575184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5059700</v>
      </c>
      <c r="E333" s="31">
        <v>5059700</v>
      </c>
      <c r="F333" s="31">
        <v>951685</v>
      </c>
      <c r="G333" s="36">
        <f t="shared" si="63"/>
        <v>0.18809119117734252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951685</v>
      </c>
      <c r="O333" s="36">
        <f t="shared" si="67"/>
        <v>0.18809119117734252</v>
      </c>
      <c r="P333" s="31">
        <v>948622</v>
      </c>
      <c r="Q333" s="31">
        <v>4447127</v>
      </c>
      <c r="R333" s="31">
        <v>5365860</v>
      </c>
      <c r="S333" s="31">
        <v>948622</v>
      </c>
      <c r="T333" s="36">
        <f t="shared" si="68"/>
        <v>0.21331120069204229</v>
      </c>
      <c r="U333" s="36">
        <f t="shared" si="69"/>
        <v>3.2288941222109457E-3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4562655</v>
      </c>
      <c r="E334" s="31">
        <v>4562655</v>
      </c>
      <c r="F334" s="31">
        <v>878667</v>
      </c>
      <c r="G334" s="36">
        <f t="shared" si="63"/>
        <v>0.19257800556912588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878667</v>
      </c>
      <c r="O334" s="36">
        <f t="shared" si="67"/>
        <v>0.19257800556912588</v>
      </c>
      <c r="P334" s="31">
        <v>975718</v>
      </c>
      <c r="Q334" s="31">
        <v>4150988</v>
      </c>
      <c r="R334" s="31">
        <v>3967526</v>
      </c>
      <c r="S334" s="31">
        <v>975718</v>
      </c>
      <c r="T334" s="36">
        <f t="shared" si="68"/>
        <v>0.23505681057136277</v>
      </c>
      <c r="U334" s="36">
        <f t="shared" si="69"/>
        <v>-9.9466239220758479E-2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29470167</v>
      </c>
      <c r="E335" s="31">
        <v>29470167</v>
      </c>
      <c r="F335" s="31">
        <v>22254168</v>
      </c>
      <c r="G335" s="36">
        <f t="shared" si="63"/>
        <v>0.75514224266187568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22254168</v>
      </c>
      <c r="O335" s="36">
        <f t="shared" si="67"/>
        <v>0.75514224266187568</v>
      </c>
      <c r="P335" s="31">
        <v>9013315</v>
      </c>
      <c r="Q335" s="31">
        <v>29086578</v>
      </c>
      <c r="R335" s="31">
        <v>24807367</v>
      </c>
      <c r="S335" s="31">
        <v>9013315</v>
      </c>
      <c r="T335" s="36">
        <f t="shared" si="68"/>
        <v>0.30987883827379076</v>
      </c>
      <c r="U335" s="36">
        <f t="shared" si="69"/>
        <v>1.469032536863518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39092522</v>
      </c>
      <c r="E337" s="32">
        <f>SUM(E333:E336)</f>
        <v>39092522</v>
      </c>
      <c r="F337" s="32">
        <f>SUM(F333:F336)</f>
        <v>24084520</v>
      </c>
      <c r="G337" s="37">
        <f t="shared" si="63"/>
        <v>0.61609020773845191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24084520</v>
      </c>
      <c r="O337" s="37">
        <f t="shared" si="67"/>
        <v>0.61609020773845191</v>
      </c>
      <c r="P337" s="32">
        <f>SUM(P333:P336)</f>
        <v>10937655</v>
      </c>
      <c r="Q337" s="32">
        <f>SUM(Q333:Q336)</f>
        <v>37684693</v>
      </c>
      <c r="R337" s="32">
        <f>SUM(R333:R336)</f>
        <v>34140753</v>
      </c>
      <c r="S337" s="32">
        <f>SUM(S333:S336)</f>
        <v>10937655</v>
      </c>
      <c r="T337" s="37">
        <f t="shared" si="68"/>
        <v>0.2902413189355158</v>
      </c>
      <c r="U337" s="37">
        <f t="shared" si="69"/>
        <v>1.201982051911493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5380111200</v>
      </c>
      <c r="E338" s="32">
        <f>SUM(E302,E304:E309,E311:E316,E318:E322,E324:E331,E333:E336)</f>
        <v>5399034796</v>
      </c>
      <c r="F338" s="32">
        <f>SUM(F302,F304:F309,F311:F316,F318:F322,F324:F331,F333:F336)</f>
        <v>1451499375</v>
      </c>
      <c r="G338" s="37">
        <f t="shared" si="63"/>
        <v>0.26978984653700094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1451499375</v>
      </c>
      <c r="O338" s="37">
        <f t="shared" si="67"/>
        <v>0.26978984653700094</v>
      </c>
      <c r="P338" s="32">
        <f>SUM(P302,P304:P309,P311:P316,P318:P322,P324:P331,P333:P336)</f>
        <v>1169060448</v>
      </c>
      <c r="Q338" s="32">
        <f>SUM(Q302,Q304:Q309,Q311:Q316,Q318:Q322,Q324:Q331,Q333:Q336)</f>
        <v>3942530503</v>
      </c>
      <c r="R338" s="32">
        <f>SUM(R302,R304:R309,R311:R316,R318:R322,R324:R331,R333:R336)</f>
        <v>4053869874</v>
      </c>
      <c r="S338" s="32">
        <f>SUM(S302,S304:S309,S311:S316,S318:S322,S324:S331,S333:S336)</f>
        <v>1169060448</v>
      </c>
      <c r="T338" s="37">
        <f t="shared" si="68"/>
        <v>0.29652540344594008</v>
      </c>
      <c r="U338" s="37">
        <f t="shared" si="69"/>
        <v>0.24159480160601587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26910302321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26927212085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7713977715</v>
      </c>
      <c r="G339" s="39">
        <f t="shared" si="63"/>
        <v>0.28665518592038414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7713977715</v>
      </c>
      <c r="O339" s="39">
        <f t="shared" si="67"/>
        <v>0.28665518592038414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6780827879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23532479911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23955735679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6780827879</v>
      </c>
      <c r="T339" s="39">
        <f t="shared" si="68"/>
        <v>0.28814761149887891</v>
      </c>
      <c r="U339" s="39">
        <f t="shared" si="69"/>
        <v>0.13761591543857565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57407391</v>
      </c>
      <c r="E8" s="31">
        <v>61125346</v>
      </c>
      <c r="F8" s="31">
        <v>8297813</v>
      </c>
      <c r="G8" s="36">
        <f>IF(($D8       =0),0,($F8       /$D8       ))</f>
        <v>0.14454259034346292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8297813</v>
      </c>
      <c r="O8" s="36">
        <f>IF(($D8       =0),0,($N8       /$D8       ))</f>
        <v>0.14454259034346292</v>
      </c>
      <c r="P8" s="31">
        <v>10550574</v>
      </c>
      <c r="Q8" s="31">
        <v>106474862</v>
      </c>
      <c r="R8" s="31">
        <v>98735565</v>
      </c>
      <c r="S8" s="31">
        <v>10550574</v>
      </c>
      <c r="T8" s="36">
        <f>IF(($Q8       =0),0,($S8       /$Q8       ))</f>
        <v>9.9089811452397092E-2</v>
      </c>
      <c r="U8" s="36">
        <f>IF(($P8       =0),0,(($F8       /$P8       )-1))</f>
        <v>-0.21352023122154307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39312250</v>
      </c>
      <c r="E9" s="31">
        <v>39312250</v>
      </c>
      <c r="F9" s="31">
        <v>4668048</v>
      </c>
      <c r="G9" s="36">
        <f>IF(($D9       =0),0,($F9       /$D9       ))</f>
        <v>0.11874283461262075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4668048</v>
      </c>
      <c r="O9" s="36">
        <f>IF(($D9       =0),0,($N9       /$D9       ))</f>
        <v>0.11874283461262075</v>
      </c>
      <c r="P9" s="31">
        <v>9921196</v>
      </c>
      <c r="Q9" s="31">
        <v>56460110</v>
      </c>
      <c r="R9" s="31">
        <v>37517480</v>
      </c>
      <c r="S9" s="31">
        <v>9921196</v>
      </c>
      <c r="T9" s="36">
        <f>IF(($Q9       =0),0,($S9       /$Q9       ))</f>
        <v>0.17572045112912463</v>
      </c>
      <c r="U9" s="36">
        <f>IF(($P9       =0),0,(($F9       /$P9       )-1))</f>
        <v>-0.52948737228858289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96719641</v>
      </c>
      <c r="E10" s="32">
        <f>SUM(E8:E9)</f>
        <v>100437596</v>
      </c>
      <c r="F10" s="32">
        <f>SUM(F8:F9)</f>
        <v>12965861</v>
      </c>
      <c r="G10" s="37">
        <f t="shared" ref="G10:G54" si="0">IF(($D10      =0),0,($F10      /$D10      ))</f>
        <v>0.13405613240437897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12965861</v>
      </c>
      <c r="O10" s="37">
        <f t="shared" ref="O10:O54" si="4">IF(($D10      =0),0,($N10      /$D10      ))</f>
        <v>0.13405613240437897</v>
      </c>
      <c r="P10" s="32">
        <f>SUM(P8:P9)</f>
        <v>20471770</v>
      </c>
      <c r="Q10" s="32">
        <f>SUM(Q8:Q9)</f>
        <v>162934972</v>
      </c>
      <c r="R10" s="32">
        <f>SUM(R8:R9)</f>
        <v>136253045</v>
      </c>
      <c r="S10" s="32">
        <f>SUM(S8:S9)</f>
        <v>20471770</v>
      </c>
      <c r="T10" s="37">
        <f t="shared" ref="T10:T54" si="5">IF(($Q10      =0),0,($S10      /$Q10      ))</f>
        <v>0.12564380592277022</v>
      </c>
      <c r="U10" s="37">
        <f t="shared" ref="U10:U54" si="6">IF(($P10      =0),0,(($F10      /$P10      )-1))</f>
        <v>-0.36664680191307342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57900</v>
      </c>
      <c r="E11" s="31">
        <v>57900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0</v>
      </c>
      <c r="O11" s="36">
        <f t="shared" si="4"/>
        <v>0</v>
      </c>
      <c r="P11" s="31">
        <v>8672</v>
      </c>
      <c r="Q11" s="31">
        <v>55353</v>
      </c>
      <c r="R11" s="31">
        <v>55353</v>
      </c>
      <c r="S11" s="31">
        <v>8672</v>
      </c>
      <c r="T11" s="36">
        <f t="shared" si="5"/>
        <v>0.15666720864271133</v>
      </c>
      <c r="U11" s="36">
        <f t="shared" si="6"/>
        <v>-1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5"/>
        <v>0</v>
      </c>
      <c r="U13" s="36">
        <f t="shared" si="6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5076424</v>
      </c>
      <c r="E14" s="31">
        <v>5076424</v>
      </c>
      <c r="F14" s="31">
        <v>1361339</v>
      </c>
      <c r="G14" s="36">
        <f t="shared" si="0"/>
        <v>0.26816889211775846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1361339</v>
      </c>
      <c r="O14" s="36">
        <f t="shared" si="4"/>
        <v>0.26816889211775846</v>
      </c>
      <c r="P14" s="31">
        <v>790033</v>
      </c>
      <c r="Q14" s="31">
        <v>4323097</v>
      </c>
      <c r="R14" s="31">
        <v>4323097</v>
      </c>
      <c r="S14" s="31">
        <v>790033</v>
      </c>
      <c r="T14" s="36">
        <f t="shared" si="5"/>
        <v>0.18274699827461655</v>
      </c>
      <c r="U14" s="36">
        <f t="shared" si="6"/>
        <v>0.72314194470357562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0</v>
      </c>
      <c r="O16" s="36">
        <f t="shared" si="4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5"/>
        <v>0</v>
      </c>
      <c r="U16" s="36">
        <f t="shared" si="6"/>
        <v>0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5134324</v>
      </c>
      <c r="E19" s="32">
        <f>SUM(E11:E18)</f>
        <v>5134324</v>
      </c>
      <c r="F19" s="32">
        <f>SUM(F11:F18)</f>
        <v>1361339</v>
      </c>
      <c r="G19" s="37">
        <f t="shared" si="0"/>
        <v>0.26514473959960455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1361339</v>
      </c>
      <c r="O19" s="37">
        <f t="shared" si="4"/>
        <v>0.26514473959960455</v>
      </c>
      <c r="P19" s="32">
        <f>SUM(P11:P18)</f>
        <v>798705</v>
      </c>
      <c r="Q19" s="32">
        <f>SUM(Q11:Q18)</f>
        <v>4378450</v>
      </c>
      <c r="R19" s="32">
        <f>SUM(R11:R18)</f>
        <v>4378450</v>
      </c>
      <c r="S19" s="32">
        <f>SUM(S11:S18)</f>
        <v>798705</v>
      </c>
      <c r="T19" s="37">
        <f t="shared" si="5"/>
        <v>0.18241729379118182</v>
      </c>
      <c r="U19" s="37">
        <f t="shared" si="6"/>
        <v>0.7044328005959648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0</v>
      </c>
      <c r="E27" s="32">
        <f>SUM(E20:E26)</f>
        <v>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0</v>
      </c>
      <c r="O27" s="37">
        <f t="shared" si="4"/>
        <v>0</v>
      </c>
      <c r="P27" s="32">
        <f>SUM(P20:P26)</f>
        <v>0</v>
      </c>
      <c r="Q27" s="32">
        <f>SUM(Q20:Q26)</f>
        <v>0</v>
      </c>
      <c r="R27" s="32">
        <f>SUM(R20:R26)</f>
        <v>0</v>
      </c>
      <c r="S27" s="32">
        <f>SUM(S20:S26)</f>
        <v>0</v>
      </c>
      <c r="T27" s="37">
        <f t="shared" si="5"/>
        <v>0</v>
      </c>
      <c r="U27" s="37">
        <f t="shared" si="6"/>
        <v>0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269476</v>
      </c>
      <c r="Q30" s="31">
        <v>2400000</v>
      </c>
      <c r="R30" s="31">
        <v>2400000</v>
      </c>
      <c r="S30" s="31">
        <v>269476</v>
      </c>
      <c r="T30" s="36">
        <f t="shared" si="5"/>
        <v>0.11228166666666667</v>
      </c>
      <c r="U30" s="36">
        <f t="shared" si="6"/>
        <v>-1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14328790</v>
      </c>
      <c r="E31" s="31">
        <v>14328790</v>
      </c>
      <c r="F31" s="31">
        <v>94320</v>
      </c>
      <c r="G31" s="36">
        <f t="shared" si="0"/>
        <v>6.5825516320638378E-3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94320</v>
      </c>
      <c r="O31" s="36">
        <f t="shared" si="4"/>
        <v>6.5825516320638378E-3</v>
      </c>
      <c r="P31" s="31">
        <v>17</v>
      </c>
      <c r="Q31" s="31">
        <v>14468242</v>
      </c>
      <c r="R31" s="31">
        <v>14468242</v>
      </c>
      <c r="S31" s="31">
        <v>17</v>
      </c>
      <c r="T31" s="36">
        <f t="shared" si="5"/>
        <v>1.1749872582999372E-6</v>
      </c>
      <c r="U31" s="36">
        <f t="shared" si="6"/>
        <v>5547.2352941176468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25000</v>
      </c>
      <c r="E33" s="31">
        <v>25000</v>
      </c>
      <c r="F33" s="31">
        <v>7440</v>
      </c>
      <c r="G33" s="36">
        <f t="shared" si="0"/>
        <v>0.29759999999999998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7440</v>
      </c>
      <c r="O33" s="36">
        <f t="shared" si="4"/>
        <v>0.29759999999999998</v>
      </c>
      <c r="P33" s="31">
        <v>7440</v>
      </c>
      <c r="Q33" s="31">
        <v>25000</v>
      </c>
      <c r="R33" s="31">
        <v>25000</v>
      </c>
      <c r="S33" s="31">
        <v>7440</v>
      </c>
      <c r="T33" s="36">
        <f t="shared" si="5"/>
        <v>0.29759999999999998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14353790</v>
      </c>
      <c r="E35" s="32">
        <f>SUM(E28:E34)</f>
        <v>14353790</v>
      </c>
      <c r="F35" s="32">
        <f>SUM(F28:F34)</f>
        <v>101760</v>
      </c>
      <c r="G35" s="37">
        <f t="shared" si="0"/>
        <v>7.0894168021128912E-3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101760</v>
      </c>
      <c r="O35" s="37">
        <f t="shared" si="4"/>
        <v>7.0894168021128912E-3</v>
      </c>
      <c r="P35" s="32">
        <f>SUM(P28:P34)</f>
        <v>276933</v>
      </c>
      <c r="Q35" s="32">
        <f>SUM(Q28:Q34)</f>
        <v>16893242</v>
      </c>
      <c r="R35" s="32">
        <f>SUM(R28:R34)</f>
        <v>16893242</v>
      </c>
      <c r="S35" s="32">
        <f>SUM(S28:S34)</f>
        <v>276933</v>
      </c>
      <c r="T35" s="37">
        <f t="shared" si="5"/>
        <v>1.6393123356665346E-2</v>
      </c>
      <c r="U35" s="37">
        <f t="shared" si="6"/>
        <v>-0.63254650041706839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1730994</v>
      </c>
      <c r="E37" s="31">
        <v>1730994</v>
      </c>
      <c r="F37" s="31">
        <v>19580</v>
      </c>
      <c r="G37" s="36">
        <f t="shared" si="0"/>
        <v>1.1311419912489587E-2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19580</v>
      </c>
      <c r="O37" s="36">
        <f t="shared" si="4"/>
        <v>1.1311419912489587E-2</v>
      </c>
      <c r="P37" s="31">
        <v>10550</v>
      </c>
      <c r="Q37" s="31">
        <v>47668</v>
      </c>
      <c r="R37" s="31">
        <v>1664412</v>
      </c>
      <c r="S37" s="31">
        <v>10550</v>
      </c>
      <c r="T37" s="36">
        <f t="shared" si="5"/>
        <v>0.22132248049005623</v>
      </c>
      <c r="U37" s="36">
        <f t="shared" si="6"/>
        <v>0.85592417061611381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1730994</v>
      </c>
      <c r="E40" s="32">
        <f>SUM(E36:E39)</f>
        <v>1730994</v>
      </c>
      <c r="F40" s="32">
        <f>SUM(F36:F39)</f>
        <v>19580</v>
      </c>
      <c r="G40" s="37">
        <f t="shared" si="0"/>
        <v>1.1311419912489587E-2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19580</v>
      </c>
      <c r="O40" s="37">
        <f t="shared" si="4"/>
        <v>1.1311419912489587E-2</v>
      </c>
      <c r="P40" s="32">
        <f>SUM(P36:P39)</f>
        <v>10550</v>
      </c>
      <c r="Q40" s="32">
        <f>SUM(Q36:Q39)</f>
        <v>47668</v>
      </c>
      <c r="R40" s="32">
        <f>SUM(R36:R39)</f>
        <v>1664412</v>
      </c>
      <c r="S40" s="32">
        <f>SUM(S36:S39)</f>
        <v>10550</v>
      </c>
      <c r="T40" s="37">
        <f t="shared" si="5"/>
        <v>0.22132248049005623</v>
      </c>
      <c r="U40" s="37">
        <f t="shared" si="6"/>
        <v>0.85592417061611381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1567937</v>
      </c>
      <c r="E45" s="31">
        <v>1567937</v>
      </c>
      <c r="F45" s="31">
        <v>468188</v>
      </c>
      <c r="G45" s="36">
        <f t="shared" si="0"/>
        <v>0.29860128308726691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468188</v>
      </c>
      <c r="O45" s="36">
        <f t="shared" si="4"/>
        <v>0.29860128308726691</v>
      </c>
      <c r="P45" s="31">
        <v>388552</v>
      </c>
      <c r="Q45" s="31">
        <v>1480030</v>
      </c>
      <c r="R45" s="31">
        <v>1501955</v>
      </c>
      <c r="S45" s="31">
        <v>388552</v>
      </c>
      <c r="T45" s="36">
        <f t="shared" si="5"/>
        <v>0.26252981358485977</v>
      </c>
      <c r="U45" s="36">
        <f t="shared" si="6"/>
        <v>0.20495583602709555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7921676</v>
      </c>
      <c r="E46" s="31">
        <v>7921676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5341261</v>
      </c>
      <c r="R46" s="31">
        <v>5341261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9489613</v>
      </c>
      <c r="E47" s="32">
        <f>SUM(E41:E46)</f>
        <v>9489613</v>
      </c>
      <c r="F47" s="32">
        <f>SUM(F41:F46)</f>
        <v>468188</v>
      </c>
      <c r="G47" s="37">
        <f t="shared" si="0"/>
        <v>4.9336890766778371E-2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468188</v>
      </c>
      <c r="O47" s="37">
        <f t="shared" si="4"/>
        <v>4.9336890766778371E-2</v>
      </c>
      <c r="P47" s="32">
        <f>SUM(P41:P46)</f>
        <v>388552</v>
      </c>
      <c r="Q47" s="32">
        <f>SUM(Q41:Q46)</f>
        <v>6821291</v>
      </c>
      <c r="R47" s="32">
        <f>SUM(R41:R46)</f>
        <v>6843216</v>
      </c>
      <c r="S47" s="32">
        <f>SUM(S41:S46)</f>
        <v>388552</v>
      </c>
      <c r="T47" s="37">
        <f t="shared" si="5"/>
        <v>5.6961651394142256E-2</v>
      </c>
      <c r="U47" s="37">
        <f t="shared" si="6"/>
        <v>0.20495583602709555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0</v>
      </c>
      <c r="O53" s="37">
        <f t="shared" si="4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5"/>
        <v>0</v>
      </c>
      <c r="U53" s="37">
        <f t="shared" si="6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127428362</v>
      </c>
      <c r="E54" s="32">
        <f>SUM(E8:E9,E11:E18,E20:E26,E28:E34,E36:E39,E41:E46,E48:E52)</f>
        <v>131146317</v>
      </c>
      <c r="F54" s="32">
        <f>SUM(F8:F9,F11:F18,F20:F26,F28:F34,F36:F39,F41:F46,F48:F52)</f>
        <v>14916728</v>
      </c>
      <c r="G54" s="37">
        <f t="shared" si="0"/>
        <v>0.11705971705105964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14916728</v>
      </c>
      <c r="O54" s="37">
        <f t="shared" si="4"/>
        <v>0.11705971705105964</v>
      </c>
      <c r="P54" s="32">
        <f>SUM(P8:P9,P11:P18,P20:P26,P28:P34,P36:P39,P41:P46,P48:P52)</f>
        <v>21946510</v>
      </c>
      <c r="Q54" s="32">
        <f>SUM(Q8:Q9,Q11:Q18,Q20:Q26,Q28:Q34,Q36:Q39,Q41:Q46,Q48:Q52)</f>
        <v>191075623</v>
      </c>
      <c r="R54" s="32">
        <f>SUM(R8:R9,R11:R18,R20:R26,R28:R34,R36:R39,R41:R46,R48:R52)</f>
        <v>166032365</v>
      </c>
      <c r="S54" s="32">
        <f>SUM(S8:S9,S11:S18,S20:S26,S28:S34,S36:S39,S41:S46,S48:S52)</f>
        <v>21946510</v>
      </c>
      <c r="T54" s="37">
        <f t="shared" si="5"/>
        <v>0.11485771787853859</v>
      </c>
      <c r="U54" s="37">
        <f t="shared" si="6"/>
        <v>-0.32031434610787779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53883</v>
      </c>
      <c r="E57" s="31">
        <v>53883</v>
      </c>
      <c r="F57" s="31">
        <v>18274</v>
      </c>
      <c r="G57" s="36">
        <f t="shared" ref="G57:G85" si="7">IF(($D57      =0),0,($F57      /$D57      ))</f>
        <v>0.33914221554107976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18274</v>
      </c>
      <c r="O57" s="36">
        <f t="shared" ref="O57:O85" si="11">IF(($D57      =0),0,($N57      /$D57      ))</f>
        <v>0.33914221554107976</v>
      </c>
      <c r="P57" s="31">
        <v>18768</v>
      </c>
      <c r="Q57" s="31">
        <v>1619721</v>
      </c>
      <c r="R57" s="31">
        <v>1619721</v>
      </c>
      <c r="S57" s="31">
        <v>18768</v>
      </c>
      <c r="T57" s="36">
        <f t="shared" ref="T57:T85" si="12">IF(($Q57      =0),0,($S57      /$Q57      ))</f>
        <v>1.1587180755204138E-2</v>
      </c>
      <c r="U57" s="36">
        <f t="shared" ref="U57:U85" si="13">IF(($P57      =0),0,(($F57      /$P57      )-1))</f>
        <v>-2.632139812446721E-2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53883</v>
      </c>
      <c r="E58" s="32">
        <f>E57</f>
        <v>53883</v>
      </c>
      <c r="F58" s="32">
        <f>F57</f>
        <v>18274</v>
      </c>
      <c r="G58" s="37">
        <f t="shared" si="7"/>
        <v>0.33914221554107976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18274</v>
      </c>
      <c r="O58" s="37">
        <f t="shared" si="11"/>
        <v>0.33914221554107976</v>
      </c>
      <c r="P58" s="32">
        <f>P57</f>
        <v>18768</v>
      </c>
      <c r="Q58" s="32">
        <f>Q57</f>
        <v>1619721</v>
      </c>
      <c r="R58" s="32">
        <f>R57</f>
        <v>1619721</v>
      </c>
      <c r="S58" s="32">
        <f>S57</f>
        <v>18768</v>
      </c>
      <c r="T58" s="37">
        <f t="shared" si="12"/>
        <v>1.1587180755204138E-2</v>
      </c>
      <c r="U58" s="37">
        <f t="shared" si="13"/>
        <v>-2.632139812446721E-2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100000</v>
      </c>
      <c r="E60" s="31">
        <v>100000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1272000</v>
      </c>
      <c r="R60" s="31">
        <v>1272000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100000</v>
      </c>
      <c r="E63" s="32">
        <f>SUM(E59:E62)</f>
        <v>100000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1272000</v>
      </c>
      <c r="R63" s="32">
        <f>SUM(R59:R62)</f>
        <v>1272000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48546097</v>
      </c>
      <c r="E67" s="31">
        <v>48546097</v>
      </c>
      <c r="F67" s="31">
        <v>26309</v>
      </c>
      <c r="G67" s="36">
        <f t="shared" si="7"/>
        <v>5.4193852082485639E-4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26309</v>
      </c>
      <c r="O67" s="36">
        <f t="shared" si="11"/>
        <v>5.4193852082485639E-4</v>
      </c>
      <c r="P67" s="31">
        <v>54573</v>
      </c>
      <c r="Q67" s="31">
        <v>27064103</v>
      </c>
      <c r="R67" s="31">
        <v>27064103</v>
      </c>
      <c r="S67" s="31">
        <v>54573</v>
      </c>
      <c r="T67" s="36">
        <f t="shared" si="12"/>
        <v>2.0164348325159716E-3</v>
      </c>
      <c r="U67" s="36">
        <f t="shared" si="13"/>
        <v>-0.51791178788045378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2"/>
        <v>0</v>
      </c>
      <c r="U68" s="36">
        <f t="shared" si="13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48546097</v>
      </c>
      <c r="E70" s="32">
        <f>SUM(E64:E69)</f>
        <v>48546097</v>
      </c>
      <c r="F70" s="32">
        <f>SUM(F64:F69)</f>
        <v>26309</v>
      </c>
      <c r="G70" s="37">
        <f t="shared" si="7"/>
        <v>5.4193852082485639E-4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26309</v>
      </c>
      <c r="O70" s="37">
        <f t="shared" si="11"/>
        <v>5.4193852082485639E-4</v>
      </c>
      <c r="P70" s="32">
        <f>SUM(P64:P69)</f>
        <v>54573</v>
      </c>
      <c r="Q70" s="32">
        <f>SUM(Q64:Q69)</f>
        <v>27064103</v>
      </c>
      <c r="R70" s="32">
        <f>SUM(R64:R69)</f>
        <v>27064103</v>
      </c>
      <c r="S70" s="32">
        <f>SUM(S64:S69)</f>
        <v>54573</v>
      </c>
      <c r="T70" s="37">
        <f t="shared" si="12"/>
        <v>2.0164348325159716E-3</v>
      </c>
      <c r="U70" s="37">
        <f t="shared" si="13"/>
        <v>-0.51791178788045378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936483</v>
      </c>
      <c r="E72" s="31">
        <v>936483</v>
      </c>
      <c r="F72" s="31">
        <v>232875</v>
      </c>
      <c r="G72" s="36">
        <f t="shared" si="7"/>
        <v>0.24866975695234189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232875</v>
      </c>
      <c r="O72" s="36">
        <f t="shared" si="11"/>
        <v>0.24866975695234189</v>
      </c>
      <c r="P72" s="31">
        <v>222972</v>
      </c>
      <c r="Q72" s="31">
        <v>892279</v>
      </c>
      <c r="R72" s="31">
        <v>892279</v>
      </c>
      <c r="S72" s="31">
        <v>222972</v>
      </c>
      <c r="T72" s="36">
        <f t="shared" si="12"/>
        <v>0.24989044906357766</v>
      </c>
      <c r="U72" s="36">
        <f t="shared" si="13"/>
        <v>4.4413648350465573E-2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936483</v>
      </c>
      <c r="E78" s="32">
        <f>SUM(E71:E77)</f>
        <v>936483</v>
      </c>
      <c r="F78" s="32">
        <f>SUM(F71:F77)</f>
        <v>232875</v>
      </c>
      <c r="G78" s="37">
        <f t="shared" si="7"/>
        <v>0.24866975695234189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232875</v>
      </c>
      <c r="O78" s="37">
        <f t="shared" si="11"/>
        <v>0.24866975695234189</v>
      </c>
      <c r="P78" s="32">
        <f>SUM(P71:P77)</f>
        <v>222972</v>
      </c>
      <c r="Q78" s="32">
        <f>SUM(Q71:Q77)</f>
        <v>892279</v>
      </c>
      <c r="R78" s="32">
        <f>SUM(R71:R77)</f>
        <v>892279</v>
      </c>
      <c r="S78" s="32">
        <f>SUM(S71:S77)</f>
        <v>222972</v>
      </c>
      <c r="T78" s="37">
        <f t="shared" si="12"/>
        <v>0.24989044906357766</v>
      </c>
      <c r="U78" s="37">
        <f t="shared" si="13"/>
        <v>4.4413648350465573E-2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2"/>
        <v>0</v>
      </c>
      <c r="U79" s="36">
        <f t="shared" si="13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7"/>
        <v>0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0</v>
      </c>
      <c r="O84" s="37">
        <f t="shared" si="11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2"/>
        <v>0</v>
      </c>
      <c r="U84" s="37">
        <f t="shared" si="13"/>
        <v>0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49636463</v>
      </c>
      <c r="E85" s="32">
        <f>SUM(E57,E59:E62,E64:E69,E71:E77,E79:E83)</f>
        <v>49636463</v>
      </c>
      <c r="F85" s="32">
        <f>SUM(F57,F59:F62,F64:F69,F71:F77,F79:F83)</f>
        <v>277458</v>
      </c>
      <c r="G85" s="37">
        <f t="shared" si="7"/>
        <v>5.5898019969714604E-3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277458</v>
      </c>
      <c r="O85" s="37">
        <f t="shared" si="11"/>
        <v>5.5898019969714604E-3</v>
      </c>
      <c r="P85" s="32">
        <f>SUM(P57,P59:P62,P64:P69,P71:P77,P79:P83)</f>
        <v>296313</v>
      </c>
      <c r="Q85" s="32">
        <f>SUM(Q57,Q59:Q62,Q64:Q69,Q71:Q77,Q79:Q83)</f>
        <v>30848103</v>
      </c>
      <c r="R85" s="32">
        <f>SUM(R57,R59:R62,R64:R69,R71:R77,R79:R83)</f>
        <v>30848103</v>
      </c>
      <c r="S85" s="32">
        <f>SUM(S57,S59:S62,S64:S69,S71:S77,S79:S83)</f>
        <v>296313</v>
      </c>
      <c r="T85" s="37">
        <f t="shared" si="12"/>
        <v>9.6055501370700177E-3</v>
      </c>
      <c r="U85" s="37">
        <f t="shared" si="13"/>
        <v>-6.3632037743872161E-2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386907215</v>
      </c>
      <c r="E88" s="31">
        <v>386907215</v>
      </c>
      <c r="F88" s="31">
        <v>106123631</v>
      </c>
      <c r="G88" s="36">
        <f t="shared" ref="G88:G99" si="14">IF(($D88      =0),0,($F88      /$D88      ))</f>
        <v>0.2742870302896781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106123631</v>
      </c>
      <c r="O88" s="36">
        <f t="shared" ref="O88:O99" si="18">IF(($D88      =0),0,($N88      /$D88      ))</f>
        <v>0.2742870302896781</v>
      </c>
      <c r="P88" s="31">
        <v>109346855</v>
      </c>
      <c r="Q88" s="31">
        <v>364200559</v>
      </c>
      <c r="R88" s="31">
        <v>386850442</v>
      </c>
      <c r="S88" s="31">
        <v>109346855</v>
      </c>
      <c r="T88" s="36">
        <f t="shared" ref="T88:T99" si="19">IF(($Q88      =0),0,($S88      /$Q88      ))</f>
        <v>0.30023802077689837</v>
      </c>
      <c r="U88" s="36">
        <f t="shared" ref="U88:U99" si="20">IF(($P88      =0),0,(($F88      /$P88      )-1))</f>
        <v>-2.94770617774055E-2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1005562000</v>
      </c>
      <c r="E89" s="31">
        <v>1005562000</v>
      </c>
      <c r="F89" s="31">
        <v>225011877</v>
      </c>
      <c r="G89" s="36">
        <f t="shared" si="14"/>
        <v>0.22376728336989662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225011877</v>
      </c>
      <c r="O89" s="36">
        <f t="shared" si="18"/>
        <v>0.22376728336989662</v>
      </c>
      <c r="P89" s="31">
        <v>240377984</v>
      </c>
      <c r="Q89" s="31">
        <v>961342000</v>
      </c>
      <c r="R89" s="31">
        <v>961342000</v>
      </c>
      <c r="S89" s="31">
        <v>240377984</v>
      </c>
      <c r="T89" s="36">
        <f t="shared" si="19"/>
        <v>0.25004419238938902</v>
      </c>
      <c r="U89" s="36">
        <f t="shared" si="20"/>
        <v>-6.3924768584464053E-2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335222580</v>
      </c>
      <c r="E90" s="31">
        <v>335222580</v>
      </c>
      <c r="F90" s="31">
        <v>84987608</v>
      </c>
      <c r="G90" s="36">
        <f t="shared" si="14"/>
        <v>0.25352590508670386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84987608</v>
      </c>
      <c r="O90" s="36">
        <f t="shared" si="18"/>
        <v>0.25352590508670386</v>
      </c>
      <c r="P90" s="31">
        <v>48221188</v>
      </c>
      <c r="Q90" s="31">
        <v>324056719</v>
      </c>
      <c r="R90" s="31">
        <v>295089636</v>
      </c>
      <c r="S90" s="31">
        <v>48221188</v>
      </c>
      <c r="T90" s="36">
        <f t="shared" si="19"/>
        <v>0.14880477759820804</v>
      </c>
      <c r="U90" s="36">
        <f t="shared" si="20"/>
        <v>0.7624536334525811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1727691795</v>
      </c>
      <c r="E91" s="32">
        <f>SUM(E88:E90)</f>
        <v>1727691795</v>
      </c>
      <c r="F91" s="32">
        <f>SUM(F88:F90)</f>
        <v>416123116</v>
      </c>
      <c r="G91" s="37">
        <f t="shared" si="14"/>
        <v>0.24085494716376771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416123116</v>
      </c>
      <c r="O91" s="37">
        <f t="shared" si="18"/>
        <v>0.24085494716376771</v>
      </c>
      <c r="P91" s="32">
        <f>SUM(P88:P90)</f>
        <v>397946027</v>
      </c>
      <c r="Q91" s="32">
        <f>SUM(Q88:Q90)</f>
        <v>1649599278</v>
      </c>
      <c r="R91" s="32">
        <f>SUM(R88:R90)</f>
        <v>1643282078</v>
      </c>
      <c r="S91" s="32">
        <f>SUM(S88:S90)</f>
        <v>397946027</v>
      </c>
      <c r="T91" s="37">
        <f t="shared" si="19"/>
        <v>0.24123799780179098</v>
      </c>
      <c r="U91" s="37">
        <f t="shared" si="20"/>
        <v>4.56772722095804E-2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4"/>
        <v>0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0</v>
      </c>
      <c r="O92" s="36">
        <f t="shared" si="18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19"/>
        <v>0</v>
      </c>
      <c r="U92" s="36">
        <f t="shared" si="20"/>
        <v>0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4"/>
        <v>0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0</v>
      </c>
      <c r="O94" s="36">
        <f t="shared" si="18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19"/>
        <v>0</v>
      </c>
      <c r="U94" s="36">
        <f t="shared" si="20"/>
        <v>0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4557422</v>
      </c>
      <c r="E95" s="31">
        <v>4557422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4076610</v>
      </c>
      <c r="R95" s="31">
        <v>4218299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4557422</v>
      </c>
      <c r="E96" s="32">
        <f>SUM(E92:E95)</f>
        <v>4557422</v>
      </c>
      <c r="F96" s="32">
        <f>SUM(F92:F95)</f>
        <v>0</v>
      </c>
      <c r="G96" s="37">
        <f t="shared" si="14"/>
        <v>0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0</v>
      </c>
      <c r="O96" s="37">
        <f t="shared" si="18"/>
        <v>0</v>
      </c>
      <c r="P96" s="32">
        <f>SUM(P92:P95)</f>
        <v>0</v>
      </c>
      <c r="Q96" s="32">
        <f>SUM(Q92:Q95)</f>
        <v>4076610</v>
      </c>
      <c r="R96" s="32">
        <f>SUM(R92:R95)</f>
        <v>4218299</v>
      </c>
      <c r="S96" s="32">
        <f>SUM(S92:S95)</f>
        <v>0</v>
      </c>
      <c r="T96" s="37">
        <f t="shared" si="19"/>
        <v>0</v>
      </c>
      <c r="U96" s="37">
        <f t="shared" si="20"/>
        <v>0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4"/>
        <v>0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0</v>
      </c>
      <c r="O97" s="36">
        <f t="shared" si="18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19"/>
        <v>0</v>
      </c>
      <c r="U97" s="36">
        <f t="shared" si="20"/>
        <v>0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30634188</v>
      </c>
      <c r="E99" s="31">
        <v>30634188</v>
      </c>
      <c r="F99" s="31">
        <v>6688746</v>
      </c>
      <c r="G99" s="36">
        <f t="shared" si="14"/>
        <v>0.21834252633038617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6688746</v>
      </c>
      <c r="O99" s="36">
        <f t="shared" si="18"/>
        <v>0.21834252633038617</v>
      </c>
      <c r="P99" s="31">
        <v>6211696</v>
      </c>
      <c r="Q99" s="31">
        <v>27500000</v>
      </c>
      <c r="R99" s="31">
        <v>27849262</v>
      </c>
      <c r="S99" s="31">
        <v>6211696</v>
      </c>
      <c r="T99" s="36">
        <f t="shared" si="19"/>
        <v>0.22587985454545453</v>
      </c>
      <c r="U99" s="36">
        <f t="shared" si="20"/>
        <v>7.6798671409547437E-2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30634188</v>
      </c>
      <c r="E101" s="32">
        <f>SUM(E97:E100)</f>
        <v>30634188</v>
      </c>
      <c r="F101" s="32">
        <f>SUM(F97:F100)</f>
        <v>6688746</v>
      </c>
      <c r="G101" s="37">
        <f>IF(($D101     =0),0,($F101     /$D101     ))</f>
        <v>0.21834252633038617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6688746</v>
      </c>
      <c r="O101" s="37">
        <f>IF(($D101     =0),0,($N101     /$D101     ))</f>
        <v>0.21834252633038617</v>
      </c>
      <c r="P101" s="32">
        <f>SUM(P97:P100)</f>
        <v>6211696</v>
      </c>
      <c r="Q101" s="32">
        <f>SUM(Q97:Q100)</f>
        <v>27500000</v>
      </c>
      <c r="R101" s="32">
        <f>SUM(R97:R100)</f>
        <v>27849262</v>
      </c>
      <c r="S101" s="32">
        <f>SUM(S97:S100)</f>
        <v>6211696</v>
      </c>
      <c r="T101" s="37">
        <f>IF(($Q101     =0),0,($S101     /$Q101     ))</f>
        <v>0.22587985454545453</v>
      </c>
      <c r="U101" s="37">
        <f>IF(($P101     =0),0,(($F101     /$P101     )-1))</f>
        <v>7.6798671409547437E-2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1762883405</v>
      </c>
      <c r="E102" s="32">
        <f>SUM(E88:E90,E92:E95,E97:E100)</f>
        <v>1762883405</v>
      </c>
      <c r="F102" s="32">
        <f>SUM(F88:F90,F92:F95,F97:F100)</f>
        <v>422811862</v>
      </c>
      <c r="G102" s="37">
        <f>IF(($D102     =0),0,($F102     /$D102     ))</f>
        <v>0.23984108126538295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422811862</v>
      </c>
      <c r="O102" s="37">
        <f>IF(($D102     =0),0,($N102     /$D102     ))</f>
        <v>0.23984108126538295</v>
      </c>
      <c r="P102" s="32">
        <f>SUM(P88:P90,P92:P95,P97:P100)</f>
        <v>404157723</v>
      </c>
      <c r="Q102" s="32">
        <f>SUM(Q88:Q90,Q92:Q95,Q97:Q100)</f>
        <v>1681175888</v>
      </c>
      <c r="R102" s="32">
        <f>SUM(R88:R90,R92:R95,R97:R100)</f>
        <v>1675349639</v>
      </c>
      <c r="S102" s="32">
        <f>SUM(S88:S90,S92:S95,S97:S100)</f>
        <v>404157723</v>
      </c>
      <c r="T102" s="37">
        <f>IF(($Q102     =0),0,($S102     /$Q102     ))</f>
        <v>0.24040180797549007</v>
      </c>
      <c r="U102" s="37">
        <f>IF(($P102     =0),0,(($F102     /$P102     )-1))</f>
        <v>4.6155592083044317E-2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183202940</v>
      </c>
      <c r="E105" s="31">
        <v>183202940</v>
      </c>
      <c r="F105" s="31">
        <v>44590940</v>
      </c>
      <c r="G105" s="36">
        <f t="shared" ref="G105:G136" si="21">IF(($D105     =0),0,($F105     /$D105     ))</f>
        <v>0.24339642147664226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44590940</v>
      </c>
      <c r="O105" s="36">
        <f t="shared" ref="O105:O136" si="25">IF(($D105     =0),0,($N105     /$D105     ))</f>
        <v>0.24339642147664226</v>
      </c>
      <c r="P105" s="31">
        <v>43993128</v>
      </c>
      <c r="Q105" s="31">
        <v>173912140</v>
      </c>
      <c r="R105" s="31">
        <v>173912140</v>
      </c>
      <c r="S105" s="31">
        <v>43993128</v>
      </c>
      <c r="T105" s="36">
        <f t="shared" ref="T105:T136" si="26">IF(($Q105     =0),0,($S105     /$Q105     ))</f>
        <v>0.25296180013655173</v>
      </c>
      <c r="U105" s="36">
        <f t="shared" ref="U105:U136" si="27">IF(($P105     =0),0,(($F105     /$P105     )-1))</f>
        <v>1.3588758680673996E-2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183202940</v>
      </c>
      <c r="E106" s="32">
        <f>E105</f>
        <v>183202940</v>
      </c>
      <c r="F106" s="32">
        <f>F105</f>
        <v>44590940</v>
      </c>
      <c r="G106" s="37">
        <f t="shared" si="21"/>
        <v>0.24339642147664226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44590940</v>
      </c>
      <c r="O106" s="37">
        <f t="shared" si="25"/>
        <v>0.24339642147664226</v>
      </c>
      <c r="P106" s="32">
        <f>P105</f>
        <v>43993128</v>
      </c>
      <c r="Q106" s="32">
        <f>Q105</f>
        <v>173912140</v>
      </c>
      <c r="R106" s="32">
        <f>R105</f>
        <v>173912140</v>
      </c>
      <c r="S106" s="32">
        <f>S105</f>
        <v>43993128</v>
      </c>
      <c r="T106" s="37">
        <f t="shared" si="26"/>
        <v>0.25296180013655173</v>
      </c>
      <c r="U106" s="37">
        <f t="shared" si="27"/>
        <v>1.3588758680673996E-2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1276741</v>
      </c>
      <c r="E110" s="31">
        <v>1276741</v>
      </c>
      <c r="F110" s="31">
        <v>208439</v>
      </c>
      <c r="G110" s="36">
        <f t="shared" si="21"/>
        <v>0.16325864055434891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208439</v>
      </c>
      <c r="O110" s="36">
        <f t="shared" si="25"/>
        <v>0.16325864055434891</v>
      </c>
      <c r="P110" s="31">
        <v>160490</v>
      </c>
      <c r="Q110" s="31">
        <v>632081</v>
      </c>
      <c r="R110" s="31">
        <v>2472564</v>
      </c>
      <c r="S110" s="31">
        <v>160490</v>
      </c>
      <c r="T110" s="36">
        <f t="shared" si="26"/>
        <v>0.25390733149707079</v>
      </c>
      <c r="U110" s="36">
        <f t="shared" si="27"/>
        <v>0.29876627827278956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1276741</v>
      </c>
      <c r="E112" s="32">
        <f>SUM(E107:E111)</f>
        <v>1276741</v>
      </c>
      <c r="F112" s="32">
        <f>SUM(F107:F111)</f>
        <v>208439</v>
      </c>
      <c r="G112" s="37">
        <f t="shared" si="21"/>
        <v>0.16325864055434891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208439</v>
      </c>
      <c r="O112" s="37">
        <f t="shared" si="25"/>
        <v>0.16325864055434891</v>
      </c>
      <c r="P112" s="32">
        <f>SUM(P107:P111)</f>
        <v>160490</v>
      </c>
      <c r="Q112" s="32">
        <f>SUM(Q107:Q111)</f>
        <v>632081</v>
      </c>
      <c r="R112" s="32">
        <f>SUM(R107:R111)</f>
        <v>2472564</v>
      </c>
      <c r="S112" s="32">
        <f>SUM(S107:S111)</f>
        <v>160490</v>
      </c>
      <c r="T112" s="37">
        <f t="shared" si="26"/>
        <v>0.25390733149707079</v>
      </c>
      <c r="U112" s="37">
        <f t="shared" si="27"/>
        <v>0.29876627827278956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50168</v>
      </c>
      <c r="E114" s="31">
        <v>50168</v>
      </c>
      <c r="F114" s="31">
        <v>4122</v>
      </c>
      <c r="G114" s="36">
        <f t="shared" si="21"/>
        <v>8.2163929197895072E-2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4122</v>
      </c>
      <c r="O114" s="36">
        <f t="shared" si="25"/>
        <v>8.2163929197895072E-2</v>
      </c>
      <c r="P114" s="31">
        <v>5153</v>
      </c>
      <c r="Q114" s="31">
        <v>31182</v>
      </c>
      <c r="R114" s="31">
        <v>48100</v>
      </c>
      <c r="S114" s="31">
        <v>5153</v>
      </c>
      <c r="T114" s="36">
        <f t="shared" si="26"/>
        <v>0.16525559617728178</v>
      </c>
      <c r="U114" s="36">
        <f t="shared" si="27"/>
        <v>-0.20007762468464974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63653</v>
      </c>
      <c r="E115" s="31">
        <v>63653</v>
      </c>
      <c r="F115" s="31">
        <v>5795</v>
      </c>
      <c r="G115" s="36">
        <f t="shared" si="21"/>
        <v>9.1040485130315929E-2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5795</v>
      </c>
      <c r="O115" s="36">
        <f t="shared" si="25"/>
        <v>9.1040485130315929E-2</v>
      </c>
      <c r="P115" s="31">
        <v>22639</v>
      </c>
      <c r="Q115" s="31">
        <v>60970</v>
      </c>
      <c r="R115" s="31">
        <v>62359</v>
      </c>
      <c r="S115" s="31">
        <v>22639</v>
      </c>
      <c r="T115" s="36">
        <f t="shared" si="26"/>
        <v>0.37131376086599965</v>
      </c>
      <c r="U115" s="36">
        <f t="shared" si="27"/>
        <v>-0.74402579619241127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250000</v>
      </c>
      <c r="E116" s="31">
        <v>250000</v>
      </c>
      <c r="F116" s="31">
        <v>46982</v>
      </c>
      <c r="G116" s="36">
        <f t="shared" si="21"/>
        <v>0.18792800000000001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46982</v>
      </c>
      <c r="O116" s="36">
        <f t="shared" si="25"/>
        <v>0.18792800000000001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56039039</v>
      </c>
      <c r="E117" s="31">
        <v>56039039</v>
      </c>
      <c r="F117" s="31">
        <v>10346011</v>
      </c>
      <c r="G117" s="36">
        <f t="shared" si="21"/>
        <v>0.18462149217084184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10346011</v>
      </c>
      <c r="O117" s="36">
        <f t="shared" si="25"/>
        <v>0.18462149217084184</v>
      </c>
      <c r="P117" s="31">
        <v>10694801</v>
      </c>
      <c r="Q117" s="31">
        <v>122872642</v>
      </c>
      <c r="R117" s="31">
        <v>123791923</v>
      </c>
      <c r="S117" s="31">
        <v>10694801</v>
      </c>
      <c r="T117" s="36">
        <f t="shared" si="26"/>
        <v>8.7039725246568722E-2</v>
      </c>
      <c r="U117" s="36">
        <f t="shared" si="27"/>
        <v>-3.2613042542820603E-2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8668876</v>
      </c>
      <c r="E118" s="31">
        <v>8668876</v>
      </c>
      <c r="F118" s="31">
        <v>1186998</v>
      </c>
      <c r="G118" s="36">
        <f t="shared" si="21"/>
        <v>0.13692640199259973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1186998</v>
      </c>
      <c r="O118" s="36">
        <f t="shared" si="25"/>
        <v>0.13692640199259973</v>
      </c>
      <c r="P118" s="31">
        <v>1613483</v>
      </c>
      <c r="Q118" s="31">
        <v>8350855</v>
      </c>
      <c r="R118" s="31">
        <v>7403522</v>
      </c>
      <c r="S118" s="31">
        <v>1613483</v>
      </c>
      <c r="T118" s="36">
        <f t="shared" si="26"/>
        <v>0.19321171305213658</v>
      </c>
      <c r="U118" s="36">
        <f t="shared" si="27"/>
        <v>-0.26432568548909408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65071736</v>
      </c>
      <c r="E121" s="32">
        <f>SUM(E113:E120)</f>
        <v>65071736</v>
      </c>
      <c r="F121" s="32">
        <f>SUM(F113:F120)</f>
        <v>11589908</v>
      </c>
      <c r="G121" s="37">
        <f t="shared" si="21"/>
        <v>0.17810970956729968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11589908</v>
      </c>
      <c r="O121" s="37">
        <f t="shared" si="25"/>
        <v>0.17810970956729968</v>
      </c>
      <c r="P121" s="32">
        <f>SUM(P113:P120)</f>
        <v>12336076</v>
      </c>
      <c r="Q121" s="32">
        <f>SUM(Q113:Q120)</f>
        <v>131315649</v>
      </c>
      <c r="R121" s="32">
        <f>SUM(R113:R120)</f>
        <v>131305904</v>
      </c>
      <c r="S121" s="32">
        <f>SUM(S113:S120)</f>
        <v>12336076</v>
      </c>
      <c r="T121" s="37">
        <f t="shared" si="26"/>
        <v>9.3942162217086553E-2</v>
      </c>
      <c r="U121" s="37">
        <f t="shared" si="27"/>
        <v>-6.0486657183370096E-2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4324559</v>
      </c>
      <c r="E122" s="31">
        <v>4324559</v>
      </c>
      <c r="F122" s="31">
        <v>992395</v>
      </c>
      <c r="G122" s="36">
        <f t="shared" si="21"/>
        <v>0.2294788902174765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992395</v>
      </c>
      <c r="O122" s="36">
        <f t="shared" si="25"/>
        <v>0.2294788902174765</v>
      </c>
      <c r="P122" s="31">
        <v>1118595</v>
      </c>
      <c r="Q122" s="31">
        <v>4305147</v>
      </c>
      <c r="R122" s="31">
        <v>3415001</v>
      </c>
      <c r="S122" s="31">
        <v>1118595</v>
      </c>
      <c r="T122" s="36">
        <f t="shared" si="26"/>
        <v>0.25982736477987861</v>
      </c>
      <c r="U122" s="36">
        <f t="shared" si="27"/>
        <v>-0.11282010021500188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172288</v>
      </c>
      <c r="E123" s="31">
        <v>172288</v>
      </c>
      <c r="F123" s="31">
        <v>9759</v>
      </c>
      <c r="G123" s="36">
        <f t="shared" si="21"/>
        <v>5.6643527117384844E-2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9759</v>
      </c>
      <c r="O123" s="36">
        <f t="shared" si="25"/>
        <v>5.6643527117384844E-2</v>
      </c>
      <c r="P123" s="31">
        <v>7474</v>
      </c>
      <c r="Q123" s="31">
        <v>94784</v>
      </c>
      <c r="R123" s="31">
        <v>172963</v>
      </c>
      <c r="S123" s="31">
        <v>7474</v>
      </c>
      <c r="T123" s="36">
        <f t="shared" si="26"/>
        <v>7.8852970965563804E-2</v>
      </c>
      <c r="U123" s="36">
        <f t="shared" si="27"/>
        <v>0.30572651859780575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229944</v>
      </c>
      <c r="E124" s="31">
        <v>229944</v>
      </c>
      <c r="F124" s="31">
        <v>14930</v>
      </c>
      <c r="G124" s="36">
        <f t="shared" si="21"/>
        <v>6.4928852242285076E-2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14930</v>
      </c>
      <c r="O124" s="36">
        <f t="shared" si="25"/>
        <v>6.4928852242285076E-2</v>
      </c>
      <c r="P124" s="31">
        <v>15388</v>
      </c>
      <c r="Q124" s="31">
        <v>220616</v>
      </c>
      <c r="R124" s="31">
        <v>211979</v>
      </c>
      <c r="S124" s="31">
        <v>15388</v>
      </c>
      <c r="T124" s="36">
        <f t="shared" si="26"/>
        <v>6.9750154113935522E-2</v>
      </c>
      <c r="U124" s="36">
        <f t="shared" si="27"/>
        <v>-2.9763452040551086E-2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4726791</v>
      </c>
      <c r="E126" s="32">
        <f>SUM(E122:E125)</f>
        <v>4726791</v>
      </c>
      <c r="F126" s="32">
        <f>SUM(F122:F125)</f>
        <v>1017084</v>
      </c>
      <c r="G126" s="37">
        <f t="shared" si="21"/>
        <v>0.2151743117053409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1017084</v>
      </c>
      <c r="O126" s="37">
        <f t="shared" si="25"/>
        <v>0.2151743117053409</v>
      </c>
      <c r="P126" s="32">
        <f>SUM(P122:P125)</f>
        <v>1141457</v>
      </c>
      <c r="Q126" s="32">
        <f>SUM(Q122:Q125)</f>
        <v>4620547</v>
      </c>
      <c r="R126" s="32">
        <f>SUM(R122:R125)</f>
        <v>3799943</v>
      </c>
      <c r="S126" s="32">
        <f>SUM(S122:S125)</f>
        <v>1141457</v>
      </c>
      <c r="T126" s="37">
        <f t="shared" si="26"/>
        <v>0.24703936568549134</v>
      </c>
      <c r="U126" s="37">
        <f t="shared" si="27"/>
        <v>-0.10895986445393913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156885</v>
      </c>
      <c r="E127" s="31">
        <v>156885</v>
      </c>
      <c r="F127" s="31">
        <v>14007</v>
      </c>
      <c r="G127" s="36">
        <f t="shared" si="21"/>
        <v>8.9281958122191418E-2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14007</v>
      </c>
      <c r="O127" s="36">
        <f t="shared" si="25"/>
        <v>8.9281958122191418E-2</v>
      </c>
      <c r="P127" s="31">
        <v>13573</v>
      </c>
      <c r="Q127" s="31">
        <v>103500</v>
      </c>
      <c r="R127" s="31">
        <v>148500</v>
      </c>
      <c r="S127" s="31">
        <v>13573</v>
      </c>
      <c r="T127" s="36">
        <f t="shared" si="26"/>
        <v>0.13114009661835749</v>
      </c>
      <c r="U127" s="36">
        <f t="shared" si="27"/>
        <v>3.1975244971634842E-2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156885</v>
      </c>
      <c r="E132" s="32">
        <f>SUM(E127:E131)</f>
        <v>156885</v>
      </c>
      <c r="F132" s="32">
        <f>SUM(F127:F131)</f>
        <v>14007</v>
      </c>
      <c r="G132" s="37">
        <f t="shared" si="21"/>
        <v>8.9281958122191418E-2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14007</v>
      </c>
      <c r="O132" s="37">
        <f t="shared" si="25"/>
        <v>8.9281958122191418E-2</v>
      </c>
      <c r="P132" s="32">
        <f>SUM(P127:P131)</f>
        <v>13573</v>
      </c>
      <c r="Q132" s="32">
        <f>SUM(Q127:Q131)</f>
        <v>103500</v>
      </c>
      <c r="R132" s="32">
        <f>SUM(R127:R131)</f>
        <v>148500</v>
      </c>
      <c r="S132" s="32">
        <f>SUM(S127:S131)</f>
        <v>13573</v>
      </c>
      <c r="T132" s="37">
        <f t="shared" si="26"/>
        <v>0.13114009661835749</v>
      </c>
      <c r="U132" s="37">
        <f t="shared" si="27"/>
        <v>3.1975244971634842E-2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217348</v>
      </c>
      <c r="E133" s="31">
        <v>217348</v>
      </c>
      <c r="F133" s="31">
        <v>31844</v>
      </c>
      <c r="G133" s="36">
        <f t="shared" si="21"/>
        <v>0.14651158510775347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31844</v>
      </c>
      <c r="O133" s="36">
        <f t="shared" si="25"/>
        <v>0.14651158510775347</v>
      </c>
      <c r="P133" s="31">
        <v>39183</v>
      </c>
      <c r="Q133" s="31">
        <v>205045</v>
      </c>
      <c r="R133" s="31">
        <v>205045</v>
      </c>
      <c r="S133" s="31">
        <v>39183</v>
      </c>
      <c r="T133" s="36">
        <f t="shared" si="26"/>
        <v>0.1910946377624424</v>
      </c>
      <c r="U133" s="36">
        <f t="shared" si="27"/>
        <v>-0.18730061506265472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707264</v>
      </c>
      <c r="E134" s="31">
        <v>707264</v>
      </c>
      <c r="F134" s="31">
        <v>268897</v>
      </c>
      <c r="G134" s="36">
        <f t="shared" si="21"/>
        <v>0.38019325174192381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268897</v>
      </c>
      <c r="O134" s="36">
        <f t="shared" si="25"/>
        <v>0.38019325174192381</v>
      </c>
      <c r="P134" s="31">
        <v>219390</v>
      </c>
      <c r="Q134" s="31">
        <v>725619</v>
      </c>
      <c r="R134" s="31">
        <v>7497232</v>
      </c>
      <c r="S134" s="31">
        <v>219390</v>
      </c>
      <c r="T134" s="36">
        <f t="shared" si="26"/>
        <v>0.30234875327134486</v>
      </c>
      <c r="U134" s="36">
        <f t="shared" si="27"/>
        <v>0.22565750489994985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924612</v>
      </c>
      <c r="E137" s="32">
        <f>SUM(E133:E136)</f>
        <v>924612</v>
      </c>
      <c r="F137" s="32">
        <f>SUM(F133:F136)</f>
        <v>300741</v>
      </c>
      <c r="G137" s="37">
        <f t="shared" ref="G137:G170" si="28">IF(($D137     =0),0,($F137     /$D137     ))</f>
        <v>0.3252618395608104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300741</v>
      </c>
      <c r="O137" s="37">
        <f t="shared" ref="O137:O170" si="32">IF(($D137     =0),0,($N137     /$D137     ))</f>
        <v>0.3252618395608104</v>
      </c>
      <c r="P137" s="32">
        <f>SUM(P133:P136)</f>
        <v>258573</v>
      </c>
      <c r="Q137" s="32">
        <f>SUM(Q133:Q136)</f>
        <v>930664</v>
      </c>
      <c r="R137" s="32">
        <f>SUM(R133:R136)</f>
        <v>7702277</v>
      </c>
      <c r="S137" s="32">
        <f>SUM(S133:S136)</f>
        <v>258573</v>
      </c>
      <c r="T137" s="37">
        <f t="shared" ref="T137:T170" si="33">IF(($Q137     =0),0,($S137     /$Q137     ))</f>
        <v>0.2778371141464589</v>
      </c>
      <c r="U137" s="37">
        <f t="shared" ref="U137:U170" si="34">IF(($P137     =0),0,(($F137     /$P137     )-1))</f>
        <v>0.16307967189149686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3426483</v>
      </c>
      <c r="E138" s="31">
        <v>3426483</v>
      </c>
      <c r="F138" s="31">
        <v>422000</v>
      </c>
      <c r="G138" s="36">
        <f t="shared" si="28"/>
        <v>0.12315835216459559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422000</v>
      </c>
      <c r="O138" s="36">
        <f t="shared" si="32"/>
        <v>0.12315835216459559</v>
      </c>
      <c r="P138" s="31">
        <v>326400</v>
      </c>
      <c r="Q138" s="31">
        <v>3282072</v>
      </c>
      <c r="R138" s="31">
        <v>3282072</v>
      </c>
      <c r="S138" s="31">
        <v>326400</v>
      </c>
      <c r="T138" s="36">
        <f t="shared" si="33"/>
        <v>9.9449372225837829E-2</v>
      </c>
      <c r="U138" s="36">
        <f t="shared" si="34"/>
        <v>0.29289215686274517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1121360</v>
      </c>
      <c r="E139" s="31">
        <v>1121360</v>
      </c>
      <c r="F139" s="31">
        <v>467235</v>
      </c>
      <c r="G139" s="36">
        <f t="shared" si="28"/>
        <v>0.41666815295712351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467235</v>
      </c>
      <c r="O139" s="36">
        <f t="shared" si="32"/>
        <v>0.41666815295712351</v>
      </c>
      <c r="P139" s="31">
        <v>467451</v>
      </c>
      <c r="Q139" s="31">
        <v>1121886</v>
      </c>
      <c r="R139" s="31">
        <v>1121886</v>
      </c>
      <c r="S139" s="31">
        <v>467451</v>
      </c>
      <c r="T139" s="36">
        <f t="shared" si="33"/>
        <v>0.41666532963242253</v>
      </c>
      <c r="U139" s="36">
        <f t="shared" si="34"/>
        <v>-4.6208051753016122E-4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203580</v>
      </c>
      <c r="E140" s="31">
        <v>203580</v>
      </c>
      <c r="F140" s="31">
        <v>31787</v>
      </c>
      <c r="G140" s="36">
        <f t="shared" si="28"/>
        <v>0.15614009234698889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31787</v>
      </c>
      <c r="O140" s="36">
        <f t="shared" si="32"/>
        <v>0.15614009234698889</v>
      </c>
      <c r="P140" s="31">
        <v>6452</v>
      </c>
      <c r="Q140" s="31">
        <v>3545000</v>
      </c>
      <c r="R140" s="31">
        <v>195000</v>
      </c>
      <c r="S140" s="31">
        <v>6452</v>
      </c>
      <c r="T140" s="36">
        <f t="shared" si="33"/>
        <v>1.8200282087447108E-3</v>
      </c>
      <c r="U140" s="36">
        <f t="shared" si="34"/>
        <v>3.926689398636082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558540</v>
      </c>
      <c r="E141" s="31">
        <v>558540</v>
      </c>
      <c r="F141" s="31">
        <v>223775</v>
      </c>
      <c r="G141" s="36">
        <f t="shared" si="28"/>
        <v>0.40064274716224441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223775</v>
      </c>
      <c r="O141" s="36">
        <f t="shared" si="32"/>
        <v>0.40064274716224441</v>
      </c>
      <c r="P141" s="31">
        <v>202283</v>
      </c>
      <c r="Q141" s="31">
        <v>889552</v>
      </c>
      <c r="R141" s="31">
        <v>693410</v>
      </c>
      <c r="S141" s="31">
        <v>202283</v>
      </c>
      <c r="T141" s="36">
        <f t="shared" si="33"/>
        <v>0.22739873554328471</v>
      </c>
      <c r="U141" s="36">
        <f t="shared" si="34"/>
        <v>0.10624718834504132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559898</v>
      </c>
      <c r="E143" s="31">
        <v>559898</v>
      </c>
      <c r="F143" s="31">
        <v>21648</v>
      </c>
      <c r="G143" s="36">
        <f t="shared" si="28"/>
        <v>3.8664185262315638E-2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21648</v>
      </c>
      <c r="O143" s="36">
        <f t="shared" si="32"/>
        <v>3.8664185262315638E-2</v>
      </c>
      <c r="P143" s="31">
        <v>6494</v>
      </c>
      <c r="Q143" s="31">
        <v>57429</v>
      </c>
      <c r="R143" s="31">
        <v>57429</v>
      </c>
      <c r="S143" s="31">
        <v>6494</v>
      </c>
      <c r="T143" s="36">
        <f t="shared" si="33"/>
        <v>0.11307875811872051</v>
      </c>
      <c r="U143" s="36">
        <f t="shared" si="34"/>
        <v>2.3335386510625193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5869861</v>
      </c>
      <c r="E144" s="32">
        <f>SUM(E138:E143)</f>
        <v>5869861</v>
      </c>
      <c r="F144" s="32">
        <f>SUM(F138:F143)</f>
        <v>1166445</v>
      </c>
      <c r="G144" s="37">
        <f t="shared" si="28"/>
        <v>0.19871765276894973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1166445</v>
      </c>
      <c r="O144" s="37">
        <f t="shared" si="32"/>
        <v>0.19871765276894973</v>
      </c>
      <c r="P144" s="32">
        <f>SUM(P138:P143)</f>
        <v>1009080</v>
      </c>
      <c r="Q144" s="32">
        <f>SUM(Q138:Q143)</f>
        <v>8895939</v>
      </c>
      <c r="R144" s="32">
        <f>SUM(R138:R143)</f>
        <v>5349797</v>
      </c>
      <c r="S144" s="32">
        <f>SUM(S138:S143)</f>
        <v>1009080</v>
      </c>
      <c r="T144" s="37">
        <f t="shared" si="33"/>
        <v>0.1134315331973387</v>
      </c>
      <c r="U144" s="37">
        <f t="shared" si="34"/>
        <v>0.15594898323225115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47735</v>
      </c>
      <c r="E145" s="31">
        <v>47735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4642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35000</v>
      </c>
      <c r="E146" s="31">
        <v>35000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9762</v>
      </c>
      <c r="Q146" s="31">
        <v>30000</v>
      </c>
      <c r="R146" s="31">
        <v>35000</v>
      </c>
      <c r="S146" s="31">
        <v>9762</v>
      </c>
      <c r="T146" s="36">
        <f t="shared" si="33"/>
        <v>0.32540000000000002</v>
      </c>
      <c r="U146" s="36">
        <f t="shared" si="34"/>
        <v>-1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82735</v>
      </c>
      <c r="E150" s="32">
        <f>SUM(E145:E149)</f>
        <v>82735</v>
      </c>
      <c r="F150" s="32">
        <f>SUM(F145:F149)</f>
        <v>0</v>
      </c>
      <c r="G150" s="37">
        <f t="shared" si="28"/>
        <v>0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0</v>
      </c>
      <c r="O150" s="37">
        <f t="shared" si="32"/>
        <v>0</v>
      </c>
      <c r="P150" s="32">
        <f>SUM(P145:P149)</f>
        <v>9762</v>
      </c>
      <c r="Q150" s="32">
        <f>SUM(Q145:Q149)</f>
        <v>34642</v>
      </c>
      <c r="R150" s="32">
        <f>SUM(R145:R149)</f>
        <v>35000</v>
      </c>
      <c r="S150" s="32">
        <f>SUM(S145:S149)</f>
        <v>9762</v>
      </c>
      <c r="T150" s="37">
        <f t="shared" si="33"/>
        <v>0.28179666301021883</v>
      </c>
      <c r="U150" s="37">
        <f t="shared" si="34"/>
        <v>-1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5969000</v>
      </c>
      <c r="E152" s="31">
        <v>5969000</v>
      </c>
      <c r="F152" s="31">
        <v>1663207</v>
      </c>
      <c r="G152" s="36">
        <f t="shared" si="28"/>
        <v>0.27864081085608977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1663207</v>
      </c>
      <c r="O152" s="36">
        <f t="shared" si="32"/>
        <v>0.27864081085608977</v>
      </c>
      <c r="P152" s="31">
        <v>710476</v>
      </c>
      <c r="Q152" s="31">
        <v>9403200</v>
      </c>
      <c r="R152" s="31">
        <v>5315291</v>
      </c>
      <c r="S152" s="31">
        <v>710476</v>
      </c>
      <c r="T152" s="36">
        <f t="shared" si="33"/>
        <v>7.5556831716862338E-2</v>
      </c>
      <c r="U152" s="36">
        <f t="shared" si="34"/>
        <v>1.3409756276074067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2513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2513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246922</v>
      </c>
      <c r="E155" s="31">
        <v>246922</v>
      </c>
      <c r="F155" s="31">
        <v>51610</v>
      </c>
      <c r="G155" s="36">
        <f t="shared" si="28"/>
        <v>0.20901337264399283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51610</v>
      </c>
      <c r="O155" s="36">
        <f t="shared" si="32"/>
        <v>0.20901337264399283</v>
      </c>
      <c r="P155" s="31">
        <v>63130</v>
      </c>
      <c r="Q155" s="31">
        <v>326430</v>
      </c>
      <c r="R155" s="31">
        <v>362879</v>
      </c>
      <c r="S155" s="31">
        <v>63130</v>
      </c>
      <c r="T155" s="36">
        <f t="shared" si="33"/>
        <v>0.19339521490059125</v>
      </c>
      <c r="U155" s="36">
        <f t="shared" si="34"/>
        <v>-0.18248059559638841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6215922</v>
      </c>
      <c r="E157" s="32">
        <f>SUM(E151:E156)</f>
        <v>6215922</v>
      </c>
      <c r="F157" s="32">
        <f>SUM(F151:F156)</f>
        <v>1717330</v>
      </c>
      <c r="G157" s="37">
        <f t="shared" si="28"/>
        <v>0.2762792068497642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1717330</v>
      </c>
      <c r="O157" s="37">
        <f t="shared" si="32"/>
        <v>0.2762792068497642</v>
      </c>
      <c r="P157" s="32">
        <f>SUM(P151:P156)</f>
        <v>773606</v>
      </c>
      <c r="Q157" s="32">
        <f>SUM(Q151:Q156)</f>
        <v>9729630</v>
      </c>
      <c r="R157" s="32">
        <f>SUM(R151:R156)</f>
        <v>5678170</v>
      </c>
      <c r="S157" s="32">
        <f>SUM(S151:S156)</f>
        <v>773606</v>
      </c>
      <c r="T157" s="37">
        <f t="shared" si="33"/>
        <v>7.951032053634105E-2</v>
      </c>
      <c r="U157" s="37">
        <f t="shared" si="34"/>
        <v>1.2199026377768529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348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348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0</v>
      </c>
      <c r="E163" s="32">
        <f>SUM(E158:E162)</f>
        <v>0</v>
      </c>
      <c r="F163" s="32">
        <f>SUM(F158:F162)</f>
        <v>348</v>
      </c>
      <c r="G163" s="37">
        <f t="shared" si="28"/>
        <v>0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348</v>
      </c>
      <c r="O163" s="37">
        <f t="shared" si="32"/>
        <v>0</v>
      </c>
      <c r="P163" s="32">
        <f>SUM(P158:P162)</f>
        <v>0</v>
      </c>
      <c r="Q163" s="32">
        <f>SUM(Q158:Q162)</f>
        <v>0</v>
      </c>
      <c r="R163" s="32">
        <f>SUM(R158:R162)</f>
        <v>0</v>
      </c>
      <c r="S163" s="32">
        <f>SUM(S158:S162)</f>
        <v>0</v>
      </c>
      <c r="T163" s="37">
        <f t="shared" si="33"/>
        <v>0</v>
      </c>
      <c r="U163" s="37">
        <f t="shared" si="34"/>
        <v>0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30000</v>
      </c>
      <c r="E165" s="31">
        <v>30000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30000</v>
      </c>
      <c r="R165" s="31">
        <v>30000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318000</v>
      </c>
      <c r="E166" s="31">
        <v>318000</v>
      </c>
      <c r="F166" s="31">
        <v>87550</v>
      </c>
      <c r="G166" s="36">
        <f t="shared" si="28"/>
        <v>0.27531446540880505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87550</v>
      </c>
      <c r="O166" s="36">
        <f t="shared" si="32"/>
        <v>0.27531446540880505</v>
      </c>
      <c r="P166" s="31">
        <v>42250</v>
      </c>
      <c r="Q166" s="31">
        <v>350000</v>
      </c>
      <c r="R166" s="31">
        <v>322200</v>
      </c>
      <c r="S166" s="31">
        <v>42250</v>
      </c>
      <c r="T166" s="36">
        <f t="shared" si="33"/>
        <v>0.12071428571428572</v>
      </c>
      <c r="U166" s="36">
        <f t="shared" si="34"/>
        <v>1.0721893491124259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348000</v>
      </c>
      <c r="E169" s="32">
        <f>SUM(E164:E168)</f>
        <v>348000</v>
      </c>
      <c r="F169" s="32">
        <f>SUM(F164:F168)</f>
        <v>87550</v>
      </c>
      <c r="G169" s="37">
        <f t="shared" si="28"/>
        <v>0.25158045977011495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87550</v>
      </c>
      <c r="O169" s="37">
        <f t="shared" si="32"/>
        <v>0.25158045977011495</v>
      </c>
      <c r="P169" s="32">
        <f>SUM(P164:P168)</f>
        <v>42250</v>
      </c>
      <c r="Q169" s="32">
        <f>SUM(Q164:Q168)</f>
        <v>380000</v>
      </c>
      <c r="R169" s="32">
        <f>SUM(R164:R168)</f>
        <v>352200</v>
      </c>
      <c r="S169" s="32">
        <f>SUM(S164:S168)</f>
        <v>42250</v>
      </c>
      <c r="T169" s="37">
        <f t="shared" si="33"/>
        <v>0.11118421052631579</v>
      </c>
      <c r="U169" s="37">
        <f t="shared" si="34"/>
        <v>1.0721893491124259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267876223</v>
      </c>
      <c r="E170" s="32">
        <f>SUM(E105,E107:E111,E113:E120,E122:E125,E127:E131,E133:E136,E138:E143,E145:E149,E151:E156,E158:E162,E164:E168)</f>
        <v>267876223</v>
      </c>
      <c r="F170" s="32">
        <f>SUM(F105,F107:F111,F113:F120,F122:F125,F127:F131,F133:F136,F138:F143,F145:F149,F151:F156,F158:F162,F164:F168)</f>
        <v>60692792</v>
      </c>
      <c r="G170" s="37">
        <f t="shared" si="28"/>
        <v>0.22657028429133855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60692792</v>
      </c>
      <c r="O170" s="37">
        <f t="shared" si="32"/>
        <v>0.22657028429133855</v>
      </c>
      <c r="P170" s="32">
        <f>SUM(P105,P107:P111,P113:P120,P122:P125,P127:P131,P133:P136,P138:P143,P145:P149,P151:P156,P158:P162,P164:P168)</f>
        <v>59737995</v>
      </c>
      <c r="Q170" s="32">
        <f>SUM(Q105,Q107:Q111,Q113:Q120,Q122:Q125,Q127:Q131,Q133:Q136,Q138:Q143,Q145:Q149,Q151:Q156,Q158:Q162,Q164:Q168)</f>
        <v>330554792</v>
      </c>
      <c r="R170" s="32">
        <f>SUM(R105,R107:R111,R113:R120,R122:R125,R127:R131,R133:R136,R138:R143,R145:R149,R151:R156,R158:R162,R164:R168)</f>
        <v>330756495</v>
      </c>
      <c r="S170" s="32">
        <f>SUM(S105,S107:S111,S113:S120,S122:S125,S127:S131,S133:S136,S138:S143,S145:S149,S151:S156,S158:S162,S164:S168)</f>
        <v>59737995</v>
      </c>
      <c r="T170" s="37">
        <f t="shared" si="33"/>
        <v>0.18072040232289235</v>
      </c>
      <c r="U170" s="37">
        <f t="shared" si="34"/>
        <v>1.598307743673022E-2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3706200</v>
      </c>
      <c r="E177" s="31">
        <v>3706200</v>
      </c>
      <c r="F177" s="31">
        <v>605048</v>
      </c>
      <c r="G177" s="36">
        <f t="shared" si="35"/>
        <v>0.16325292752684689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605048</v>
      </c>
      <c r="O177" s="36">
        <f t="shared" si="39"/>
        <v>0.16325292752684689</v>
      </c>
      <c r="P177" s="31">
        <v>-127034</v>
      </c>
      <c r="Q177" s="31">
        <v>0</v>
      </c>
      <c r="R177" s="31">
        <v>3550000</v>
      </c>
      <c r="S177" s="31">
        <v>-127034</v>
      </c>
      <c r="T177" s="36">
        <f t="shared" si="40"/>
        <v>0</v>
      </c>
      <c r="U177" s="36">
        <f t="shared" si="41"/>
        <v>-5.7628823779460614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3706200</v>
      </c>
      <c r="E179" s="32">
        <f>SUM(E173:E178)</f>
        <v>3706200</v>
      </c>
      <c r="F179" s="32">
        <f>SUM(F173:F178)</f>
        <v>605048</v>
      </c>
      <c r="G179" s="37">
        <f t="shared" si="35"/>
        <v>0.16325292752684689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605048</v>
      </c>
      <c r="O179" s="37">
        <f t="shared" si="39"/>
        <v>0.16325292752684689</v>
      </c>
      <c r="P179" s="32">
        <f>SUM(P173:P178)</f>
        <v>-127034</v>
      </c>
      <c r="Q179" s="32">
        <f>SUM(Q173:Q178)</f>
        <v>0</v>
      </c>
      <c r="R179" s="32">
        <f>SUM(R173:R178)</f>
        <v>3550000</v>
      </c>
      <c r="S179" s="32">
        <f>SUM(S173:S178)</f>
        <v>-127034</v>
      </c>
      <c r="T179" s="37">
        <f t="shared" si="40"/>
        <v>0</v>
      </c>
      <c r="U179" s="37">
        <f t="shared" si="41"/>
        <v>-5.7628823779460614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6947543</v>
      </c>
      <c r="E180" s="31">
        <v>6947543</v>
      </c>
      <c r="F180" s="31">
        <v>507725</v>
      </c>
      <c r="G180" s="36">
        <f t="shared" si="35"/>
        <v>7.3079792381277819E-2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507725</v>
      </c>
      <c r="O180" s="36">
        <f t="shared" si="39"/>
        <v>7.3079792381277819E-2</v>
      </c>
      <c r="P180" s="31">
        <v>422000</v>
      </c>
      <c r="Q180" s="31">
        <v>6623015</v>
      </c>
      <c r="R180" s="31">
        <v>6623015</v>
      </c>
      <c r="S180" s="31">
        <v>422000</v>
      </c>
      <c r="T180" s="36">
        <f t="shared" si="40"/>
        <v>6.3717204324616514E-2</v>
      </c>
      <c r="U180" s="36">
        <f t="shared" si="41"/>
        <v>0.20313981042654028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72516633</v>
      </c>
      <c r="E184" s="31">
        <v>72516633</v>
      </c>
      <c r="F184" s="31">
        <v>30186017</v>
      </c>
      <c r="G184" s="36">
        <f t="shared" si="35"/>
        <v>0.41626335574626033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30186017</v>
      </c>
      <c r="O184" s="36">
        <f t="shared" si="39"/>
        <v>0.41626335574626033</v>
      </c>
      <c r="P184" s="31">
        <v>29282167</v>
      </c>
      <c r="Q184" s="31">
        <v>70399061</v>
      </c>
      <c r="R184" s="31">
        <v>70378755</v>
      </c>
      <c r="S184" s="31">
        <v>29282167</v>
      </c>
      <c r="T184" s="36">
        <f t="shared" si="40"/>
        <v>0.41594542006746371</v>
      </c>
      <c r="U184" s="36">
        <f t="shared" si="41"/>
        <v>3.0866909542589527E-2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79464176</v>
      </c>
      <c r="E185" s="32">
        <f>SUM(E180:E184)</f>
        <v>79464176</v>
      </c>
      <c r="F185" s="32">
        <f>SUM(F180:F184)</f>
        <v>30693742</v>
      </c>
      <c r="G185" s="37">
        <f t="shared" si="35"/>
        <v>0.38625885958976031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30693742</v>
      </c>
      <c r="O185" s="37">
        <f t="shared" si="39"/>
        <v>0.38625885958976031</v>
      </c>
      <c r="P185" s="32">
        <f>SUM(P180:P184)</f>
        <v>29704167</v>
      </c>
      <c r="Q185" s="32">
        <f>SUM(Q180:Q184)</f>
        <v>77022076</v>
      </c>
      <c r="R185" s="32">
        <f>SUM(R180:R184)</f>
        <v>77001770</v>
      </c>
      <c r="S185" s="32">
        <f>SUM(S180:S184)</f>
        <v>29704167</v>
      </c>
      <c r="T185" s="37">
        <f t="shared" si="40"/>
        <v>0.38565783399554177</v>
      </c>
      <c r="U185" s="37">
        <f t="shared" si="41"/>
        <v>3.3314349464841131E-2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0</v>
      </c>
      <c r="E188" s="31">
        <v>0</v>
      </c>
      <c r="F188" s="31">
        <v>0</v>
      </c>
      <c r="G188" s="36">
        <f t="shared" si="35"/>
        <v>0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0</v>
      </c>
      <c r="O188" s="36">
        <f t="shared" si="39"/>
        <v>0</v>
      </c>
      <c r="P188" s="31">
        <v>0</v>
      </c>
      <c r="Q188" s="31">
        <v>0</v>
      </c>
      <c r="R188" s="31">
        <v>0</v>
      </c>
      <c r="S188" s="31">
        <v>0</v>
      </c>
      <c r="T188" s="36">
        <f t="shared" si="40"/>
        <v>0</v>
      </c>
      <c r="U188" s="36">
        <f t="shared" si="41"/>
        <v>0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0</v>
      </c>
      <c r="E191" s="32">
        <f>SUM(E186:E190)</f>
        <v>0</v>
      </c>
      <c r="F191" s="32">
        <f>SUM(F186:F190)</f>
        <v>0</v>
      </c>
      <c r="G191" s="37">
        <f t="shared" si="35"/>
        <v>0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0</v>
      </c>
      <c r="O191" s="37">
        <f t="shared" si="39"/>
        <v>0</v>
      </c>
      <c r="P191" s="32">
        <f>SUM(P186:P190)</f>
        <v>0</v>
      </c>
      <c r="Q191" s="32">
        <f>SUM(Q186:Q190)</f>
        <v>0</v>
      </c>
      <c r="R191" s="32">
        <f>SUM(R186:R190)</f>
        <v>0</v>
      </c>
      <c r="S191" s="32">
        <f>SUM(S186:S190)</f>
        <v>0</v>
      </c>
      <c r="T191" s="37">
        <f t="shared" si="40"/>
        <v>0</v>
      </c>
      <c r="U191" s="37">
        <f t="shared" si="41"/>
        <v>0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12889645</v>
      </c>
      <c r="E193" s="31">
        <v>12889645</v>
      </c>
      <c r="F193" s="31">
        <v>1606524</v>
      </c>
      <c r="G193" s="36">
        <f t="shared" si="35"/>
        <v>0.12463679178130972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1606524</v>
      </c>
      <c r="O193" s="36">
        <f t="shared" si="39"/>
        <v>0.12463679178130972</v>
      </c>
      <c r="P193" s="31">
        <v>2800682</v>
      </c>
      <c r="Q193" s="31">
        <v>9622787</v>
      </c>
      <c r="R193" s="31">
        <v>12160042</v>
      </c>
      <c r="S193" s="31">
        <v>2800682</v>
      </c>
      <c r="T193" s="36">
        <f t="shared" si="40"/>
        <v>0.29104686615218645</v>
      </c>
      <c r="U193" s="36">
        <f t="shared" si="41"/>
        <v>-0.42638114573521735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35"/>
        <v>0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0</v>
      </c>
      <c r="O195" s="36">
        <f t="shared" si="39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0"/>
        <v>0</v>
      </c>
      <c r="U195" s="36">
        <f t="shared" si="41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4467468</v>
      </c>
      <c r="E196" s="31">
        <v>4467468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4283285</v>
      </c>
      <c r="R196" s="31">
        <v>4283285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1985585</v>
      </c>
      <c r="E197" s="31">
        <v>1985585</v>
      </c>
      <c r="F197" s="31">
        <v>309370</v>
      </c>
      <c r="G197" s="36">
        <f t="shared" si="35"/>
        <v>0.15580798605952401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309370</v>
      </c>
      <c r="O197" s="36">
        <f t="shared" si="39"/>
        <v>0.15580798605952401</v>
      </c>
      <c r="P197" s="31">
        <v>355833</v>
      </c>
      <c r="Q197" s="31">
        <v>1805056</v>
      </c>
      <c r="R197" s="31">
        <v>1805056</v>
      </c>
      <c r="S197" s="31">
        <v>355833</v>
      </c>
      <c r="T197" s="36">
        <f t="shared" si="40"/>
        <v>0.19713128013756914</v>
      </c>
      <c r="U197" s="36">
        <f t="shared" si="41"/>
        <v>-0.13057529796280842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19342698</v>
      </c>
      <c r="E198" s="32">
        <f>SUM(E192:E197)</f>
        <v>19342698</v>
      </c>
      <c r="F198" s="32">
        <f>SUM(F192:F197)</f>
        <v>1915894</v>
      </c>
      <c r="G198" s="37">
        <f t="shared" si="35"/>
        <v>9.9049987752484164E-2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1915894</v>
      </c>
      <c r="O198" s="37">
        <f t="shared" si="39"/>
        <v>9.9049987752484164E-2</v>
      </c>
      <c r="P198" s="32">
        <f>SUM(P192:P197)</f>
        <v>3156515</v>
      </c>
      <c r="Q198" s="32">
        <f>SUM(Q192:Q197)</f>
        <v>15711128</v>
      </c>
      <c r="R198" s="32">
        <f>SUM(R192:R197)</f>
        <v>18248383</v>
      </c>
      <c r="S198" s="32">
        <f>SUM(S192:S197)</f>
        <v>3156515</v>
      </c>
      <c r="T198" s="37">
        <f t="shared" si="40"/>
        <v>0.20090950821608736</v>
      </c>
      <c r="U198" s="37">
        <f t="shared" si="41"/>
        <v>-0.39303504022632552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6516750</v>
      </c>
      <c r="E199" s="31">
        <v>6516750</v>
      </c>
      <c r="F199" s="31">
        <v>113906</v>
      </c>
      <c r="G199" s="36">
        <f t="shared" si="35"/>
        <v>1.7478958069589903E-2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113906</v>
      </c>
      <c r="O199" s="36">
        <f t="shared" si="39"/>
        <v>1.7478958069589903E-2</v>
      </c>
      <c r="P199" s="31">
        <v>18412</v>
      </c>
      <c r="Q199" s="31">
        <v>6242098</v>
      </c>
      <c r="R199" s="31">
        <v>6242098</v>
      </c>
      <c r="S199" s="31">
        <v>18412</v>
      </c>
      <c r="T199" s="36">
        <f t="shared" si="40"/>
        <v>2.9496493006037393E-3</v>
      </c>
      <c r="U199" s="36">
        <f t="shared" si="41"/>
        <v>5.1865087986096023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6516750</v>
      </c>
      <c r="E204" s="32">
        <f>SUM(E199:E203)</f>
        <v>6516750</v>
      </c>
      <c r="F204" s="32">
        <f>SUM(F199:F203)</f>
        <v>113906</v>
      </c>
      <c r="G204" s="37">
        <f t="shared" si="35"/>
        <v>1.7478958069589903E-2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113906</v>
      </c>
      <c r="O204" s="37">
        <f t="shared" si="39"/>
        <v>1.7478958069589903E-2</v>
      </c>
      <c r="P204" s="32">
        <f>SUM(P199:P203)</f>
        <v>18412</v>
      </c>
      <c r="Q204" s="32">
        <f>SUM(Q199:Q203)</f>
        <v>6242098</v>
      </c>
      <c r="R204" s="32">
        <f>SUM(R199:R203)</f>
        <v>6242098</v>
      </c>
      <c r="S204" s="32">
        <f>SUM(S199:S203)</f>
        <v>18412</v>
      </c>
      <c r="T204" s="37">
        <f t="shared" si="40"/>
        <v>2.9496493006037393E-3</v>
      </c>
      <c r="U204" s="37">
        <f t="shared" si="41"/>
        <v>5.1865087986096023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109029824</v>
      </c>
      <c r="E205" s="32">
        <f>SUM(E173:E178,E180:E184,E186:E190,E192:E197,E199:E203)</f>
        <v>109029824</v>
      </c>
      <c r="F205" s="32">
        <f>SUM(F173:F178,F180:F184,F186:F190,F192:F197,F199:F203)</f>
        <v>33328590</v>
      </c>
      <c r="G205" s="37">
        <f t="shared" si="35"/>
        <v>0.30568324131202851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33328590</v>
      </c>
      <c r="O205" s="37">
        <f t="shared" si="39"/>
        <v>0.30568324131202851</v>
      </c>
      <c r="P205" s="32">
        <f>SUM(P173:P178,P180:P184,P186:P190,P192:P197,P199:P203)</f>
        <v>32752060</v>
      </c>
      <c r="Q205" s="32">
        <f>SUM(Q173:Q178,Q180:Q184,Q186:Q190,Q192:Q197,Q199:Q203)</f>
        <v>98975302</v>
      </c>
      <c r="R205" s="32">
        <f>SUM(R173:R178,R180:R184,R186:R190,R192:R197,R199:R203)</f>
        <v>105042251</v>
      </c>
      <c r="S205" s="32">
        <f>SUM(S173:S178,S180:S184,S186:S190,S192:S197,S199:S203)</f>
        <v>32752060</v>
      </c>
      <c r="T205" s="37">
        <f t="shared" si="40"/>
        <v>0.33091144293755226</v>
      </c>
      <c r="U205" s="37">
        <f t="shared" si="41"/>
        <v>1.7602862232177108E-2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971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971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172400</v>
      </c>
      <c r="E209" s="31">
        <v>172400</v>
      </c>
      <c r="F209" s="31">
        <v>44073</v>
      </c>
      <c r="G209" s="36">
        <f t="shared" si="42"/>
        <v>0.25564385150812063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44073</v>
      </c>
      <c r="O209" s="36">
        <f t="shared" si="46"/>
        <v>0.25564385150812063</v>
      </c>
      <c r="P209" s="31">
        <v>41190</v>
      </c>
      <c r="Q209" s="31">
        <v>165292</v>
      </c>
      <c r="R209" s="31">
        <v>165292</v>
      </c>
      <c r="S209" s="31">
        <v>41190</v>
      </c>
      <c r="T209" s="36">
        <f t="shared" si="47"/>
        <v>0.24919536335696826</v>
      </c>
      <c r="U209" s="36">
        <f t="shared" si="48"/>
        <v>6.9992716678805467E-2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300102</v>
      </c>
      <c r="E210" s="31">
        <v>300102</v>
      </c>
      <c r="F210" s="31">
        <v>765479</v>
      </c>
      <c r="G210" s="36">
        <f t="shared" si="42"/>
        <v>2.550729418664321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765479</v>
      </c>
      <c r="O210" s="36">
        <f t="shared" si="46"/>
        <v>2.550729418664321</v>
      </c>
      <c r="P210" s="31">
        <v>591</v>
      </c>
      <c r="Q210" s="31">
        <v>151790</v>
      </c>
      <c r="R210" s="31">
        <v>281790</v>
      </c>
      <c r="S210" s="31">
        <v>591</v>
      </c>
      <c r="T210" s="36">
        <f t="shared" si="47"/>
        <v>3.8935371236576851E-3</v>
      </c>
      <c r="U210" s="36">
        <f t="shared" si="48"/>
        <v>1294.2267343485616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472502</v>
      </c>
      <c r="E216" s="32">
        <f>SUM(E208:E215)</f>
        <v>472502</v>
      </c>
      <c r="F216" s="32">
        <f>SUM(F208:F215)</f>
        <v>810523</v>
      </c>
      <c r="G216" s="37">
        <f t="shared" si="42"/>
        <v>1.7153853317022996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810523</v>
      </c>
      <c r="O216" s="37">
        <f t="shared" si="46"/>
        <v>1.7153853317022996</v>
      </c>
      <c r="P216" s="32">
        <f>SUM(P208:P215)</f>
        <v>41781</v>
      </c>
      <c r="Q216" s="32">
        <f>SUM(Q208:Q215)</f>
        <v>317082</v>
      </c>
      <c r="R216" s="32">
        <f>SUM(R208:R215)</f>
        <v>447082</v>
      </c>
      <c r="S216" s="32">
        <f>SUM(S208:S215)</f>
        <v>41781</v>
      </c>
      <c r="T216" s="37">
        <f t="shared" si="47"/>
        <v>0.13176717694476509</v>
      </c>
      <c r="U216" s="37">
        <f t="shared" si="48"/>
        <v>18.399320265192312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6967942</v>
      </c>
      <c r="E218" s="31">
        <v>6967942</v>
      </c>
      <c r="F218" s="31">
        <v>-1374979</v>
      </c>
      <c r="G218" s="36">
        <f t="shared" si="42"/>
        <v>-0.19732928316567502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-1374979</v>
      </c>
      <c r="O218" s="36">
        <f t="shared" si="46"/>
        <v>-0.19732928316567502</v>
      </c>
      <c r="P218" s="31">
        <v>-978882</v>
      </c>
      <c r="Q218" s="31">
        <v>49450946</v>
      </c>
      <c r="R218" s="31">
        <v>6680666</v>
      </c>
      <c r="S218" s="31">
        <v>-978882</v>
      </c>
      <c r="T218" s="36">
        <f t="shared" si="47"/>
        <v>-1.9795010594943926E-2</v>
      </c>
      <c r="U218" s="36">
        <f t="shared" si="48"/>
        <v>0.40464223471266192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64624</v>
      </c>
      <c r="G219" s="36">
        <f t="shared" si="42"/>
        <v>0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64624</v>
      </c>
      <c r="O219" s="36">
        <f t="shared" si="46"/>
        <v>0</v>
      </c>
      <c r="P219" s="31">
        <v>17120</v>
      </c>
      <c r="Q219" s="31">
        <v>39778132</v>
      </c>
      <c r="R219" s="31">
        <v>50472</v>
      </c>
      <c r="S219" s="31">
        <v>17120</v>
      </c>
      <c r="T219" s="36">
        <f t="shared" si="47"/>
        <v>4.3038722884221911E-4</v>
      </c>
      <c r="U219" s="36">
        <f t="shared" si="48"/>
        <v>2.7747663551401871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20541</v>
      </c>
      <c r="E222" s="31">
        <v>20541</v>
      </c>
      <c r="F222" s="31">
        <v>37803</v>
      </c>
      <c r="G222" s="36">
        <f t="shared" si="42"/>
        <v>1.8403680443990069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37803</v>
      </c>
      <c r="O222" s="36">
        <f t="shared" si="46"/>
        <v>1.8403680443990069</v>
      </c>
      <c r="P222" s="31">
        <v>0</v>
      </c>
      <c r="Q222" s="31">
        <v>19751</v>
      </c>
      <c r="R222" s="31">
        <v>19751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6988483</v>
      </c>
      <c r="E224" s="32">
        <f>SUM(E217:E223)</f>
        <v>6988483</v>
      </c>
      <c r="F224" s="32">
        <f>SUM(F217:F223)</f>
        <v>-1272552</v>
      </c>
      <c r="G224" s="37">
        <f t="shared" si="42"/>
        <v>-0.18209273743672269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-1272552</v>
      </c>
      <c r="O224" s="37">
        <f t="shared" si="46"/>
        <v>-0.18209273743672269</v>
      </c>
      <c r="P224" s="32">
        <f>SUM(P217:P223)</f>
        <v>-961762</v>
      </c>
      <c r="Q224" s="32">
        <f>SUM(Q217:Q223)</f>
        <v>89248829</v>
      </c>
      <c r="R224" s="32">
        <f>SUM(R217:R223)</f>
        <v>6750889</v>
      </c>
      <c r="S224" s="32">
        <f>SUM(S217:S223)</f>
        <v>-961762</v>
      </c>
      <c r="T224" s="37">
        <f t="shared" si="47"/>
        <v>-1.0776186206319861E-2</v>
      </c>
      <c r="U224" s="37">
        <f t="shared" si="48"/>
        <v>0.32314647490751347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47"/>
        <v>0</v>
      </c>
      <c r="U226" s="36">
        <f t="shared" si="48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2"/>
        <v>0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0</v>
      </c>
      <c r="O230" s="37">
        <f t="shared" si="46"/>
        <v>0</v>
      </c>
      <c r="P230" s="32">
        <f>SUM(P225:P229)</f>
        <v>0</v>
      </c>
      <c r="Q230" s="32">
        <f>SUM(Q225:Q229)</f>
        <v>0</v>
      </c>
      <c r="R230" s="32">
        <f>SUM(R225:R229)</f>
        <v>0</v>
      </c>
      <c r="S230" s="32">
        <f>SUM(S225:S229)</f>
        <v>0</v>
      </c>
      <c r="T230" s="37">
        <f t="shared" si="47"/>
        <v>0</v>
      </c>
      <c r="U230" s="37">
        <f t="shared" si="48"/>
        <v>0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7460985</v>
      </c>
      <c r="E231" s="32">
        <f>SUM(E208:E215,E217:E223,E225:E229)</f>
        <v>7460985</v>
      </c>
      <c r="F231" s="32">
        <f>SUM(F208:F215,F217:F223,F225:F229)</f>
        <v>-462029</v>
      </c>
      <c r="G231" s="37">
        <f t="shared" si="42"/>
        <v>-6.1926005748570732E-2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-462029</v>
      </c>
      <c r="O231" s="37">
        <f t="shared" si="46"/>
        <v>-6.1926005748570732E-2</v>
      </c>
      <c r="P231" s="32">
        <f>SUM(P208:P215,P217:P223,P225:P229)</f>
        <v>-919981</v>
      </c>
      <c r="Q231" s="32">
        <f>SUM(Q208:Q215,Q217:Q223,Q225:Q229)</f>
        <v>89565911</v>
      </c>
      <c r="R231" s="32">
        <f>SUM(R208:R215,R217:R223,R225:R229)</f>
        <v>7197971</v>
      </c>
      <c r="S231" s="32">
        <f>SUM(S208:S215,S217:S223,S225:S229)</f>
        <v>-919981</v>
      </c>
      <c r="T231" s="37">
        <f t="shared" si="47"/>
        <v>-1.0271552979570543E-2</v>
      </c>
      <c r="U231" s="37">
        <f t="shared" si="48"/>
        <v>-0.49778419336921087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97338</v>
      </c>
      <c r="E235" s="31">
        <v>97338</v>
      </c>
      <c r="F235" s="31">
        <v>68784</v>
      </c>
      <c r="G235" s="36">
        <f t="shared" si="49"/>
        <v>0.70665105097700798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68784</v>
      </c>
      <c r="O235" s="36">
        <f t="shared" si="53"/>
        <v>0.70665105097700798</v>
      </c>
      <c r="P235" s="31">
        <v>11192</v>
      </c>
      <c r="Q235" s="31">
        <v>36720</v>
      </c>
      <c r="R235" s="31">
        <v>96720</v>
      </c>
      <c r="S235" s="31">
        <v>11192</v>
      </c>
      <c r="T235" s="36">
        <f t="shared" si="54"/>
        <v>0.3047930283224401</v>
      </c>
      <c r="U235" s="36">
        <f t="shared" si="55"/>
        <v>5.1458184417441029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49"/>
        <v>0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0</v>
      </c>
      <c r="O236" s="36">
        <f t="shared" si="53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54"/>
        <v>0</v>
      </c>
      <c r="U236" s="36">
        <f t="shared" si="55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97338</v>
      </c>
      <c r="E240" s="32">
        <f>SUM(E234:E239)</f>
        <v>97338</v>
      </c>
      <c r="F240" s="32">
        <f>SUM(F234:F239)</f>
        <v>68784</v>
      </c>
      <c r="G240" s="37">
        <f t="shared" si="49"/>
        <v>0.70665105097700798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68784</v>
      </c>
      <c r="O240" s="37">
        <f t="shared" si="53"/>
        <v>0.70665105097700798</v>
      </c>
      <c r="P240" s="32">
        <f>SUM(P234:P239)</f>
        <v>11192</v>
      </c>
      <c r="Q240" s="32">
        <f>SUM(Q234:Q239)</f>
        <v>36720</v>
      </c>
      <c r="R240" s="32">
        <f>SUM(R234:R239)</f>
        <v>96720</v>
      </c>
      <c r="S240" s="32">
        <f>SUM(S234:S239)</f>
        <v>11192</v>
      </c>
      <c r="T240" s="37">
        <f t="shared" si="54"/>
        <v>0.3047930283224401</v>
      </c>
      <c r="U240" s="37">
        <f t="shared" si="55"/>
        <v>5.1458184417441029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13188804</v>
      </c>
      <c r="E241" s="31">
        <v>13188804</v>
      </c>
      <c r="F241" s="31">
        <v>5495326</v>
      </c>
      <c r="G241" s="36">
        <f t="shared" si="49"/>
        <v>0.41666598426968815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5495326</v>
      </c>
      <c r="O241" s="36">
        <f t="shared" si="53"/>
        <v>0.41666598426968815</v>
      </c>
      <c r="P241" s="31">
        <v>0</v>
      </c>
      <c r="Q241" s="31">
        <v>0</v>
      </c>
      <c r="R241" s="31">
        <v>23958696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3530508</v>
      </c>
      <c r="E242" s="31">
        <v>3530508</v>
      </c>
      <c r="F242" s="31">
        <v>675722</v>
      </c>
      <c r="G242" s="36">
        <f t="shared" si="49"/>
        <v>0.19139511934259887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675722</v>
      </c>
      <c r="O242" s="36">
        <f t="shared" si="53"/>
        <v>0.19139511934259887</v>
      </c>
      <c r="P242" s="31">
        <v>810379</v>
      </c>
      <c r="Q242" s="31">
        <v>3894100</v>
      </c>
      <c r="R242" s="31">
        <v>3381713</v>
      </c>
      <c r="S242" s="31">
        <v>810379</v>
      </c>
      <c r="T242" s="36">
        <f t="shared" si="54"/>
        <v>0.20810431165095913</v>
      </c>
      <c r="U242" s="36">
        <f t="shared" si="55"/>
        <v>-0.16616546085226791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49"/>
        <v>0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0</v>
      </c>
      <c r="O243" s="36">
        <f t="shared" si="53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54"/>
        <v>0</v>
      </c>
      <c r="U243" s="36">
        <f t="shared" si="55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2500000</v>
      </c>
      <c r="E244" s="31">
        <v>2500000</v>
      </c>
      <c r="F244" s="31">
        <v>237213</v>
      </c>
      <c r="G244" s="36">
        <f t="shared" si="49"/>
        <v>9.4885200000000003E-2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237213</v>
      </c>
      <c r="O244" s="36">
        <f t="shared" si="53"/>
        <v>9.4885200000000003E-2</v>
      </c>
      <c r="P244" s="31">
        <v>606517</v>
      </c>
      <c r="Q244" s="31">
        <v>0</v>
      </c>
      <c r="R244" s="31">
        <v>5000000</v>
      </c>
      <c r="S244" s="31">
        <v>606517</v>
      </c>
      <c r="T244" s="36">
        <f t="shared" si="54"/>
        <v>0</v>
      </c>
      <c r="U244" s="36">
        <f t="shared" si="55"/>
        <v>-0.60889307307132357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19219312</v>
      </c>
      <c r="E247" s="32">
        <f>SUM(E241:E246)</f>
        <v>19219312</v>
      </c>
      <c r="F247" s="32">
        <f>SUM(F241:F246)</f>
        <v>6408261</v>
      </c>
      <c r="G247" s="37">
        <f t="shared" si="49"/>
        <v>0.33342822053151538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6408261</v>
      </c>
      <c r="O247" s="37">
        <f t="shared" si="53"/>
        <v>0.33342822053151538</v>
      </c>
      <c r="P247" s="32">
        <f>SUM(P241:P246)</f>
        <v>1416896</v>
      </c>
      <c r="Q247" s="32">
        <f>SUM(Q241:Q246)</f>
        <v>3894100</v>
      </c>
      <c r="R247" s="32">
        <f>SUM(R241:R246)</f>
        <v>32340409</v>
      </c>
      <c r="S247" s="32">
        <f>SUM(S241:S246)</f>
        <v>1416896</v>
      </c>
      <c r="T247" s="37">
        <f t="shared" si="54"/>
        <v>0.36385711717726815</v>
      </c>
      <c r="U247" s="37">
        <f t="shared" si="55"/>
        <v>3.5227462001445415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5979648</v>
      </c>
      <c r="E252" s="31">
        <v>5979648</v>
      </c>
      <c r="F252" s="31">
        <v>8358250</v>
      </c>
      <c r="G252" s="36">
        <f t="shared" si="49"/>
        <v>1.3977829464209264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8358250</v>
      </c>
      <c r="O252" s="36">
        <f t="shared" si="53"/>
        <v>1.3977829464209264</v>
      </c>
      <c r="P252" s="31">
        <v>0</v>
      </c>
      <c r="Q252" s="31">
        <v>9811740</v>
      </c>
      <c r="R252" s="31">
        <v>9811740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5979648</v>
      </c>
      <c r="E254" s="32">
        <f>SUM(E248:E253)</f>
        <v>5979648</v>
      </c>
      <c r="F254" s="32">
        <f>SUM(F248:F253)</f>
        <v>8358250</v>
      </c>
      <c r="G254" s="37">
        <f t="shared" si="49"/>
        <v>1.3977829464209264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8358250</v>
      </c>
      <c r="O254" s="37">
        <f t="shared" si="53"/>
        <v>1.3977829464209264</v>
      </c>
      <c r="P254" s="32">
        <f>SUM(P248:P253)</f>
        <v>0</v>
      </c>
      <c r="Q254" s="32">
        <f>SUM(Q248:Q253)</f>
        <v>9811740</v>
      </c>
      <c r="R254" s="32">
        <f>SUM(R248:R253)</f>
        <v>9811740</v>
      </c>
      <c r="S254" s="32">
        <f>SUM(S248:S253)</f>
        <v>0</v>
      </c>
      <c r="T254" s="37">
        <f t="shared" si="54"/>
        <v>0</v>
      </c>
      <c r="U254" s="37">
        <f t="shared" si="55"/>
        <v>0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25835443</v>
      </c>
      <c r="E255" s="31">
        <v>25835443</v>
      </c>
      <c r="F255" s="31">
        <v>2506884</v>
      </c>
      <c r="G255" s="36">
        <f t="shared" si="49"/>
        <v>9.7032746835422956E-2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2506884</v>
      </c>
      <c r="O255" s="36">
        <f t="shared" si="53"/>
        <v>9.7032746835422956E-2</v>
      </c>
      <c r="P255" s="31">
        <v>6534985</v>
      </c>
      <c r="Q255" s="31">
        <v>24963614</v>
      </c>
      <c r="R255" s="31">
        <v>24756496</v>
      </c>
      <c r="S255" s="31">
        <v>6534985</v>
      </c>
      <c r="T255" s="36">
        <f t="shared" si="54"/>
        <v>0.26178040567363364</v>
      </c>
      <c r="U255" s="36">
        <f t="shared" si="55"/>
        <v>-0.61639024420101962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111826</v>
      </c>
      <c r="E257" s="31">
        <v>111826</v>
      </c>
      <c r="F257" s="31">
        <v>55233</v>
      </c>
      <c r="G257" s="36">
        <f t="shared" si="49"/>
        <v>0.49391912435390695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55233</v>
      </c>
      <c r="O257" s="36">
        <f t="shared" si="53"/>
        <v>0.49391912435390695</v>
      </c>
      <c r="P257" s="31">
        <v>50698</v>
      </c>
      <c r="Q257" s="31">
        <v>84040</v>
      </c>
      <c r="R257" s="31">
        <v>106718</v>
      </c>
      <c r="S257" s="31">
        <v>50698</v>
      </c>
      <c r="T257" s="36">
        <f t="shared" si="54"/>
        <v>0.60326035221323182</v>
      </c>
      <c r="U257" s="36">
        <f t="shared" si="55"/>
        <v>8.9451260404749711E-2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25947269</v>
      </c>
      <c r="E259" s="32">
        <f>SUM(E255:E258)</f>
        <v>25947269</v>
      </c>
      <c r="F259" s="32">
        <f>SUM(F255:F258)</f>
        <v>2562117</v>
      </c>
      <c r="G259" s="37">
        <f t="shared" si="49"/>
        <v>9.8743224190568954E-2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2562117</v>
      </c>
      <c r="O259" s="37">
        <f t="shared" si="53"/>
        <v>9.8743224190568954E-2</v>
      </c>
      <c r="P259" s="32">
        <f>SUM(P255:P258)</f>
        <v>6585683</v>
      </c>
      <c r="Q259" s="32">
        <f>SUM(Q255:Q258)</f>
        <v>25047654</v>
      </c>
      <c r="R259" s="32">
        <f>SUM(R255:R258)</f>
        <v>24863214</v>
      </c>
      <c r="S259" s="32">
        <f>SUM(S255:S258)</f>
        <v>6585683</v>
      </c>
      <c r="T259" s="37">
        <f t="shared" si="54"/>
        <v>0.26292614070762876</v>
      </c>
      <c r="U259" s="37">
        <f t="shared" si="55"/>
        <v>-0.61095652493446773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51243567</v>
      </c>
      <c r="E260" s="32">
        <f>SUM(E234:E239,E241:E246,E248:E253,E255:E258)</f>
        <v>51243567</v>
      </c>
      <c r="F260" s="32">
        <f>SUM(F234:F239,F241:F246,F248:F253,F255:F258)</f>
        <v>17397412</v>
      </c>
      <c r="G260" s="37">
        <f t="shared" si="49"/>
        <v>0.33950431280476628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17397412</v>
      </c>
      <c r="O260" s="37">
        <f t="shared" si="53"/>
        <v>0.33950431280476628</v>
      </c>
      <c r="P260" s="32">
        <f>SUM(P234:P239,P241:P246,P248:P253,P255:P258)</f>
        <v>8013771</v>
      </c>
      <c r="Q260" s="32">
        <f>SUM(Q234:Q239,Q241:Q246,Q248:Q253,Q255:Q258)</f>
        <v>38790214</v>
      </c>
      <c r="R260" s="32">
        <f>SUM(R234:R239,R241:R246,R248:R253,R255:R258)</f>
        <v>67112083</v>
      </c>
      <c r="S260" s="32">
        <f>SUM(S234:S239,S241:S246,S248:S253,S255:S258)</f>
        <v>8013771</v>
      </c>
      <c r="T260" s="37">
        <f t="shared" si="54"/>
        <v>0.20659259575108299</v>
      </c>
      <c r="U260" s="37">
        <f t="shared" si="55"/>
        <v>1.1709394990198745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56"/>
        <v>0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0</v>
      </c>
      <c r="O264" s="36">
        <f t="shared" si="60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61"/>
        <v>0</v>
      </c>
      <c r="U264" s="36">
        <f t="shared" si="62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0</v>
      </c>
      <c r="E267" s="32">
        <f>SUM(E263:E266)</f>
        <v>0</v>
      </c>
      <c r="F267" s="32">
        <f>SUM(F263:F266)</f>
        <v>0</v>
      </c>
      <c r="G267" s="37">
        <f t="shared" si="56"/>
        <v>0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0</v>
      </c>
      <c r="O267" s="37">
        <f t="shared" si="60"/>
        <v>0</v>
      </c>
      <c r="P267" s="32">
        <f>SUM(P263:P266)</f>
        <v>0</v>
      </c>
      <c r="Q267" s="32">
        <f>SUM(Q263:Q266)</f>
        <v>0</v>
      </c>
      <c r="R267" s="32">
        <f>SUM(R263:R266)</f>
        <v>0</v>
      </c>
      <c r="S267" s="32">
        <f>SUM(S263:S266)</f>
        <v>0</v>
      </c>
      <c r="T267" s="37">
        <f t="shared" si="61"/>
        <v>0</v>
      </c>
      <c r="U267" s="37">
        <f t="shared" si="62"/>
        <v>0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333735</v>
      </c>
      <c r="E269" s="31">
        <v>333735</v>
      </c>
      <c r="F269" s="31">
        <v>25497</v>
      </c>
      <c r="G269" s="36">
        <f t="shared" si="56"/>
        <v>7.6398939278169806E-2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25497</v>
      </c>
      <c r="O269" s="36">
        <f t="shared" si="60"/>
        <v>7.6398939278169806E-2</v>
      </c>
      <c r="P269" s="31">
        <v>12584</v>
      </c>
      <c r="Q269" s="31">
        <v>255929</v>
      </c>
      <c r="R269" s="31">
        <v>319670</v>
      </c>
      <c r="S269" s="31">
        <v>12584</v>
      </c>
      <c r="T269" s="36">
        <f t="shared" si="61"/>
        <v>4.9169886960836795E-2</v>
      </c>
      <c r="U269" s="36">
        <f t="shared" si="62"/>
        <v>1.0261443102352192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333735</v>
      </c>
      <c r="E275" s="32">
        <f>SUM(E268:E274)</f>
        <v>333735</v>
      </c>
      <c r="F275" s="32">
        <f>SUM(F268:F274)</f>
        <v>25497</v>
      </c>
      <c r="G275" s="37">
        <f t="shared" si="56"/>
        <v>7.6398939278169806E-2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25497</v>
      </c>
      <c r="O275" s="37">
        <f t="shared" si="60"/>
        <v>7.6398939278169806E-2</v>
      </c>
      <c r="P275" s="32">
        <f>SUM(P268:P274)</f>
        <v>12584</v>
      </c>
      <c r="Q275" s="32">
        <f>SUM(Q268:Q274)</f>
        <v>255929</v>
      </c>
      <c r="R275" s="32">
        <f>SUM(R268:R274)</f>
        <v>319670</v>
      </c>
      <c r="S275" s="32">
        <f>SUM(S268:S274)</f>
        <v>12584</v>
      </c>
      <c r="T275" s="37">
        <f t="shared" si="61"/>
        <v>4.9169886960836795E-2</v>
      </c>
      <c r="U275" s="37">
        <f t="shared" si="62"/>
        <v>1.0261443102352192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435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608448</v>
      </c>
      <c r="E282" s="31">
        <v>608448</v>
      </c>
      <c r="F282" s="31">
        <v>301561</v>
      </c>
      <c r="G282" s="36">
        <f t="shared" si="56"/>
        <v>0.49562329073314398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301561</v>
      </c>
      <c r="O282" s="36">
        <f t="shared" si="60"/>
        <v>0.49562329073314398</v>
      </c>
      <c r="P282" s="31">
        <v>171979</v>
      </c>
      <c r="Q282" s="31">
        <v>582804</v>
      </c>
      <c r="R282" s="31">
        <v>582804</v>
      </c>
      <c r="S282" s="31">
        <v>171979</v>
      </c>
      <c r="T282" s="36">
        <f t="shared" si="61"/>
        <v>0.29508891496969819</v>
      </c>
      <c r="U282" s="36">
        <f t="shared" si="62"/>
        <v>0.75347571505823385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608448</v>
      </c>
      <c r="E285" s="32">
        <f>SUM(E276:E284)</f>
        <v>608448</v>
      </c>
      <c r="F285" s="32">
        <f>SUM(F276:F284)</f>
        <v>301561</v>
      </c>
      <c r="G285" s="37">
        <f t="shared" si="56"/>
        <v>0.49562329073314398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301561</v>
      </c>
      <c r="O285" s="37">
        <f t="shared" si="60"/>
        <v>0.49562329073314398</v>
      </c>
      <c r="P285" s="32">
        <f>SUM(P276:P284)</f>
        <v>171979</v>
      </c>
      <c r="Q285" s="32">
        <f>SUM(Q276:Q284)</f>
        <v>583239</v>
      </c>
      <c r="R285" s="32">
        <f>SUM(R276:R284)</f>
        <v>582804</v>
      </c>
      <c r="S285" s="32">
        <f>SUM(S276:S284)</f>
        <v>171979</v>
      </c>
      <c r="T285" s="37">
        <f t="shared" si="61"/>
        <v>0.2948688273589386</v>
      </c>
      <c r="U285" s="37">
        <f t="shared" si="62"/>
        <v>0.75347571505823385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4320</v>
      </c>
      <c r="E286" s="31">
        <v>4320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3269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3269</v>
      </c>
      <c r="O290" s="36">
        <f t="shared" si="60"/>
        <v>0</v>
      </c>
      <c r="P290" s="31">
        <v>0</v>
      </c>
      <c r="Q290" s="31">
        <v>3150</v>
      </c>
      <c r="R290" s="31">
        <v>3150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4320</v>
      </c>
      <c r="E292" s="32">
        <f>SUM(E286:E291)</f>
        <v>4320</v>
      </c>
      <c r="F292" s="32">
        <f>SUM(F286:F291)</f>
        <v>3269</v>
      </c>
      <c r="G292" s="37">
        <f t="shared" si="56"/>
        <v>0.75671296296296298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3269</v>
      </c>
      <c r="O292" s="37">
        <f t="shared" si="60"/>
        <v>0.75671296296296298</v>
      </c>
      <c r="P292" s="32">
        <f>SUM(P286:P291)</f>
        <v>0</v>
      </c>
      <c r="Q292" s="32">
        <f>SUM(Q286:Q291)</f>
        <v>3150</v>
      </c>
      <c r="R292" s="32">
        <f>SUM(R286:R291)</f>
        <v>3150</v>
      </c>
      <c r="S292" s="32">
        <f>SUM(S286:S291)</f>
        <v>0</v>
      </c>
      <c r="T292" s="37">
        <f t="shared" si="61"/>
        <v>0</v>
      </c>
      <c r="U292" s="37">
        <f t="shared" si="62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12081000</v>
      </c>
      <c r="E293" s="31">
        <v>12081000</v>
      </c>
      <c r="F293" s="31">
        <v>4773483</v>
      </c>
      <c r="G293" s="36">
        <f t="shared" si="56"/>
        <v>0.39512316861186986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4773483</v>
      </c>
      <c r="O293" s="36">
        <f t="shared" si="60"/>
        <v>0.39512316861186986</v>
      </c>
      <c r="P293" s="31">
        <v>3677067</v>
      </c>
      <c r="Q293" s="31">
        <v>11092000</v>
      </c>
      <c r="R293" s="31">
        <v>11092000</v>
      </c>
      <c r="S293" s="31">
        <v>3677067</v>
      </c>
      <c r="T293" s="36">
        <f t="shared" si="61"/>
        <v>0.33150622069960334</v>
      </c>
      <c r="U293" s="36">
        <f t="shared" si="62"/>
        <v>0.2981767805699489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12081000</v>
      </c>
      <c r="E298" s="32">
        <f>SUM(E293:E297)</f>
        <v>12081000</v>
      </c>
      <c r="F298" s="32">
        <f>SUM(F293:F297)</f>
        <v>4773483</v>
      </c>
      <c r="G298" s="37">
        <f t="shared" si="56"/>
        <v>0.39512316861186986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4773483</v>
      </c>
      <c r="O298" s="37">
        <f t="shared" si="60"/>
        <v>0.39512316861186986</v>
      </c>
      <c r="P298" s="32">
        <f>SUM(P293:P297)</f>
        <v>3677067</v>
      </c>
      <c r="Q298" s="32">
        <f>SUM(Q293:Q297)</f>
        <v>11092000</v>
      </c>
      <c r="R298" s="32">
        <f>SUM(R293:R297)</f>
        <v>11092000</v>
      </c>
      <c r="S298" s="32">
        <f>SUM(S293:S297)</f>
        <v>3677067</v>
      </c>
      <c r="T298" s="37">
        <f t="shared" si="61"/>
        <v>0.33150622069960334</v>
      </c>
      <c r="U298" s="37">
        <f t="shared" si="62"/>
        <v>0.2981767805699489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13027503</v>
      </c>
      <c r="E299" s="32">
        <f>SUM(E263:E266,E268:E274,E276:E284,E286:E291,E293:E297)</f>
        <v>13027503</v>
      </c>
      <c r="F299" s="32">
        <f>SUM(F263:F266,F268:F274,F276:F284,F286:F291,F293:F297)</f>
        <v>5103810</v>
      </c>
      <c r="G299" s="37">
        <f t="shared" si="56"/>
        <v>0.39177193050732745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5103810</v>
      </c>
      <c r="O299" s="37">
        <f t="shared" si="60"/>
        <v>0.39177193050732745</v>
      </c>
      <c r="P299" s="32">
        <f>SUM(P263:P266,P268:P274,P276:P284,P286:P291,P293:P297)</f>
        <v>3861630</v>
      </c>
      <c r="Q299" s="32">
        <f>SUM(Q263:Q266,Q268:Q274,Q276:Q284,Q286:Q291,Q293:Q297)</f>
        <v>11934318</v>
      </c>
      <c r="R299" s="32">
        <f>SUM(R263:R266,R268:R274,R276:R284,R286:R291,R293:R297)</f>
        <v>11997624</v>
      </c>
      <c r="S299" s="32">
        <f>SUM(S263:S266,S268:S274,S276:S284,S286:S291,S293:S297)</f>
        <v>3861630</v>
      </c>
      <c r="T299" s="37">
        <f t="shared" si="61"/>
        <v>0.32357357999007569</v>
      </c>
      <c r="U299" s="37">
        <f t="shared" si="62"/>
        <v>0.32167245437807357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462581280</v>
      </c>
      <c r="E302" s="31">
        <v>462581280</v>
      </c>
      <c r="F302" s="31">
        <v>109681019</v>
      </c>
      <c r="G302" s="36">
        <f t="shared" ref="G302:G339" si="63">IF(($D302     =0),0,($F302     /$D302     ))</f>
        <v>0.23710647996823392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109681019</v>
      </c>
      <c r="O302" s="36">
        <f t="shared" ref="O302:O339" si="67">IF(($D302     =0),0,($N302     /$D302     ))</f>
        <v>0.23710647996823392</v>
      </c>
      <c r="P302" s="31">
        <v>112907720</v>
      </c>
      <c r="Q302" s="31">
        <v>363707208</v>
      </c>
      <c r="R302" s="31">
        <v>429780370</v>
      </c>
      <c r="S302" s="31">
        <v>112907720</v>
      </c>
      <c r="T302" s="36">
        <f t="shared" ref="T302:T339" si="68">IF(($Q302     =0),0,($S302     /$Q302     ))</f>
        <v>0.31043575028625775</v>
      </c>
      <c r="U302" s="36">
        <f t="shared" ref="U302:U339" si="69">IF(($P302     =0),0,(($F302     /$P302     )-1))</f>
        <v>-2.8578214138058944E-2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462581280</v>
      </c>
      <c r="E303" s="32">
        <f>E302</f>
        <v>462581280</v>
      </c>
      <c r="F303" s="32">
        <f>F302</f>
        <v>109681019</v>
      </c>
      <c r="G303" s="37">
        <f t="shared" si="63"/>
        <v>0.23710647996823392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109681019</v>
      </c>
      <c r="O303" s="37">
        <f t="shared" si="67"/>
        <v>0.23710647996823392</v>
      </c>
      <c r="P303" s="32">
        <f>P302</f>
        <v>112907720</v>
      </c>
      <c r="Q303" s="32">
        <f>Q302</f>
        <v>363707208</v>
      </c>
      <c r="R303" s="32">
        <f>R302</f>
        <v>429780370</v>
      </c>
      <c r="S303" s="32">
        <f>S302</f>
        <v>112907720</v>
      </c>
      <c r="T303" s="37">
        <f t="shared" si="68"/>
        <v>0.31043575028625775</v>
      </c>
      <c r="U303" s="37">
        <f t="shared" si="69"/>
        <v>-2.8578214138058944E-2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63"/>
        <v>0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0</v>
      </c>
      <c r="O307" s="36">
        <f t="shared" si="6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68"/>
        <v>0</v>
      </c>
      <c r="U307" s="36">
        <f t="shared" si="69"/>
        <v>0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26192</v>
      </c>
      <c r="E308" s="31">
        <v>26192</v>
      </c>
      <c r="F308" s="31">
        <v>0</v>
      </c>
      <c r="G308" s="36">
        <f t="shared" si="63"/>
        <v>0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0</v>
      </c>
      <c r="O308" s="36">
        <f t="shared" si="67"/>
        <v>0</v>
      </c>
      <c r="P308" s="31">
        <v>9015</v>
      </c>
      <c r="Q308" s="31">
        <v>37863</v>
      </c>
      <c r="R308" s="31">
        <v>37863</v>
      </c>
      <c r="S308" s="31">
        <v>9015</v>
      </c>
      <c r="T308" s="36">
        <f t="shared" si="68"/>
        <v>0.23809523809523808</v>
      </c>
      <c r="U308" s="36">
        <f t="shared" si="69"/>
        <v>-1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26192</v>
      </c>
      <c r="E310" s="32">
        <f>SUM(E304:E309)</f>
        <v>26192</v>
      </c>
      <c r="F310" s="32">
        <f>SUM(F304:F309)</f>
        <v>0</v>
      </c>
      <c r="G310" s="37">
        <f t="shared" si="63"/>
        <v>0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0</v>
      </c>
      <c r="O310" s="37">
        <f t="shared" si="67"/>
        <v>0</v>
      </c>
      <c r="P310" s="32">
        <f>SUM(P304:P309)</f>
        <v>9015</v>
      </c>
      <c r="Q310" s="32">
        <f>SUM(Q304:Q309)</f>
        <v>37863</v>
      </c>
      <c r="R310" s="32">
        <f>SUM(R304:R309)</f>
        <v>37863</v>
      </c>
      <c r="S310" s="32">
        <f>SUM(S304:S309)</f>
        <v>9015</v>
      </c>
      <c r="T310" s="37">
        <f t="shared" si="68"/>
        <v>0.23809523809523808</v>
      </c>
      <c r="U310" s="37">
        <f t="shared" si="69"/>
        <v>-1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146397</v>
      </c>
      <c r="E311" s="31">
        <v>146397</v>
      </c>
      <c r="F311" s="31">
        <v>107873</v>
      </c>
      <c r="G311" s="36">
        <f t="shared" si="63"/>
        <v>0.73685253113110238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107873</v>
      </c>
      <c r="O311" s="36">
        <f t="shared" si="67"/>
        <v>0.73685253113110238</v>
      </c>
      <c r="P311" s="31">
        <v>93887</v>
      </c>
      <c r="Q311" s="31">
        <v>139426</v>
      </c>
      <c r="R311" s="31">
        <v>139426</v>
      </c>
      <c r="S311" s="31">
        <v>93887</v>
      </c>
      <c r="T311" s="36">
        <f t="shared" si="68"/>
        <v>0.67338229598496691</v>
      </c>
      <c r="U311" s="36">
        <f t="shared" si="69"/>
        <v>0.14896631056482801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63"/>
        <v>0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0</v>
      </c>
      <c r="O312" s="36">
        <f t="shared" si="6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68"/>
        <v>0</v>
      </c>
      <c r="U312" s="36">
        <f t="shared" si="6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63"/>
        <v>0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0</v>
      </c>
      <c r="O313" s="36">
        <f t="shared" si="6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68"/>
        <v>0</v>
      </c>
      <c r="U313" s="36">
        <f t="shared" si="69"/>
        <v>0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63"/>
        <v>0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0</v>
      </c>
      <c r="O314" s="36">
        <f t="shared" si="67"/>
        <v>0</v>
      </c>
      <c r="P314" s="31">
        <v>0</v>
      </c>
      <c r="Q314" s="31">
        <v>0</v>
      </c>
      <c r="R314" s="31">
        <v>1000000</v>
      </c>
      <c r="S314" s="31">
        <v>0</v>
      </c>
      <c r="T314" s="36">
        <f t="shared" si="68"/>
        <v>0</v>
      </c>
      <c r="U314" s="36">
        <f t="shared" si="6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3907</v>
      </c>
      <c r="E315" s="31">
        <v>21209</v>
      </c>
      <c r="F315" s="31">
        <v>8070</v>
      </c>
      <c r="G315" s="36">
        <f t="shared" si="63"/>
        <v>2.0655234195034553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8070</v>
      </c>
      <c r="O315" s="36">
        <f t="shared" si="67"/>
        <v>2.0655234195034553</v>
      </c>
      <c r="P315" s="31">
        <v>-350</v>
      </c>
      <c r="Q315" s="31">
        <v>17302</v>
      </c>
      <c r="R315" s="31">
        <v>3686</v>
      </c>
      <c r="S315" s="31">
        <v>-350</v>
      </c>
      <c r="T315" s="36">
        <f t="shared" si="68"/>
        <v>-2.0228875274534736E-2</v>
      </c>
      <c r="U315" s="36">
        <f t="shared" si="69"/>
        <v>-24.057142857142857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150304</v>
      </c>
      <c r="E317" s="32">
        <f>SUM(E311:E316)</f>
        <v>167606</v>
      </c>
      <c r="F317" s="32">
        <f>SUM(F311:F316)</f>
        <v>115943</v>
      </c>
      <c r="G317" s="37">
        <f t="shared" si="63"/>
        <v>0.77138998296785177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115943</v>
      </c>
      <c r="O317" s="37">
        <f t="shared" si="67"/>
        <v>0.77138998296785177</v>
      </c>
      <c r="P317" s="32">
        <f>SUM(P311:P316)</f>
        <v>93537</v>
      </c>
      <c r="Q317" s="32">
        <f>SUM(Q311:Q316)</f>
        <v>156728</v>
      </c>
      <c r="R317" s="32">
        <f>SUM(R311:R316)</f>
        <v>1143112</v>
      </c>
      <c r="S317" s="32">
        <f>SUM(S311:S316)</f>
        <v>93537</v>
      </c>
      <c r="T317" s="37">
        <f t="shared" si="68"/>
        <v>0.59681103567964877</v>
      </c>
      <c r="U317" s="37">
        <f t="shared" si="69"/>
        <v>0.23954157178442759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63"/>
        <v>0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0</v>
      </c>
      <c r="O319" s="36">
        <f t="shared" si="67"/>
        <v>0</v>
      </c>
      <c r="P319" s="31">
        <v>0</v>
      </c>
      <c r="Q319" s="31">
        <v>0</v>
      </c>
      <c r="R319" s="31">
        <v>1</v>
      </c>
      <c r="S319" s="31">
        <v>0</v>
      </c>
      <c r="T319" s="36">
        <f t="shared" si="68"/>
        <v>0</v>
      </c>
      <c r="U319" s="36">
        <f t="shared" si="69"/>
        <v>0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63"/>
        <v>0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0</v>
      </c>
      <c r="O320" s="36">
        <f t="shared" si="6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68"/>
        <v>0</v>
      </c>
      <c r="U320" s="36">
        <f t="shared" si="6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24719</v>
      </c>
      <c r="E321" s="31">
        <v>24719</v>
      </c>
      <c r="F321" s="31">
        <v>11879</v>
      </c>
      <c r="G321" s="36">
        <f t="shared" si="63"/>
        <v>0.48056151138800113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11879</v>
      </c>
      <c r="O321" s="36">
        <f t="shared" si="67"/>
        <v>0.48056151138800113</v>
      </c>
      <c r="P321" s="31">
        <v>16088</v>
      </c>
      <c r="Q321" s="31">
        <v>31800</v>
      </c>
      <c r="R321" s="31">
        <v>25668</v>
      </c>
      <c r="S321" s="31">
        <v>16088</v>
      </c>
      <c r="T321" s="36">
        <f t="shared" si="68"/>
        <v>0.50591194968553455</v>
      </c>
      <c r="U321" s="36">
        <f t="shared" si="69"/>
        <v>-0.26162357036300343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24719</v>
      </c>
      <c r="E323" s="32">
        <f>SUM(E318:E322)</f>
        <v>24719</v>
      </c>
      <c r="F323" s="32">
        <f>SUM(F318:F322)</f>
        <v>11879</v>
      </c>
      <c r="G323" s="37">
        <f t="shared" si="63"/>
        <v>0.48056151138800113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11879</v>
      </c>
      <c r="O323" s="37">
        <f t="shared" si="67"/>
        <v>0.48056151138800113</v>
      </c>
      <c r="P323" s="32">
        <f>SUM(P318:P322)</f>
        <v>16088</v>
      </c>
      <c r="Q323" s="32">
        <f>SUM(Q318:Q322)</f>
        <v>31800</v>
      </c>
      <c r="R323" s="32">
        <f>SUM(R318:R322)</f>
        <v>25669</v>
      </c>
      <c r="S323" s="32">
        <f>SUM(S318:S322)</f>
        <v>16088</v>
      </c>
      <c r="T323" s="37">
        <f t="shared" si="68"/>
        <v>0.50591194968553455</v>
      </c>
      <c r="U323" s="37">
        <f t="shared" si="69"/>
        <v>-0.26162357036300343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63"/>
        <v>0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0</v>
      </c>
      <c r="O325" s="36">
        <f t="shared" si="6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68"/>
        <v>0</v>
      </c>
      <c r="U325" s="36">
        <f t="shared" si="69"/>
        <v>0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63"/>
        <v>0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0</v>
      </c>
      <c r="O326" s="36">
        <f t="shared" si="6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68"/>
        <v>0</v>
      </c>
      <c r="U326" s="36">
        <f t="shared" si="69"/>
        <v>0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719280</v>
      </c>
      <c r="E327" s="31">
        <v>670980</v>
      </c>
      <c r="F327" s="31">
        <v>200</v>
      </c>
      <c r="G327" s="36">
        <f t="shared" si="63"/>
        <v>2.7805583361138915E-4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200</v>
      </c>
      <c r="O327" s="36">
        <f t="shared" si="67"/>
        <v>2.7805583361138915E-4</v>
      </c>
      <c r="P327" s="31">
        <v>209670</v>
      </c>
      <c r="Q327" s="31">
        <v>312790</v>
      </c>
      <c r="R327" s="31">
        <v>312790</v>
      </c>
      <c r="S327" s="31">
        <v>209670</v>
      </c>
      <c r="T327" s="36">
        <f t="shared" si="68"/>
        <v>0.67032194123853062</v>
      </c>
      <c r="U327" s="36">
        <f t="shared" si="69"/>
        <v>-0.99904612009348026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741095</v>
      </c>
      <c r="E329" s="31">
        <v>741095</v>
      </c>
      <c r="F329" s="31">
        <v>4285</v>
      </c>
      <c r="G329" s="36">
        <f t="shared" si="63"/>
        <v>5.7819847657857634E-3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4285</v>
      </c>
      <c r="O329" s="36">
        <f t="shared" si="67"/>
        <v>5.7819847657857634E-3</v>
      </c>
      <c r="P329" s="31">
        <v>63887</v>
      </c>
      <c r="Q329" s="31">
        <v>1085682</v>
      </c>
      <c r="R329" s="31">
        <v>279712</v>
      </c>
      <c r="S329" s="31">
        <v>63887</v>
      </c>
      <c r="T329" s="36">
        <f t="shared" si="68"/>
        <v>5.884503933932772E-2</v>
      </c>
      <c r="U329" s="36">
        <f t="shared" si="69"/>
        <v>-0.93292845179770534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63"/>
        <v>0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0</v>
      </c>
      <c r="O330" s="36">
        <f t="shared" si="6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68"/>
        <v>0</v>
      </c>
      <c r="U330" s="36">
        <f t="shared" si="6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1575236</v>
      </c>
      <c r="E331" s="31">
        <v>1575236</v>
      </c>
      <c r="F331" s="31">
        <v>1575236</v>
      </c>
      <c r="G331" s="36">
        <f t="shared" si="63"/>
        <v>1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1575236</v>
      </c>
      <c r="O331" s="36">
        <f t="shared" si="67"/>
        <v>1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3035611</v>
      </c>
      <c r="E332" s="32">
        <f>SUM(E324:E331)</f>
        <v>2987311</v>
      </c>
      <c r="F332" s="32">
        <f>SUM(F324:F331)</f>
        <v>1579721</v>
      </c>
      <c r="G332" s="37">
        <f t="shared" si="63"/>
        <v>0.52039638807475663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1579721</v>
      </c>
      <c r="O332" s="37">
        <f t="shared" si="67"/>
        <v>0.52039638807475663</v>
      </c>
      <c r="P332" s="32">
        <f>SUM(P324:P331)</f>
        <v>273557</v>
      </c>
      <c r="Q332" s="32">
        <f>SUM(Q324:Q331)</f>
        <v>1398472</v>
      </c>
      <c r="R332" s="32">
        <f>SUM(R324:R331)</f>
        <v>592502</v>
      </c>
      <c r="S332" s="32">
        <f>SUM(S324:S331)</f>
        <v>273557</v>
      </c>
      <c r="T332" s="37">
        <f t="shared" si="68"/>
        <v>0.19561135296237608</v>
      </c>
      <c r="U332" s="37">
        <f t="shared" si="69"/>
        <v>4.7747416443373778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63"/>
        <v>0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0</v>
      </c>
      <c r="O337" s="37">
        <f t="shared" si="6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68"/>
        <v>0</v>
      </c>
      <c r="U337" s="37">
        <f t="shared" si="69"/>
        <v>0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465818106</v>
      </c>
      <c r="E338" s="32">
        <f>SUM(E302,E304:E309,E311:E316,E318:E322,E324:E331,E333:E336)</f>
        <v>465787108</v>
      </c>
      <c r="F338" s="32">
        <f>SUM(F302,F304:F309,F311:F316,F318:F322,F324:F331,F333:F336)</f>
        <v>111388562</v>
      </c>
      <c r="G338" s="37">
        <f t="shared" si="63"/>
        <v>0.23912458653979415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111388562</v>
      </c>
      <c r="O338" s="37">
        <f t="shared" si="67"/>
        <v>0.23912458653979415</v>
      </c>
      <c r="P338" s="32">
        <f>SUM(P302,P304:P309,P311:P316,P318:P322,P324:P331,P333:P336)</f>
        <v>113299917</v>
      </c>
      <c r="Q338" s="32">
        <f>SUM(Q302,Q304:Q309,Q311:Q316,Q318:Q322,Q324:Q331,Q333:Q336)</f>
        <v>365332071</v>
      </c>
      <c r="R338" s="32">
        <f>SUM(R302,R304:R309,R311:R316,R318:R322,R324:R331,R333:R336)</f>
        <v>431579516</v>
      </c>
      <c r="S338" s="32">
        <f>SUM(S302,S304:S309,S311:S316,S318:S322,S324:S331,S333:S336)</f>
        <v>113299917</v>
      </c>
      <c r="T338" s="37">
        <f t="shared" si="68"/>
        <v>0.31012858162129436</v>
      </c>
      <c r="U338" s="37">
        <f t="shared" si="69"/>
        <v>-1.6869871140329229E-2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2854404438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2858091395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665455185</v>
      </c>
      <c r="G339" s="39">
        <f t="shared" si="63"/>
        <v>0.23313276007455536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665455185</v>
      </c>
      <c r="O339" s="39">
        <f t="shared" si="67"/>
        <v>0.23313276007455536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643145938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2838252222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2825916047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643145938</v>
      </c>
      <c r="T339" s="39">
        <f t="shared" si="68"/>
        <v>0.22659928987805086</v>
      </c>
      <c r="U339" s="39">
        <f t="shared" si="69"/>
        <v>3.4687690121118386E-2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4097804060</v>
      </c>
      <c r="E8" s="31">
        <v>4088299751</v>
      </c>
      <c r="F8" s="31">
        <v>1218819182</v>
      </c>
      <c r="G8" s="36">
        <f>IF(($D8       =0),0,($F8       /$D8       ))</f>
        <v>0.2974322744948425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1218819182</v>
      </c>
      <c r="O8" s="36">
        <f>IF(($D8       =0),0,($N8       /$D8       ))</f>
        <v>0.2974322744948425</v>
      </c>
      <c r="P8" s="31">
        <v>1201440175</v>
      </c>
      <c r="Q8" s="31">
        <v>3923131039</v>
      </c>
      <c r="R8" s="31">
        <v>3968059652</v>
      </c>
      <c r="S8" s="31">
        <v>1201440175</v>
      </c>
      <c r="T8" s="36">
        <f>IF(($Q8       =0),0,($S8       /$Q8       ))</f>
        <v>0.30624523194775705</v>
      </c>
      <c r="U8" s="36">
        <f>IF(($P8       =0),0,(($F8       /$P8       )-1))</f>
        <v>1.4465145549173997E-2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5255292740</v>
      </c>
      <c r="E9" s="31">
        <v>5255292740</v>
      </c>
      <c r="F9" s="31">
        <v>3529433446</v>
      </c>
      <c r="G9" s="36">
        <f>IF(($D9       =0),0,($F9       /$D9       ))</f>
        <v>0.67159597392856174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3529433446</v>
      </c>
      <c r="O9" s="36">
        <f>IF(($D9       =0),0,($N9       /$D9       ))</f>
        <v>0.67159597392856174</v>
      </c>
      <c r="P9" s="31">
        <v>3447036356</v>
      </c>
      <c r="Q9" s="31">
        <v>4709559410</v>
      </c>
      <c r="R9" s="31">
        <v>4711789220</v>
      </c>
      <c r="S9" s="31">
        <v>3447036356</v>
      </c>
      <c r="T9" s="36">
        <f>IF(($Q9       =0),0,($S9       /$Q9       ))</f>
        <v>0.73192331934082133</v>
      </c>
      <c r="U9" s="36">
        <f>IF(($P9       =0),0,(($F9       /$P9       )-1))</f>
        <v>2.3903748463974805E-2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9353096800</v>
      </c>
      <c r="E10" s="32">
        <f>SUM(E8:E9)</f>
        <v>9343592491</v>
      </c>
      <c r="F10" s="32">
        <f>SUM(F8:F9)</f>
        <v>4748252628</v>
      </c>
      <c r="G10" s="37">
        <f t="shared" ref="G10:G54" si="0">IF(($D10      =0),0,($F10      /$D10      ))</f>
        <v>0.50766636222561068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4748252628</v>
      </c>
      <c r="O10" s="37">
        <f t="shared" ref="O10:O54" si="4">IF(($D10      =0),0,($N10      /$D10      ))</f>
        <v>0.50766636222561068</v>
      </c>
      <c r="P10" s="32">
        <f>SUM(P8:P9)</f>
        <v>4648476531</v>
      </c>
      <c r="Q10" s="32">
        <f>SUM(Q8:Q9)</f>
        <v>8632690449</v>
      </c>
      <c r="R10" s="32">
        <f>SUM(R8:R9)</f>
        <v>8679848872</v>
      </c>
      <c r="S10" s="32">
        <f>SUM(S8:S9)</f>
        <v>4648476531</v>
      </c>
      <c r="T10" s="37">
        <f t="shared" ref="T10:T54" si="5">IF(($Q10      =0),0,($S10      /$Q10      ))</f>
        <v>0.53847367265884916</v>
      </c>
      <c r="U10" s="37">
        <f t="shared" ref="U10:U54" si="6">IF(($P10      =0),0,(($F10      /$P10      )-1))</f>
        <v>2.1464257447490143E-2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191758262</v>
      </c>
      <c r="E11" s="31">
        <v>191758262</v>
      </c>
      <c r="F11" s="31">
        <v>111408815</v>
      </c>
      <c r="G11" s="36">
        <f t="shared" si="0"/>
        <v>0.58098573609308157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111408815</v>
      </c>
      <c r="O11" s="36">
        <f t="shared" si="4"/>
        <v>0.58098573609308157</v>
      </c>
      <c r="P11" s="31">
        <v>97005438</v>
      </c>
      <c r="Q11" s="31">
        <v>183617689</v>
      </c>
      <c r="R11" s="31">
        <v>183617689</v>
      </c>
      <c r="S11" s="31">
        <v>97005438</v>
      </c>
      <c r="T11" s="36">
        <f t="shared" si="5"/>
        <v>0.52830115948142664</v>
      </c>
      <c r="U11" s="36">
        <f t="shared" si="6"/>
        <v>0.14848009861055411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43122150</v>
      </c>
      <c r="E12" s="31">
        <v>42802150</v>
      </c>
      <c r="F12" s="31">
        <v>19644826</v>
      </c>
      <c r="G12" s="36">
        <f t="shared" si="0"/>
        <v>0.45556230382761526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19644826</v>
      </c>
      <c r="O12" s="36">
        <f t="shared" si="4"/>
        <v>0.45556230382761526</v>
      </c>
      <c r="P12" s="31">
        <v>28769699</v>
      </c>
      <c r="Q12" s="31">
        <v>44908877</v>
      </c>
      <c r="R12" s="31">
        <v>38713288</v>
      </c>
      <c r="S12" s="31">
        <v>28769699</v>
      </c>
      <c r="T12" s="36">
        <f t="shared" si="5"/>
        <v>0.64062387932791109</v>
      </c>
      <c r="U12" s="36">
        <f t="shared" si="6"/>
        <v>-0.31716956788459971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203612646</v>
      </c>
      <c r="E13" s="31">
        <v>203612646</v>
      </c>
      <c r="F13" s="31">
        <v>60145612</v>
      </c>
      <c r="G13" s="36">
        <f t="shared" si="0"/>
        <v>0.2953923205732516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60145612</v>
      </c>
      <c r="O13" s="36">
        <f t="shared" si="4"/>
        <v>0.2953923205732516</v>
      </c>
      <c r="P13" s="31">
        <v>64062197</v>
      </c>
      <c r="Q13" s="31">
        <v>80084576</v>
      </c>
      <c r="R13" s="31">
        <v>130454174</v>
      </c>
      <c r="S13" s="31">
        <v>64062197</v>
      </c>
      <c r="T13" s="36">
        <f t="shared" si="5"/>
        <v>0.79993177462786347</v>
      </c>
      <c r="U13" s="36">
        <f t="shared" si="6"/>
        <v>-6.1137225749532176E-2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293185495</v>
      </c>
      <c r="E14" s="31">
        <v>293185495</v>
      </c>
      <c r="F14" s="31">
        <v>87352895</v>
      </c>
      <c r="G14" s="36">
        <f t="shared" si="0"/>
        <v>0.29794412237208395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87352895</v>
      </c>
      <c r="O14" s="36">
        <f t="shared" si="4"/>
        <v>0.29794412237208395</v>
      </c>
      <c r="P14" s="31">
        <v>87994556</v>
      </c>
      <c r="Q14" s="31">
        <v>286237302</v>
      </c>
      <c r="R14" s="31">
        <v>286237302</v>
      </c>
      <c r="S14" s="31">
        <v>87994556</v>
      </c>
      <c r="T14" s="36">
        <f t="shared" si="5"/>
        <v>0.30741819946304555</v>
      </c>
      <c r="U14" s="36">
        <f t="shared" si="6"/>
        <v>-7.2920533856662972E-3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97180593</v>
      </c>
      <c r="E15" s="31">
        <v>97180593</v>
      </c>
      <c r="F15" s="31">
        <v>34755208</v>
      </c>
      <c r="G15" s="36">
        <f t="shared" si="0"/>
        <v>0.35763527394816369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34755208</v>
      </c>
      <c r="O15" s="36">
        <f t="shared" si="4"/>
        <v>0.35763527394816369</v>
      </c>
      <c r="P15" s="31">
        <v>37669034</v>
      </c>
      <c r="Q15" s="31">
        <v>90939143</v>
      </c>
      <c r="R15" s="31">
        <v>98984136</v>
      </c>
      <c r="S15" s="31">
        <v>37669034</v>
      </c>
      <c r="T15" s="36">
        <f t="shared" si="5"/>
        <v>0.41422244324426943</v>
      </c>
      <c r="U15" s="36">
        <f t="shared" si="6"/>
        <v>-7.7353350765512086E-2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530478983</v>
      </c>
      <c r="E16" s="31">
        <v>530478983</v>
      </c>
      <c r="F16" s="31">
        <v>174219111</v>
      </c>
      <c r="G16" s="36">
        <f t="shared" si="0"/>
        <v>0.32841849834416531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174219111</v>
      </c>
      <c r="O16" s="36">
        <f t="shared" si="4"/>
        <v>0.32841849834416531</v>
      </c>
      <c r="P16" s="31">
        <v>163181139</v>
      </c>
      <c r="Q16" s="31">
        <v>590607848</v>
      </c>
      <c r="R16" s="31">
        <v>499725317</v>
      </c>
      <c r="S16" s="31">
        <v>163181139</v>
      </c>
      <c r="T16" s="36">
        <f t="shared" si="5"/>
        <v>0.27629355003084888</v>
      </c>
      <c r="U16" s="36">
        <f t="shared" si="6"/>
        <v>6.7642449780914937E-2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51979908</v>
      </c>
      <c r="E17" s="31">
        <v>51979908</v>
      </c>
      <c r="F17" s="31">
        <v>35605148</v>
      </c>
      <c r="G17" s="36">
        <f t="shared" si="0"/>
        <v>0.68497904998215853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35605148</v>
      </c>
      <c r="O17" s="36">
        <f t="shared" si="4"/>
        <v>0.68497904998215853</v>
      </c>
      <c r="P17" s="31">
        <v>35375626</v>
      </c>
      <c r="Q17" s="31">
        <v>48009965</v>
      </c>
      <c r="R17" s="31">
        <v>48655747</v>
      </c>
      <c r="S17" s="31">
        <v>35375626</v>
      </c>
      <c r="T17" s="36">
        <f t="shared" si="5"/>
        <v>0.73683923743747781</v>
      </c>
      <c r="U17" s="36">
        <f t="shared" si="6"/>
        <v>6.4881396021090332E-3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90642000</v>
      </c>
      <c r="E18" s="31">
        <v>90642000</v>
      </c>
      <c r="F18" s="31">
        <v>51066501</v>
      </c>
      <c r="G18" s="36">
        <f t="shared" si="0"/>
        <v>0.56338674124578014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51066501</v>
      </c>
      <c r="O18" s="36">
        <f t="shared" si="4"/>
        <v>0.56338674124578014</v>
      </c>
      <c r="P18" s="31">
        <v>50341332</v>
      </c>
      <c r="Q18" s="31">
        <v>94291500</v>
      </c>
      <c r="R18" s="31">
        <v>94791500</v>
      </c>
      <c r="S18" s="31">
        <v>50341332</v>
      </c>
      <c r="T18" s="36">
        <f t="shared" si="5"/>
        <v>0.53389045672197388</v>
      </c>
      <c r="U18" s="36">
        <f t="shared" si="6"/>
        <v>1.4405041964324683E-2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1501960037</v>
      </c>
      <c r="E19" s="32">
        <f>SUM(E11:E18)</f>
        <v>1501640037</v>
      </c>
      <c r="F19" s="32">
        <f>SUM(F11:F18)</f>
        <v>574198116</v>
      </c>
      <c r="G19" s="37">
        <f t="shared" si="0"/>
        <v>0.38229919695260173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574198116</v>
      </c>
      <c r="O19" s="37">
        <f t="shared" si="4"/>
        <v>0.38229919695260173</v>
      </c>
      <c r="P19" s="32">
        <f>SUM(P11:P18)</f>
        <v>564399021</v>
      </c>
      <c r="Q19" s="32">
        <f>SUM(Q11:Q18)</f>
        <v>1418696900</v>
      </c>
      <c r="R19" s="32">
        <f>SUM(R11:R18)</f>
        <v>1381179153</v>
      </c>
      <c r="S19" s="32">
        <f>SUM(S11:S18)</f>
        <v>564399021</v>
      </c>
      <c r="T19" s="37">
        <f t="shared" si="5"/>
        <v>0.39782917760657688</v>
      </c>
      <c r="U19" s="37">
        <f t="shared" si="6"/>
        <v>1.7361998577952953E-2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396375474</v>
      </c>
      <c r="E20" s="31">
        <v>396375474</v>
      </c>
      <c r="F20" s="31">
        <v>166214403</v>
      </c>
      <c r="G20" s="36">
        <f t="shared" si="0"/>
        <v>0.41933574073758156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166214403</v>
      </c>
      <c r="O20" s="36">
        <f t="shared" si="4"/>
        <v>0.41933574073758156</v>
      </c>
      <c r="P20" s="31">
        <v>149737008</v>
      </c>
      <c r="Q20" s="31">
        <v>384214826</v>
      </c>
      <c r="R20" s="31">
        <v>410174737</v>
      </c>
      <c r="S20" s="31">
        <v>149737008</v>
      </c>
      <c r="T20" s="36">
        <f t="shared" si="5"/>
        <v>0.38972209781410155</v>
      </c>
      <c r="U20" s="36">
        <f t="shared" si="6"/>
        <v>0.11004223484951692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507680704</v>
      </c>
      <c r="E21" s="31">
        <v>510617527</v>
      </c>
      <c r="F21" s="31">
        <v>202665065</v>
      </c>
      <c r="G21" s="36">
        <f t="shared" si="0"/>
        <v>0.39919788836410058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202665065</v>
      </c>
      <c r="O21" s="36">
        <f t="shared" si="4"/>
        <v>0.39919788836410058</v>
      </c>
      <c r="P21" s="31">
        <v>208237092</v>
      </c>
      <c r="Q21" s="31">
        <v>467128047</v>
      </c>
      <c r="R21" s="31">
        <v>484617801</v>
      </c>
      <c r="S21" s="31">
        <v>208237092</v>
      </c>
      <c r="T21" s="36">
        <f t="shared" si="5"/>
        <v>0.44578160814223172</v>
      </c>
      <c r="U21" s="36">
        <f t="shared" si="6"/>
        <v>-2.6758090724778305E-2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124956218</v>
      </c>
      <c r="E22" s="31">
        <v>124956219</v>
      </c>
      <c r="F22" s="31">
        <v>37279008</v>
      </c>
      <c r="G22" s="36">
        <f t="shared" si="0"/>
        <v>0.29833655816951821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37279008</v>
      </c>
      <c r="O22" s="36">
        <f t="shared" si="4"/>
        <v>0.29833655816951821</v>
      </c>
      <c r="P22" s="31">
        <v>34728333</v>
      </c>
      <c r="Q22" s="31">
        <v>121502193</v>
      </c>
      <c r="R22" s="31">
        <v>121502193</v>
      </c>
      <c r="S22" s="31">
        <v>34728333</v>
      </c>
      <c r="T22" s="36">
        <f t="shared" si="5"/>
        <v>0.28582474227440485</v>
      </c>
      <c r="U22" s="36">
        <f t="shared" si="6"/>
        <v>7.3446514118601591E-2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181503977</v>
      </c>
      <c r="E23" s="31">
        <v>181503977</v>
      </c>
      <c r="F23" s="31">
        <v>64600686</v>
      </c>
      <c r="G23" s="36">
        <f t="shared" si="0"/>
        <v>0.35591884578925781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64600686</v>
      </c>
      <c r="O23" s="36">
        <f t="shared" si="4"/>
        <v>0.35591884578925781</v>
      </c>
      <c r="P23" s="31">
        <v>8779124</v>
      </c>
      <c r="Q23" s="31">
        <v>30279204</v>
      </c>
      <c r="R23" s="31">
        <v>45714526</v>
      </c>
      <c r="S23" s="31">
        <v>8779124</v>
      </c>
      <c r="T23" s="36">
        <f t="shared" si="5"/>
        <v>0.28993906180624829</v>
      </c>
      <c r="U23" s="36">
        <f t="shared" si="6"/>
        <v>6.3584432797623087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194358244</v>
      </c>
      <c r="E24" s="31">
        <v>194358244</v>
      </c>
      <c r="F24" s="31">
        <v>70914965</v>
      </c>
      <c r="G24" s="36">
        <f t="shared" si="0"/>
        <v>0.36486728599997026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70914965</v>
      </c>
      <c r="O24" s="36">
        <f t="shared" si="4"/>
        <v>0.36486728599997026</v>
      </c>
      <c r="P24" s="31">
        <v>82301953</v>
      </c>
      <c r="Q24" s="31">
        <v>191845783</v>
      </c>
      <c r="R24" s="31">
        <v>204746364</v>
      </c>
      <c r="S24" s="31">
        <v>82301953</v>
      </c>
      <c r="T24" s="36">
        <f t="shared" si="5"/>
        <v>0.4290005842870156</v>
      </c>
      <c r="U24" s="36">
        <f t="shared" si="6"/>
        <v>-0.13835623074460945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128448781</v>
      </c>
      <c r="E25" s="31">
        <v>128448781</v>
      </c>
      <c r="F25" s="31">
        <v>87428497</v>
      </c>
      <c r="G25" s="36">
        <f t="shared" si="0"/>
        <v>0.68064870930927712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87428497</v>
      </c>
      <c r="O25" s="36">
        <f t="shared" si="4"/>
        <v>0.68064870930927712</v>
      </c>
      <c r="P25" s="31">
        <v>101627541</v>
      </c>
      <c r="Q25" s="31">
        <v>175985045</v>
      </c>
      <c r="R25" s="31">
        <v>202344198</v>
      </c>
      <c r="S25" s="31">
        <v>101627541</v>
      </c>
      <c r="T25" s="36">
        <f t="shared" si="5"/>
        <v>0.57747827947539521</v>
      </c>
      <c r="U25" s="36">
        <f t="shared" si="6"/>
        <v>-0.13971649673192432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345026563</v>
      </c>
      <c r="E26" s="31">
        <v>345026563</v>
      </c>
      <c r="F26" s="31">
        <v>55784018</v>
      </c>
      <c r="G26" s="36">
        <f t="shared" si="0"/>
        <v>0.16168035734686317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55784018</v>
      </c>
      <c r="O26" s="36">
        <f t="shared" si="4"/>
        <v>0.16168035734686317</v>
      </c>
      <c r="P26" s="31">
        <v>8742179</v>
      </c>
      <c r="Q26" s="31">
        <v>424675584</v>
      </c>
      <c r="R26" s="31">
        <v>425781134</v>
      </c>
      <c r="S26" s="31">
        <v>8742179</v>
      </c>
      <c r="T26" s="36">
        <f t="shared" si="5"/>
        <v>2.0585546542746379E-2</v>
      </c>
      <c r="U26" s="36">
        <f t="shared" si="6"/>
        <v>5.3810198807414036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1878349961</v>
      </c>
      <c r="E27" s="32">
        <f>SUM(E20:E26)</f>
        <v>1881286785</v>
      </c>
      <c r="F27" s="32">
        <f>SUM(F20:F26)</f>
        <v>684886642</v>
      </c>
      <c r="G27" s="37">
        <f t="shared" si="0"/>
        <v>0.36462142636901301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684886642</v>
      </c>
      <c r="O27" s="37">
        <f t="shared" si="4"/>
        <v>0.36462142636901301</v>
      </c>
      <c r="P27" s="32">
        <f>SUM(P20:P26)</f>
        <v>594153230</v>
      </c>
      <c r="Q27" s="32">
        <f>SUM(Q20:Q26)</f>
        <v>1795630682</v>
      </c>
      <c r="R27" s="32">
        <f>SUM(R20:R26)</f>
        <v>1894880953</v>
      </c>
      <c r="S27" s="32">
        <f>SUM(S20:S26)</f>
        <v>594153230</v>
      </c>
      <c r="T27" s="37">
        <f t="shared" si="5"/>
        <v>0.33088832573200594</v>
      </c>
      <c r="U27" s="37">
        <f t="shared" si="6"/>
        <v>0.15271045820957663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215459936</v>
      </c>
      <c r="E28" s="31">
        <v>215459936</v>
      </c>
      <c r="F28" s="31">
        <v>84844213</v>
      </c>
      <c r="G28" s="36">
        <f t="shared" si="0"/>
        <v>0.39378185371780672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84844213</v>
      </c>
      <c r="O28" s="36">
        <f t="shared" si="4"/>
        <v>0.39378185371780672</v>
      </c>
      <c r="P28" s="31">
        <v>127915848</v>
      </c>
      <c r="Q28" s="31">
        <v>176685504</v>
      </c>
      <c r="R28" s="31">
        <v>206319331</v>
      </c>
      <c r="S28" s="31">
        <v>127915848</v>
      </c>
      <c r="T28" s="36">
        <f t="shared" si="5"/>
        <v>0.72397477497644624</v>
      </c>
      <c r="U28" s="36">
        <f t="shared" si="6"/>
        <v>-0.33671851981937373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277707101</v>
      </c>
      <c r="E29" s="31">
        <v>277707101</v>
      </c>
      <c r="F29" s="31">
        <v>91710181</v>
      </c>
      <c r="G29" s="36">
        <f t="shared" si="0"/>
        <v>0.33024067684895103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91710181</v>
      </c>
      <c r="O29" s="36">
        <f t="shared" si="4"/>
        <v>0.33024067684895103</v>
      </c>
      <c r="P29" s="31">
        <v>94041478</v>
      </c>
      <c r="Q29" s="31">
        <v>265196455</v>
      </c>
      <c r="R29" s="31">
        <v>267036455</v>
      </c>
      <c r="S29" s="31">
        <v>94041478</v>
      </c>
      <c r="T29" s="36">
        <f t="shared" si="5"/>
        <v>0.35461061498729313</v>
      </c>
      <c r="U29" s="36">
        <f t="shared" si="6"/>
        <v>-2.479009315442704E-2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198461006</v>
      </c>
      <c r="E30" s="31">
        <v>198461006</v>
      </c>
      <c r="F30" s="31">
        <v>86826106</v>
      </c>
      <c r="G30" s="36">
        <f t="shared" si="0"/>
        <v>0.4374970567265995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86826106</v>
      </c>
      <c r="O30" s="36">
        <f t="shared" si="4"/>
        <v>0.4374970567265995</v>
      </c>
      <c r="P30" s="31">
        <v>78559472</v>
      </c>
      <c r="Q30" s="31">
        <v>185298000</v>
      </c>
      <c r="R30" s="31">
        <v>245002017</v>
      </c>
      <c r="S30" s="31">
        <v>78559472</v>
      </c>
      <c r="T30" s="36">
        <f t="shared" si="5"/>
        <v>0.42396287061921878</v>
      </c>
      <c r="U30" s="36">
        <f t="shared" si="6"/>
        <v>0.10522771843476741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67892866</v>
      </c>
      <c r="E31" s="31">
        <v>67892866</v>
      </c>
      <c r="F31" s="31">
        <v>11118549</v>
      </c>
      <c r="G31" s="36">
        <f t="shared" si="0"/>
        <v>0.16376608699947945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11118549</v>
      </c>
      <c r="O31" s="36">
        <f t="shared" si="4"/>
        <v>0.16376608699947945</v>
      </c>
      <c r="P31" s="31">
        <v>17482591</v>
      </c>
      <c r="Q31" s="31">
        <v>88117125</v>
      </c>
      <c r="R31" s="31">
        <v>104541244</v>
      </c>
      <c r="S31" s="31">
        <v>17482591</v>
      </c>
      <c r="T31" s="36">
        <f t="shared" si="5"/>
        <v>0.19840174086478649</v>
      </c>
      <c r="U31" s="36">
        <f t="shared" si="6"/>
        <v>-0.36402167161606647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118976142</v>
      </c>
      <c r="E32" s="31">
        <v>118976142</v>
      </c>
      <c r="F32" s="31">
        <v>86019590</v>
      </c>
      <c r="G32" s="36">
        <f t="shared" si="0"/>
        <v>0.72299864959480697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86019590</v>
      </c>
      <c r="O32" s="36">
        <f t="shared" si="4"/>
        <v>0.72299864959480697</v>
      </c>
      <c r="P32" s="31">
        <v>43904877</v>
      </c>
      <c r="Q32" s="31">
        <v>115344405</v>
      </c>
      <c r="R32" s="31">
        <v>118747946</v>
      </c>
      <c r="S32" s="31">
        <v>43904877</v>
      </c>
      <c r="T32" s="36">
        <f t="shared" si="5"/>
        <v>0.38064158378553342</v>
      </c>
      <c r="U32" s="36">
        <f t="shared" si="6"/>
        <v>0.95922630645338103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270781496</v>
      </c>
      <c r="E33" s="31">
        <v>270781496</v>
      </c>
      <c r="F33" s="31">
        <v>342000260</v>
      </c>
      <c r="G33" s="36">
        <f t="shared" si="0"/>
        <v>1.2630119304754857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342000260</v>
      </c>
      <c r="O33" s="36">
        <f t="shared" si="4"/>
        <v>1.2630119304754857</v>
      </c>
      <c r="P33" s="31">
        <v>193258823</v>
      </c>
      <c r="Q33" s="31">
        <v>215465212</v>
      </c>
      <c r="R33" s="31">
        <v>277690841</v>
      </c>
      <c r="S33" s="31">
        <v>193258823</v>
      </c>
      <c r="T33" s="36">
        <f t="shared" si="5"/>
        <v>0.89693747406425872</v>
      </c>
      <c r="U33" s="36">
        <f t="shared" si="6"/>
        <v>0.76964888169685275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1183673720</v>
      </c>
      <c r="E34" s="31">
        <v>1183673720</v>
      </c>
      <c r="F34" s="31">
        <v>374745171</v>
      </c>
      <c r="G34" s="36">
        <f t="shared" si="0"/>
        <v>0.31659499122781909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374745171</v>
      </c>
      <c r="O34" s="36">
        <f t="shared" si="4"/>
        <v>0.31659499122781909</v>
      </c>
      <c r="P34" s="31">
        <v>364183268</v>
      </c>
      <c r="Q34" s="31">
        <v>1111453444</v>
      </c>
      <c r="R34" s="31">
        <v>1123818999</v>
      </c>
      <c r="S34" s="31">
        <v>364183268</v>
      </c>
      <c r="T34" s="36">
        <f t="shared" si="5"/>
        <v>0.32766398805634545</v>
      </c>
      <c r="U34" s="36">
        <f t="shared" si="6"/>
        <v>2.9001615197763453E-2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2332952267</v>
      </c>
      <c r="E35" s="32">
        <f>SUM(E28:E34)</f>
        <v>2332952267</v>
      </c>
      <c r="F35" s="32">
        <f>SUM(F28:F34)</f>
        <v>1077264070</v>
      </c>
      <c r="G35" s="37">
        <f t="shared" si="0"/>
        <v>0.46176001336936057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1077264070</v>
      </c>
      <c r="O35" s="37">
        <f t="shared" si="4"/>
        <v>0.46176001336936057</v>
      </c>
      <c r="P35" s="32">
        <f>SUM(P28:P34)</f>
        <v>919346357</v>
      </c>
      <c r="Q35" s="32">
        <f>SUM(Q28:Q34)</f>
        <v>2157560145</v>
      </c>
      <c r="R35" s="32">
        <f>SUM(R28:R34)</f>
        <v>2343156833</v>
      </c>
      <c r="S35" s="32">
        <f>SUM(S28:S34)</f>
        <v>919346357</v>
      </c>
      <c r="T35" s="37">
        <f t="shared" si="5"/>
        <v>0.42610462523166415</v>
      </c>
      <c r="U35" s="37">
        <f t="shared" si="6"/>
        <v>0.17177172868266455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250201632</v>
      </c>
      <c r="E36" s="31">
        <v>250201632</v>
      </c>
      <c r="F36" s="31">
        <v>99374425</v>
      </c>
      <c r="G36" s="36">
        <f t="shared" si="0"/>
        <v>0.39717736533389197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99374425</v>
      </c>
      <c r="O36" s="36">
        <f t="shared" si="4"/>
        <v>0.39717736533389197</v>
      </c>
      <c r="P36" s="31">
        <v>98498690</v>
      </c>
      <c r="Q36" s="31">
        <v>246585386</v>
      </c>
      <c r="R36" s="31">
        <v>247184814</v>
      </c>
      <c r="S36" s="31">
        <v>98498690</v>
      </c>
      <c r="T36" s="36">
        <f t="shared" si="5"/>
        <v>0.39945063897663424</v>
      </c>
      <c r="U36" s="36">
        <f t="shared" si="6"/>
        <v>8.8908289034097532E-3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171551714</v>
      </c>
      <c r="E37" s="31">
        <v>171551714</v>
      </c>
      <c r="F37" s="31">
        <v>95650720</v>
      </c>
      <c r="G37" s="36">
        <f t="shared" si="0"/>
        <v>0.55756201887904189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95650720</v>
      </c>
      <c r="O37" s="36">
        <f t="shared" si="4"/>
        <v>0.55756201887904189</v>
      </c>
      <c r="P37" s="31">
        <v>46960186</v>
      </c>
      <c r="Q37" s="31">
        <v>168381066</v>
      </c>
      <c r="R37" s="31">
        <v>176777989</v>
      </c>
      <c r="S37" s="31">
        <v>46960186</v>
      </c>
      <c r="T37" s="36">
        <f t="shared" si="5"/>
        <v>0.27889231916372353</v>
      </c>
      <c r="U37" s="36">
        <f t="shared" si="6"/>
        <v>1.0368471283312206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116743163</v>
      </c>
      <c r="E38" s="31">
        <v>116743163</v>
      </c>
      <c r="F38" s="31">
        <v>66361311</v>
      </c>
      <c r="G38" s="36">
        <f t="shared" si="0"/>
        <v>0.56843852174880682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66361311</v>
      </c>
      <c r="O38" s="36">
        <f t="shared" si="4"/>
        <v>0.56843852174880682</v>
      </c>
      <c r="P38" s="31">
        <v>92752620</v>
      </c>
      <c r="Q38" s="31">
        <v>142392828</v>
      </c>
      <c r="R38" s="31">
        <v>178906211</v>
      </c>
      <c r="S38" s="31">
        <v>92752620</v>
      </c>
      <c r="T38" s="36">
        <f t="shared" si="5"/>
        <v>0.65138547567859251</v>
      </c>
      <c r="U38" s="36">
        <f t="shared" si="6"/>
        <v>-0.28453437757337741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411247250</v>
      </c>
      <c r="E39" s="31">
        <v>411247250</v>
      </c>
      <c r="F39" s="31">
        <v>169714512</v>
      </c>
      <c r="G39" s="36">
        <f t="shared" si="0"/>
        <v>0.41268242401620925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169714512</v>
      </c>
      <c r="O39" s="36">
        <f t="shared" si="4"/>
        <v>0.41268242401620925</v>
      </c>
      <c r="P39" s="31">
        <v>165404691</v>
      </c>
      <c r="Q39" s="31">
        <v>458938280</v>
      </c>
      <c r="R39" s="31">
        <v>393302951</v>
      </c>
      <c r="S39" s="31">
        <v>165404691</v>
      </c>
      <c r="T39" s="36">
        <f t="shared" si="5"/>
        <v>0.36040726652830091</v>
      </c>
      <c r="U39" s="36">
        <f t="shared" si="6"/>
        <v>2.6056219892820254E-2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949743759</v>
      </c>
      <c r="E40" s="32">
        <f>SUM(E36:E39)</f>
        <v>949743759</v>
      </c>
      <c r="F40" s="32">
        <f>SUM(F36:F39)</f>
        <v>431100968</v>
      </c>
      <c r="G40" s="37">
        <f t="shared" si="0"/>
        <v>0.45391292537043143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431100968</v>
      </c>
      <c r="O40" s="37">
        <f t="shared" si="4"/>
        <v>0.45391292537043143</v>
      </c>
      <c r="P40" s="32">
        <f>SUM(P36:P39)</f>
        <v>403616187</v>
      </c>
      <c r="Q40" s="32">
        <f>SUM(Q36:Q39)</f>
        <v>1016297560</v>
      </c>
      <c r="R40" s="32">
        <f>SUM(R36:R39)</f>
        <v>996171965</v>
      </c>
      <c r="S40" s="32">
        <f>SUM(S36:S39)</f>
        <v>403616187</v>
      </c>
      <c r="T40" s="37">
        <f t="shared" si="5"/>
        <v>0.39714371350060113</v>
      </c>
      <c r="U40" s="37">
        <f t="shared" si="6"/>
        <v>6.8096329843183367E-2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424211136</v>
      </c>
      <c r="E41" s="31">
        <v>424211136</v>
      </c>
      <c r="F41" s="31">
        <v>172401486</v>
      </c>
      <c r="G41" s="36">
        <f t="shared" si="0"/>
        <v>0.40640490399573104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172401486</v>
      </c>
      <c r="O41" s="36">
        <f t="shared" si="4"/>
        <v>0.40640490399573104</v>
      </c>
      <c r="P41" s="31">
        <v>175914107</v>
      </c>
      <c r="Q41" s="31">
        <v>416923328</v>
      </c>
      <c r="R41" s="31">
        <v>422323328</v>
      </c>
      <c r="S41" s="31">
        <v>175914107</v>
      </c>
      <c r="T41" s="36">
        <f t="shared" si="5"/>
        <v>0.42193395088700819</v>
      </c>
      <c r="U41" s="36">
        <f t="shared" si="6"/>
        <v>-1.9967818726442488E-2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348130306</v>
      </c>
      <c r="E42" s="31">
        <v>348130306</v>
      </c>
      <c r="F42" s="31">
        <v>104366116</v>
      </c>
      <c r="G42" s="36">
        <f t="shared" si="0"/>
        <v>0.29979037791671032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104366116</v>
      </c>
      <c r="O42" s="36">
        <f t="shared" si="4"/>
        <v>0.29979037791671032</v>
      </c>
      <c r="P42" s="31">
        <v>40537329</v>
      </c>
      <c r="Q42" s="31">
        <v>336837483</v>
      </c>
      <c r="R42" s="31">
        <v>364536153</v>
      </c>
      <c r="S42" s="31">
        <v>40537329</v>
      </c>
      <c r="T42" s="36">
        <f t="shared" si="5"/>
        <v>0.12034684690955252</v>
      </c>
      <c r="U42" s="36">
        <f t="shared" si="6"/>
        <v>1.5745681468061203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422718182</v>
      </c>
      <c r="E43" s="31">
        <v>422718182</v>
      </c>
      <c r="F43" s="31">
        <v>178802114</v>
      </c>
      <c r="G43" s="36">
        <f t="shared" si="0"/>
        <v>0.4229818389974056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178802114</v>
      </c>
      <c r="O43" s="36">
        <f t="shared" si="4"/>
        <v>0.4229818389974056</v>
      </c>
      <c r="P43" s="31">
        <v>152108302</v>
      </c>
      <c r="Q43" s="31">
        <v>405286546</v>
      </c>
      <c r="R43" s="31">
        <v>424336753</v>
      </c>
      <c r="S43" s="31">
        <v>152108302</v>
      </c>
      <c r="T43" s="36">
        <f t="shared" si="5"/>
        <v>0.37531051425526474</v>
      </c>
      <c r="U43" s="36">
        <f t="shared" si="6"/>
        <v>0.17549214374899802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135179944</v>
      </c>
      <c r="E44" s="31">
        <v>135179944</v>
      </c>
      <c r="F44" s="31">
        <v>81820974</v>
      </c>
      <c r="G44" s="36">
        <f t="shared" si="0"/>
        <v>0.60527450728933574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81820974</v>
      </c>
      <c r="O44" s="36">
        <f t="shared" si="4"/>
        <v>0.60527450728933574</v>
      </c>
      <c r="P44" s="31">
        <v>85540710</v>
      </c>
      <c r="Q44" s="31">
        <v>132679176</v>
      </c>
      <c r="R44" s="31">
        <v>136822402</v>
      </c>
      <c r="S44" s="31">
        <v>85540710</v>
      </c>
      <c r="T44" s="36">
        <f t="shared" si="5"/>
        <v>0.64471842966525506</v>
      </c>
      <c r="U44" s="36">
        <f t="shared" si="6"/>
        <v>-4.3484979257244927E-2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908011051</v>
      </c>
      <c r="E45" s="31">
        <v>908011051</v>
      </c>
      <c r="F45" s="31">
        <v>543648084</v>
      </c>
      <c r="G45" s="36">
        <f t="shared" si="0"/>
        <v>0.59872408314995273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543648084</v>
      </c>
      <c r="O45" s="36">
        <f t="shared" si="4"/>
        <v>0.59872408314995273</v>
      </c>
      <c r="P45" s="31">
        <v>550092929</v>
      </c>
      <c r="Q45" s="31">
        <v>933773705</v>
      </c>
      <c r="R45" s="31">
        <v>885625155</v>
      </c>
      <c r="S45" s="31">
        <v>550092929</v>
      </c>
      <c r="T45" s="36">
        <f t="shared" si="5"/>
        <v>0.58910732445608971</v>
      </c>
      <c r="U45" s="36">
        <f t="shared" si="6"/>
        <v>-1.171592045677794E-2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473022333</v>
      </c>
      <c r="E46" s="31">
        <v>473022333</v>
      </c>
      <c r="F46" s="31">
        <v>552468914</v>
      </c>
      <c r="G46" s="36">
        <f t="shared" si="0"/>
        <v>1.1679552432464113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552468914</v>
      </c>
      <c r="O46" s="36">
        <f t="shared" si="4"/>
        <v>1.1679552432464113</v>
      </c>
      <c r="P46" s="31">
        <v>519047032</v>
      </c>
      <c r="Q46" s="31">
        <v>487416678</v>
      </c>
      <c r="R46" s="31">
        <v>512248745</v>
      </c>
      <c r="S46" s="31">
        <v>519047032</v>
      </c>
      <c r="T46" s="36">
        <f t="shared" si="5"/>
        <v>1.0648938688962957</v>
      </c>
      <c r="U46" s="36">
        <f t="shared" si="6"/>
        <v>6.4390854661509733E-2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2711272952</v>
      </c>
      <c r="E47" s="32">
        <f>SUM(E41:E46)</f>
        <v>2711272952</v>
      </c>
      <c r="F47" s="32">
        <f>SUM(F41:F46)</f>
        <v>1633507688</v>
      </c>
      <c r="G47" s="37">
        <f t="shared" si="0"/>
        <v>0.60248736181099927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1633507688</v>
      </c>
      <c r="O47" s="37">
        <f t="shared" si="4"/>
        <v>0.60248736181099927</v>
      </c>
      <c r="P47" s="32">
        <f>SUM(P41:P46)</f>
        <v>1523240409</v>
      </c>
      <c r="Q47" s="32">
        <f>SUM(Q41:Q46)</f>
        <v>2712916916</v>
      </c>
      <c r="R47" s="32">
        <f>SUM(R41:R46)</f>
        <v>2745892536</v>
      </c>
      <c r="S47" s="32">
        <f>SUM(S41:S46)</f>
        <v>1523240409</v>
      </c>
      <c r="T47" s="37">
        <f t="shared" si="5"/>
        <v>0.56147698442822491</v>
      </c>
      <c r="U47" s="37">
        <f t="shared" si="6"/>
        <v>7.2389938153222921E-2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437220043</v>
      </c>
      <c r="E48" s="31">
        <v>437220043</v>
      </c>
      <c r="F48" s="31">
        <v>186228442</v>
      </c>
      <c r="G48" s="36">
        <f t="shared" si="0"/>
        <v>0.42593756846595432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186228442</v>
      </c>
      <c r="O48" s="36">
        <f t="shared" si="4"/>
        <v>0.42593756846595432</v>
      </c>
      <c r="P48" s="31">
        <v>184815973</v>
      </c>
      <c r="Q48" s="31">
        <v>438117060</v>
      </c>
      <c r="R48" s="31">
        <v>440124060</v>
      </c>
      <c r="S48" s="31">
        <v>184815973</v>
      </c>
      <c r="T48" s="36">
        <f t="shared" si="5"/>
        <v>0.42184153477155167</v>
      </c>
      <c r="U48" s="36">
        <f t="shared" si="6"/>
        <v>7.6425699417224102E-3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377608980</v>
      </c>
      <c r="E49" s="31">
        <v>377608980</v>
      </c>
      <c r="F49" s="31">
        <v>188287747</v>
      </c>
      <c r="G49" s="36">
        <f t="shared" si="0"/>
        <v>0.49863153943002098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188287747</v>
      </c>
      <c r="O49" s="36">
        <f t="shared" si="4"/>
        <v>0.49863153943002098</v>
      </c>
      <c r="P49" s="31">
        <v>183088437</v>
      </c>
      <c r="Q49" s="31">
        <v>360135850</v>
      </c>
      <c r="R49" s="31">
        <v>379143978</v>
      </c>
      <c r="S49" s="31">
        <v>183088437</v>
      </c>
      <c r="T49" s="36">
        <f t="shared" si="5"/>
        <v>0.50838714612832903</v>
      </c>
      <c r="U49" s="36">
        <f t="shared" si="6"/>
        <v>2.8397806465517039E-2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434585472</v>
      </c>
      <c r="E50" s="31">
        <v>434585472</v>
      </c>
      <c r="F50" s="31">
        <v>196309786</v>
      </c>
      <c r="G50" s="36">
        <f t="shared" si="0"/>
        <v>0.45171732293894995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196309786</v>
      </c>
      <c r="O50" s="36">
        <f t="shared" si="4"/>
        <v>0.45171732293894995</v>
      </c>
      <c r="P50" s="31">
        <v>180799309</v>
      </c>
      <c r="Q50" s="31">
        <v>420864992</v>
      </c>
      <c r="R50" s="31">
        <v>432516747</v>
      </c>
      <c r="S50" s="31">
        <v>180799309</v>
      </c>
      <c r="T50" s="36">
        <f t="shared" si="5"/>
        <v>0.42958980299316507</v>
      </c>
      <c r="U50" s="36">
        <f t="shared" si="6"/>
        <v>8.5788364379202342E-2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216050713</v>
      </c>
      <c r="E51" s="31">
        <v>216050713</v>
      </c>
      <c r="F51" s="31">
        <v>91680183</v>
      </c>
      <c r="G51" s="36">
        <f t="shared" si="0"/>
        <v>0.42434566277038854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91680183</v>
      </c>
      <c r="O51" s="36">
        <f t="shared" si="4"/>
        <v>0.42434566277038854</v>
      </c>
      <c r="P51" s="31">
        <v>76567261</v>
      </c>
      <c r="Q51" s="31">
        <v>211880179</v>
      </c>
      <c r="R51" s="31">
        <v>221502715</v>
      </c>
      <c r="S51" s="31">
        <v>76567261</v>
      </c>
      <c r="T51" s="36">
        <f t="shared" si="5"/>
        <v>0.36137056973130083</v>
      </c>
      <c r="U51" s="36">
        <f t="shared" si="6"/>
        <v>0.19738099290243638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1084581016</v>
      </c>
      <c r="E52" s="31">
        <v>1084581016</v>
      </c>
      <c r="F52" s="31">
        <v>386302121</v>
      </c>
      <c r="G52" s="36">
        <f t="shared" si="0"/>
        <v>0.35617636239356781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386302121</v>
      </c>
      <c r="O52" s="36">
        <f t="shared" si="4"/>
        <v>0.35617636239356781</v>
      </c>
      <c r="P52" s="31">
        <v>355760727</v>
      </c>
      <c r="Q52" s="31">
        <v>1013485974</v>
      </c>
      <c r="R52" s="31">
        <v>1070331402</v>
      </c>
      <c r="S52" s="31">
        <v>355760727</v>
      </c>
      <c r="T52" s="36">
        <f t="shared" si="5"/>
        <v>0.35102678885223526</v>
      </c>
      <c r="U52" s="36">
        <f t="shared" si="6"/>
        <v>8.5848132416257439E-2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2550046224</v>
      </c>
      <c r="E53" s="32">
        <f>SUM(E48:E52)</f>
        <v>2550046224</v>
      </c>
      <c r="F53" s="32">
        <f>SUM(F48:F52)</f>
        <v>1048808279</v>
      </c>
      <c r="G53" s="37">
        <f t="shared" si="0"/>
        <v>0.41128990883735445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1048808279</v>
      </c>
      <c r="O53" s="37">
        <f t="shared" si="4"/>
        <v>0.41128990883735445</v>
      </c>
      <c r="P53" s="32">
        <f>SUM(P48:P52)</f>
        <v>981031707</v>
      </c>
      <c r="Q53" s="32">
        <f>SUM(Q48:Q52)</f>
        <v>2444484055</v>
      </c>
      <c r="R53" s="32">
        <f>SUM(R48:R52)</f>
        <v>2543618902</v>
      </c>
      <c r="S53" s="32">
        <f>SUM(S48:S52)</f>
        <v>981031707</v>
      </c>
      <c r="T53" s="37">
        <f t="shared" si="5"/>
        <v>0.40132464967131887</v>
      </c>
      <c r="U53" s="37">
        <f t="shared" si="6"/>
        <v>6.9087035124747453E-2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21277422000</v>
      </c>
      <c r="E54" s="32">
        <f>SUM(E8:E9,E11:E18,E20:E26,E28:E34,E36:E39,E41:E46,E48:E52)</f>
        <v>21270534515</v>
      </c>
      <c r="F54" s="32">
        <f>SUM(F8:F9,F11:F18,F20:F26,F28:F34,F36:F39,F41:F46,F48:F52)</f>
        <v>10198018391</v>
      </c>
      <c r="G54" s="37">
        <f t="shared" si="0"/>
        <v>0.4792882516970336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10198018391</v>
      </c>
      <c r="O54" s="37">
        <f t="shared" si="4"/>
        <v>0.4792882516970336</v>
      </c>
      <c r="P54" s="32">
        <f>SUM(P8:P9,P11:P18,P20:P26,P28:P34,P36:P39,P41:P46,P48:P52)</f>
        <v>9634263442</v>
      </c>
      <c r="Q54" s="32">
        <f>SUM(Q8:Q9,Q11:Q18,Q20:Q26,Q28:Q34,Q36:Q39,Q41:Q46,Q48:Q52)</f>
        <v>20178276707</v>
      </c>
      <c r="R54" s="32">
        <f>SUM(R8:R9,R11:R18,R20:R26,R28:R34,R36:R39,R41:R46,R48:R52)</f>
        <v>20584749214</v>
      </c>
      <c r="S54" s="32">
        <f>SUM(S8:S9,S11:S18,S20:S26,S28:S34,S36:S39,S41:S46,S48:S52)</f>
        <v>9634263442</v>
      </c>
      <c r="T54" s="37">
        <f t="shared" si="5"/>
        <v>0.47745719725697883</v>
      </c>
      <c r="U54" s="37">
        <f t="shared" si="6"/>
        <v>5.8515625236314817E-2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2724699306</v>
      </c>
      <c r="E57" s="31">
        <v>2724699306</v>
      </c>
      <c r="F57" s="31">
        <v>710443066</v>
      </c>
      <c r="G57" s="36">
        <f t="shared" ref="G57:G85" si="7">IF(($D57      =0),0,($F57      /$D57      ))</f>
        <v>0.26074182367043186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710443066</v>
      </c>
      <c r="O57" s="36">
        <f t="shared" ref="O57:O85" si="11">IF(($D57      =0),0,($N57      /$D57      ))</f>
        <v>0.26074182367043186</v>
      </c>
      <c r="P57" s="31">
        <v>619744413</v>
      </c>
      <c r="Q57" s="31">
        <v>2816132969</v>
      </c>
      <c r="R57" s="31">
        <v>2840692086</v>
      </c>
      <c r="S57" s="31">
        <v>619744413</v>
      </c>
      <c r="T57" s="36">
        <f t="shared" ref="T57:T85" si="12">IF(($Q57      =0),0,($S57      /$Q57      ))</f>
        <v>0.22006930064103802</v>
      </c>
      <c r="U57" s="36">
        <f t="shared" ref="U57:U85" si="13">IF(($P57      =0),0,(($F57      /$P57      )-1))</f>
        <v>0.14634848027262493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2724699306</v>
      </c>
      <c r="E58" s="32">
        <f>E57</f>
        <v>2724699306</v>
      </c>
      <c r="F58" s="32">
        <f>F57</f>
        <v>710443066</v>
      </c>
      <c r="G58" s="37">
        <f t="shared" si="7"/>
        <v>0.26074182367043186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710443066</v>
      </c>
      <c r="O58" s="37">
        <f t="shared" si="11"/>
        <v>0.26074182367043186</v>
      </c>
      <c r="P58" s="32">
        <f>P57</f>
        <v>619744413</v>
      </c>
      <c r="Q58" s="32">
        <f>Q57</f>
        <v>2816132969</v>
      </c>
      <c r="R58" s="32">
        <f>R57</f>
        <v>2840692086</v>
      </c>
      <c r="S58" s="32">
        <f>S57</f>
        <v>619744413</v>
      </c>
      <c r="T58" s="37">
        <f t="shared" si="12"/>
        <v>0.22006930064103802</v>
      </c>
      <c r="U58" s="37">
        <f t="shared" si="13"/>
        <v>0.14634848027262493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75887620</v>
      </c>
      <c r="E59" s="31">
        <v>75887620</v>
      </c>
      <c r="F59" s="31">
        <v>15488074</v>
      </c>
      <c r="G59" s="36">
        <f t="shared" si="7"/>
        <v>0.2040922353343009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15488074</v>
      </c>
      <c r="O59" s="36">
        <f t="shared" si="11"/>
        <v>0.2040922353343009</v>
      </c>
      <c r="P59" s="31">
        <v>63903422</v>
      </c>
      <c r="Q59" s="31">
        <v>153737366</v>
      </c>
      <c r="R59" s="31">
        <v>149276092</v>
      </c>
      <c r="S59" s="31">
        <v>63903422</v>
      </c>
      <c r="T59" s="36">
        <f t="shared" si="12"/>
        <v>0.4156661692772855</v>
      </c>
      <c r="U59" s="36">
        <f t="shared" si="13"/>
        <v>-0.75763310453077148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234423933</v>
      </c>
      <c r="E60" s="31">
        <v>234423933</v>
      </c>
      <c r="F60" s="31">
        <v>71432792</v>
      </c>
      <c r="G60" s="36">
        <f t="shared" si="7"/>
        <v>0.30471629362177793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71432792</v>
      </c>
      <c r="O60" s="36">
        <f t="shared" si="11"/>
        <v>0.30471629362177793</v>
      </c>
      <c r="P60" s="31">
        <v>0</v>
      </c>
      <c r="Q60" s="31">
        <v>190719240</v>
      </c>
      <c r="R60" s="31">
        <v>190719240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122347140</v>
      </c>
      <c r="E61" s="31">
        <v>122347140</v>
      </c>
      <c r="F61" s="31">
        <v>11051035</v>
      </c>
      <c r="G61" s="36">
        <f t="shared" si="7"/>
        <v>9.0325241766991859E-2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11051035</v>
      </c>
      <c r="O61" s="36">
        <f t="shared" si="11"/>
        <v>9.0325241766991859E-2</v>
      </c>
      <c r="P61" s="31">
        <v>39974845</v>
      </c>
      <c r="Q61" s="31">
        <v>118682172</v>
      </c>
      <c r="R61" s="31">
        <v>118682172</v>
      </c>
      <c r="S61" s="31">
        <v>39974845</v>
      </c>
      <c r="T61" s="36">
        <f t="shared" si="12"/>
        <v>0.33682266111543696</v>
      </c>
      <c r="U61" s="36">
        <f t="shared" si="13"/>
        <v>-0.7235502726777302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36101913</v>
      </c>
      <c r="E62" s="31">
        <v>36101913</v>
      </c>
      <c r="F62" s="31">
        <v>13741743</v>
      </c>
      <c r="G62" s="36">
        <f t="shared" si="7"/>
        <v>0.38063753020511681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13741743</v>
      </c>
      <c r="O62" s="36">
        <f t="shared" si="11"/>
        <v>0.38063753020511681</v>
      </c>
      <c r="P62" s="31">
        <v>15725501</v>
      </c>
      <c r="Q62" s="31">
        <v>36616334</v>
      </c>
      <c r="R62" s="31">
        <v>38568718</v>
      </c>
      <c r="S62" s="31">
        <v>15725501</v>
      </c>
      <c r="T62" s="36">
        <f t="shared" si="12"/>
        <v>0.42946683302593863</v>
      </c>
      <c r="U62" s="36">
        <f t="shared" si="13"/>
        <v>-0.12614911283271679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468760606</v>
      </c>
      <c r="E63" s="32">
        <f>SUM(E59:E62)</f>
        <v>468760606</v>
      </c>
      <c r="F63" s="32">
        <f>SUM(F59:F62)</f>
        <v>111713644</v>
      </c>
      <c r="G63" s="37">
        <f t="shared" si="7"/>
        <v>0.23831704834002199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111713644</v>
      </c>
      <c r="O63" s="37">
        <f t="shared" si="11"/>
        <v>0.23831704834002199</v>
      </c>
      <c r="P63" s="32">
        <f>SUM(P59:P62)</f>
        <v>119603768</v>
      </c>
      <c r="Q63" s="32">
        <f>SUM(Q59:Q62)</f>
        <v>499755112</v>
      </c>
      <c r="R63" s="32">
        <f>SUM(R59:R62)</f>
        <v>497246222</v>
      </c>
      <c r="S63" s="32">
        <f>SUM(S59:S62)</f>
        <v>119603768</v>
      </c>
      <c r="T63" s="37">
        <f t="shared" si="12"/>
        <v>0.23932475151950022</v>
      </c>
      <c r="U63" s="37">
        <f t="shared" si="13"/>
        <v>-6.5968858104871742E-2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298844919</v>
      </c>
      <c r="E64" s="31">
        <v>298844919</v>
      </c>
      <c r="F64" s="31">
        <v>54892783</v>
      </c>
      <c r="G64" s="36">
        <f t="shared" si="7"/>
        <v>0.183683173144396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54892783</v>
      </c>
      <c r="O64" s="36">
        <f t="shared" si="11"/>
        <v>0.183683173144396</v>
      </c>
      <c r="P64" s="31">
        <v>-490285</v>
      </c>
      <c r="Q64" s="31">
        <v>271418382</v>
      </c>
      <c r="R64" s="31">
        <v>276077814</v>
      </c>
      <c r="S64" s="31">
        <v>-490285</v>
      </c>
      <c r="T64" s="36">
        <f t="shared" si="12"/>
        <v>-1.8063809694363294E-3</v>
      </c>
      <c r="U64" s="36">
        <f t="shared" si="13"/>
        <v>-112.96096760047728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59637854</v>
      </c>
      <c r="E65" s="31">
        <v>59637854</v>
      </c>
      <c r="F65" s="31">
        <v>9781301</v>
      </c>
      <c r="G65" s="36">
        <f t="shared" si="7"/>
        <v>0.16401161919743121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9781301</v>
      </c>
      <c r="O65" s="36">
        <f t="shared" si="11"/>
        <v>0.16401161919743121</v>
      </c>
      <c r="P65" s="31">
        <v>11383986</v>
      </c>
      <c r="Q65" s="31">
        <v>67588511</v>
      </c>
      <c r="R65" s="31">
        <v>67588511</v>
      </c>
      <c r="S65" s="31">
        <v>11383986</v>
      </c>
      <c r="T65" s="36">
        <f t="shared" si="12"/>
        <v>0.16843078552211338</v>
      </c>
      <c r="U65" s="36">
        <f t="shared" si="13"/>
        <v>-0.14078416821665096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95927195</v>
      </c>
      <c r="E66" s="31">
        <v>95927195</v>
      </c>
      <c r="F66" s="31">
        <v>24670493</v>
      </c>
      <c r="G66" s="36">
        <f t="shared" si="7"/>
        <v>0.25717934314664365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24670493</v>
      </c>
      <c r="O66" s="36">
        <f t="shared" si="11"/>
        <v>0.25717934314664365</v>
      </c>
      <c r="P66" s="31">
        <v>25209023</v>
      </c>
      <c r="Q66" s="31">
        <v>63474342</v>
      </c>
      <c r="R66" s="31">
        <v>60187473</v>
      </c>
      <c r="S66" s="31">
        <v>25209023</v>
      </c>
      <c r="T66" s="36">
        <f t="shared" si="12"/>
        <v>0.39715296300353931</v>
      </c>
      <c r="U66" s="36">
        <f t="shared" si="13"/>
        <v>-2.1362589101529217E-2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1187550666</v>
      </c>
      <c r="E67" s="31">
        <v>1187550666</v>
      </c>
      <c r="F67" s="31">
        <v>166859874</v>
      </c>
      <c r="G67" s="36">
        <f t="shared" si="7"/>
        <v>0.14050758319392834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166859874</v>
      </c>
      <c r="O67" s="36">
        <f t="shared" si="11"/>
        <v>0.14050758319392834</v>
      </c>
      <c r="P67" s="31">
        <v>162143797</v>
      </c>
      <c r="Q67" s="31">
        <v>1158761499</v>
      </c>
      <c r="R67" s="31">
        <v>1158761499</v>
      </c>
      <c r="S67" s="31">
        <v>162143797</v>
      </c>
      <c r="T67" s="36">
        <f t="shared" si="12"/>
        <v>0.13992853330036295</v>
      </c>
      <c r="U67" s="36">
        <f t="shared" si="13"/>
        <v>2.9085768849979488E-2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56106878</v>
      </c>
      <c r="E68" s="31">
        <v>56106878</v>
      </c>
      <c r="F68" s="31">
        <v>99861463</v>
      </c>
      <c r="G68" s="36">
        <f t="shared" si="7"/>
        <v>1.7798435157985444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99861463</v>
      </c>
      <c r="O68" s="36">
        <f t="shared" si="11"/>
        <v>1.7798435157985444</v>
      </c>
      <c r="P68" s="31">
        <v>33429097</v>
      </c>
      <c r="Q68" s="31">
        <v>59045204</v>
      </c>
      <c r="R68" s="31">
        <v>58791436</v>
      </c>
      <c r="S68" s="31">
        <v>33429097</v>
      </c>
      <c r="T68" s="36">
        <f t="shared" si="12"/>
        <v>0.5661610890530584</v>
      </c>
      <c r="U68" s="36">
        <f t="shared" si="13"/>
        <v>1.9872617558290613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9545000</v>
      </c>
      <c r="E69" s="31">
        <v>9545000</v>
      </c>
      <c r="F69" s="31">
        <v>284267</v>
      </c>
      <c r="G69" s="36">
        <f t="shared" si="7"/>
        <v>2.9781770560502883E-2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284267</v>
      </c>
      <c r="O69" s="36">
        <f t="shared" si="11"/>
        <v>2.9781770560502883E-2</v>
      </c>
      <c r="P69" s="31">
        <v>855454</v>
      </c>
      <c r="Q69" s="31">
        <v>6562000</v>
      </c>
      <c r="R69" s="31">
        <v>8602000</v>
      </c>
      <c r="S69" s="31">
        <v>855454</v>
      </c>
      <c r="T69" s="36">
        <f t="shared" si="12"/>
        <v>0.13036482779640354</v>
      </c>
      <c r="U69" s="36">
        <f t="shared" si="13"/>
        <v>-0.66770042573884747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1707612512</v>
      </c>
      <c r="E70" s="32">
        <f>SUM(E64:E69)</f>
        <v>1707612512</v>
      </c>
      <c r="F70" s="32">
        <f>SUM(F64:F69)</f>
        <v>356350181</v>
      </c>
      <c r="G70" s="37">
        <f t="shared" si="7"/>
        <v>0.20868328060130775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356350181</v>
      </c>
      <c r="O70" s="37">
        <f t="shared" si="11"/>
        <v>0.20868328060130775</v>
      </c>
      <c r="P70" s="32">
        <f>SUM(P64:P69)</f>
        <v>232531072</v>
      </c>
      <c r="Q70" s="32">
        <f>SUM(Q64:Q69)</f>
        <v>1626849938</v>
      </c>
      <c r="R70" s="32">
        <f>SUM(R64:R69)</f>
        <v>1630008733</v>
      </c>
      <c r="S70" s="32">
        <f>SUM(S64:S69)</f>
        <v>232531072</v>
      </c>
      <c r="T70" s="37">
        <f t="shared" si="12"/>
        <v>0.14293332566731179</v>
      </c>
      <c r="U70" s="37">
        <f t="shared" si="13"/>
        <v>0.53248414474260031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112084232</v>
      </c>
      <c r="E71" s="31">
        <v>112084232</v>
      </c>
      <c r="F71" s="31">
        <v>28839059</v>
      </c>
      <c r="G71" s="36">
        <f t="shared" si="7"/>
        <v>0.25729809167091405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28839059</v>
      </c>
      <c r="O71" s="36">
        <f t="shared" si="11"/>
        <v>0.25729809167091405</v>
      </c>
      <c r="P71" s="31">
        <v>28755624</v>
      </c>
      <c r="Q71" s="31">
        <v>117207746</v>
      </c>
      <c r="R71" s="31">
        <v>136110678</v>
      </c>
      <c r="S71" s="31">
        <v>28755624</v>
      </c>
      <c r="T71" s="36">
        <f t="shared" si="12"/>
        <v>0.24533893860564471</v>
      </c>
      <c r="U71" s="36">
        <f t="shared" si="13"/>
        <v>2.9015193688719521E-3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420009297</v>
      </c>
      <c r="E72" s="31">
        <v>420009297</v>
      </c>
      <c r="F72" s="31">
        <v>104158550</v>
      </c>
      <c r="G72" s="36">
        <f t="shared" si="7"/>
        <v>0.24799105815983877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104158550</v>
      </c>
      <c r="O72" s="36">
        <f t="shared" si="11"/>
        <v>0.24799105815983877</v>
      </c>
      <c r="P72" s="31">
        <v>101906632</v>
      </c>
      <c r="Q72" s="31">
        <v>498570260</v>
      </c>
      <c r="R72" s="31">
        <v>498570260</v>
      </c>
      <c r="S72" s="31">
        <v>101906632</v>
      </c>
      <c r="T72" s="36">
        <f t="shared" si="12"/>
        <v>0.2043977352359525</v>
      </c>
      <c r="U72" s="36">
        <f t="shared" si="13"/>
        <v>2.2097855221042018E-2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97015302</v>
      </c>
      <c r="E73" s="31">
        <v>97015302</v>
      </c>
      <c r="F73" s="31">
        <v>35701847</v>
      </c>
      <c r="G73" s="36">
        <f t="shared" si="7"/>
        <v>0.36800222505105434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35701847</v>
      </c>
      <c r="O73" s="36">
        <f t="shared" si="11"/>
        <v>0.36800222505105434</v>
      </c>
      <c r="P73" s="31">
        <v>52661619</v>
      </c>
      <c r="Q73" s="31">
        <v>164567461</v>
      </c>
      <c r="R73" s="31">
        <v>178734581</v>
      </c>
      <c r="S73" s="31">
        <v>52661619</v>
      </c>
      <c r="T73" s="36">
        <f t="shared" si="12"/>
        <v>0.32000019128933394</v>
      </c>
      <c r="U73" s="36">
        <f t="shared" si="13"/>
        <v>-0.32205185336212316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1034660567</v>
      </c>
      <c r="E74" s="31">
        <v>1034660567</v>
      </c>
      <c r="F74" s="31">
        <v>403819719</v>
      </c>
      <c r="G74" s="36">
        <f t="shared" si="7"/>
        <v>0.39029197775544489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403819719</v>
      </c>
      <c r="O74" s="36">
        <f t="shared" si="11"/>
        <v>0.39029197775544489</v>
      </c>
      <c r="P74" s="31">
        <v>416904805</v>
      </c>
      <c r="Q74" s="31">
        <v>966650418</v>
      </c>
      <c r="R74" s="31">
        <v>1005696765</v>
      </c>
      <c r="S74" s="31">
        <v>416904805</v>
      </c>
      <c r="T74" s="36">
        <f t="shared" si="12"/>
        <v>0.4312880822651235</v>
      </c>
      <c r="U74" s="36">
        <f t="shared" si="13"/>
        <v>-3.1386268143395513E-2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125156877</v>
      </c>
      <c r="E75" s="31">
        <v>125156877</v>
      </c>
      <c r="F75" s="31">
        <v>11701353</v>
      </c>
      <c r="G75" s="36">
        <f t="shared" si="7"/>
        <v>9.3493488176442749E-2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11701353</v>
      </c>
      <c r="O75" s="36">
        <f t="shared" si="11"/>
        <v>9.3493488176442749E-2</v>
      </c>
      <c r="P75" s="31">
        <v>52139382</v>
      </c>
      <c r="Q75" s="31">
        <v>118837540</v>
      </c>
      <c r="R75" s="31">
        <v>113404706</v>
      </c>
      <c r="S75" s="31">
        <v>52139382</v>
      </c>
      <c r="T75" s="36">
        <f t="shared" si="12"/>
        <v>0.43874504638854017</v>
      </c>
      <c r="U75" s="36">
        <f t="shared" si="13"/>
        <v>-0.77557553328882956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164792185</v>
      </c>
      <c r="E76" s="31">
        <v>164792185</v>
      </c>
      <c r="F76" s="31">
        <v>62071734</v>
      </c>
      <c r="G76" s="36">
        <f t="shared" si="7"/>
        <v>0.37666673331626738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62071734</v>
      </c>
      <c r="O76" s="36">
        <f t="shared" si="11"/>
        <v>0.37666673331626738</v>
      </c>
      <c r="P76" s="31">
        <v>53434107</v>
      </c>
      <c r="Q76" s="31">
        <v>170958996</v>
      </c>
      <c r="R76" s="31">
        <v>171024248</v>
      </c>
      <c r="S76" s="31">
        <v>53434107</v>
      </c>
      <c r="T76" s="36">
        <f t="shared" si="12"/>
        <v>0.3125551053189386</v>
      </c>
      <c r="U76" s="36">
        <f t="shared" si="13"/>
        <v>0.16165006743726429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77050788</v>
      </c>
      <c r="E77" s="31">
        <v>77050788</v>
      </c>
      <c r="F77" s="31">
        <v>7190497</v>
      </c>
      <c r="G77" s="36">
        <f t="shared" si="7"/>
        <v>9.3321524498879885E-2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7190497</v>
      </c>
      <c r="O77" s="36">
        <f t="shared" si="11"/>
        <v>9.3321524498879885E-2</v>
      </c>
      <c r="P77" s="31">
        <v>61465745</v>
      </c>
      <c r="Q77" s="31">
        <v>41031528</v>
      </c>
      <c r="R77" s="31">
        <v>0</v>
      </c>
      <c r="S77" s="31">
        <v>61465745</v>
      </c>
      <c r="T77" s="36">
        <f t="shared" si="12"/>
        <v>1.4980125770602548</v>
      </c>
      <c r="U77" s="36">
        <f t="shared" si="13"/>
        <v>-0.88301619056272729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2030769248</v>
      </c>
      <c r="E78" s="32">
        <f>SUM(E71:E77)</f>
        <v>2030769248</v>
      </c>
      <c r="F78" s="32">
        <f>SUM(F71:F77)</f>
        <v>653482759</v>
      </c>
      <c r="G78" s="37">
        <f t="shared" si="7"/>
        <v>0.32179074980753303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653482759</v>
      </c>
      <c r="O78" s="37">
        <f t="shared" si="11"/>
        <v>0.32179074980753303</v>
      </c>
      <c r="P78" s="32">
        <f>SUM(P71:P77)</f>
        <v>767267914</v>
      </c>
      <c r="Q78" s="32">
        <f>SUM(Q71:Q77)</f>
        <v>2077823949</v>
      </c>
      <c r="R78" s="32">
        <f>SUM(R71:R77)</f>
        <v>2103541238</v>
      </c>
      <c r="S78" s="32">
        <f>SUM(S71:S77)</f>
        <v>767267914</v>
      </c>
      <c r="T78" s="37">
        <f t="shared" si="12"/>
        <v>0.36926512198940875</v>
      </c>
      <c r="U78" s="37">
        <f t="shared" si="13"/>
        <v>-0.14829911810960994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119920976</v>
      </c>
      <c r="E79" s="31">
        <v>119920976</v>
      </c>
      <c r="F79" s="31">
        <v>28999824</v>
      </c>
      <c r="G79" s="36">
        <f t="shared" si="7"/>
        <v>0.24182444946078491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28999824</v>
      </c>
      <c r="O79" s="36">
        <f t="shared" si="11"/>
        <v>0.24182444946078491</v>
      </c>
      <c r="P79" s="31">
        <v>26311399</v>
      </c>
      <c r="Q79" s="31">
        <v>103107775</v>
      </c>
      <c r="R79" s="31">
        <v>114839345</v>
      </c>
      <c r="S79" s="31">
        <v>26311399</v>
      </c>
      <c r="T79" s="36">
        <f t="shared" si="12"/>
        <v>0.25518346215889148</v>
      </c>
      <c r="U79" s="36">
        <f t="shared" si="13"/>
        <v>0.10217719703919959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1279071866</v>
      </c>
      <c r="E80" s="31">
        <v>1279071866</v>
      </c>
      <c r="F80" s="31">
        <v>129892828</v>
      </c>
      <c r="G80" s="36">
        <f t="shared" si="7"/>
        <v>0.10155240800206922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129892828</v>
      </c>
      <c r="O80" s="36">
        <f t="shared" si="11"/>
        <v>0.10155240800206922</v>
      </c>
      <c r="P80" s="31">
        <v>123927243</v>
      </c>
      <c r="Q80" s="31">
        <v>369684677</v>
      </c>
      <c r="R80" s="31">
        <v>372622737</v>
      </c>
      <c r="S80" s="31">
        <v>123927243</v>
      </c>
      <c r="T80" s="36">
        <f t="shared" si="12"/>
        <v>0.33522418079557026</v>
      </c>
      <c r="U80" s="36">
        <f t="shared" si="13"/>
        <v>4.8137801306529449E-2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290462330</v>
      </c>
      <c r="E81" s="31">
        <v>290462330</v>
      </c>
      <c r="F81" s="31">
        <v>135382669</v>
      </c>
      <c r="G81" s="36">
        <f t="shared" si="7"/>
        <v>0.46609372375412672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135382669</v>
      </c>
      <c r="O81" s="36">
        <f t="shared" si="11"/>
        <v>0.46609372375412672</v>
      </c>
      <c r="P81" s="31">
        <v>148238135</v>
      </c>
      <c r="Q81" s="31">
        <v>288688520</v>
      </c>
      <c r="R81" s="31">
        <v>288713520</v>
      </c>
      <c r="S81" s="31">
        <v>148238135</v>
      </c>
      <c r="T81" s="36">
        <f t="shared" si="12"/>
        <v>0.51348815325250896</v>
      </c>
      <c r="U81" s="36">
        <f t="shared" si="13"/>
        <v>-8.6721719751803428E-2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146000390</v>
      </c>
      <c r="E82" s="31">
        <v>146000390</v>
      </c>
      <c r="F82" s="31">
        <v>96490136</v>
      </c>
      <c r="G82" s="36">
        <f t="shared" si="7"/>
        <v>0.66088957707578722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96490136</v>
      </c>
      <c r="O82" s="36">
        <f t="shared" si="11"/>
        <v>0.66088957707578722</v>
      </c>
      <c r="P82" s="31">
        <v>113418029</v>
      </c>
      <c r="Q82" s="31">
        <v>245995840</v>
      </c>
      <c r="R82" s="31">
        <v>237959810</v>
      </c>
      <c r="S82" s="31">
        <v>113418029</v>
      </c>
      <c r="T82" s="36">
        <f t="shared" si="12"/>
        <v>0.46105669510508795</v>
      </c>
      <c r="U82" s="36">
        <f t="shared" si="13"/>
        <v>-0.14925222338328592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193457457</v>
      </c>
      <c r="E83" s="31">
        <v>193457457</v>
      </c>
      <c r="F83" s="31">
        <v>77513792</v>
      </c>
      <c r="G83" s="36">
        <f t="shared" si="7"/>
        <v>0.40067616519946297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77513792</v>
      </c>
      <c r="O83" s="36">
        <f t="shared" si="11"/>
        <v>0.40067616519946297</v>
      </c>
      <c r="P83" s="31">
        <v>77460445</v>
      </c>
      <c r="Q83" s="31">
        <v>189321000</v>
      </c>
      <c r="R83" s="31">
        <v>186056107</v>
      </c>
      <c r="S83" s="31">
        <v>77460445</v>
      </c>
      <c r="T83" s="36">
        <f t="shared" si="12"/>
        <v>0.40914872095541432</v>
      </c>
      <c r="U83" s="36">
        <f t="shared" si="13"/>
        <v>6.8869989063458092E-4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2028913019</v>
      </c>
      <c r="E84" s="32">
        <f>SUM(E79:E83)</f>
        <v>2028913019</v>
      </c>
      <c r="F84" s="32">
        <f>SUM(F79:F83)</f>
        <v>468279249</v>
      </c>
      <c r="G84" s="37">
        <f t="shared" si="7"/>
        <v>0.23080301847084753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468279249</v>
      </c>
      <c r="O84" s="37">
        <f t="shared" si="11"/>
        <v>0.23080301847084753</v>
      </c>
      <c r="P84" s="32">
        <f>SUM(P79:P83)</f>
        <v>489355251</v>
      </c>
      <c r="Q84" s="32">
        <f>SUM(Q79:Q83)</f>
        <v>1196797812</v>
      </c>
      <c r="R84" s="32">
        <f>SUM(R79:R83)</f>
        <v>1200191519</v>
      </c>
      <c r="S84" s="32">
        <f>SUM(S79:S83)</f>
        <v>489355251</v>
      </c>
      <c r="T84" s="37">
        <f t="shared" si="12"/>
        <v>0.40888715378099305</v>
      </c>
      <c r="U84" s="37">
        <f t="shared" si="13"/>
        <v>-4.3068919679376205E-2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8960754691</v>
      </c>
      <c r="E85" s="32">
        <f>SUM(E57,E59:E62,E64:E69,E71:E77,E79:E83)</f>
        <v>8960754691</v>
      </c>
      <c r="F85" s="32">
        <f>SUM(F57,F59:F62,F64:F69,F71:F77,F79:F83)</f>
        <v>2300268899</v>
      </c>
      <c r="G85" s="37">
        <f t="shared" si="7"/>
        <v>0.25670481765451558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2300268899</v>
      </c>
      <c r="O85" s="37">
        <f t="shared" si="11"/>
        <v>0.25670481765451558</v>
      </c>
      <c r="P85" s="32">
        <f>SUM(P57,P59:P62,P64:P69,P71:P77,P79:P83)</f>
        <v>2228502418</v>
      </c>
      <c r="Q85" s="32">
        <f>SUM(Q57,Q59:Q62,Q64:Q69,Q71:Q77,Q79:Q83)</f>
        <v>8217359780</v>
      </c>
      <c r="R85" s="32">
        <f>SUM(R57,R59:R62,R64:R69,R71:R77,R79:R83)</f>
        <v>8271679798</v>
      </c>
      <c r="S85" s="32">
        <f>SUM(S57,S59:S62,S64:S69,S71:S77,S79:S83)</f>
        <v>2228502418</v>
      </c>
      <c r="T85" s="37">
        <f t="shared" si="12"/>
        <v>0.27119445632937833</v>
      </c>
      <c r="U85" s="37">
        <f t="shared" si="13"/>
        <v>3.2203905376242625E-2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13198663402</v>
      </c>
      <c r="E88" s="31">
        <v>13198663402</v>
      </c>
      <c r="F88" s="31">
        <v>3481354518</v>
      </c>
      <c r="G88" s="36">
        <f t="shared" ref="G88:G99" si="14">IF(($D88      =0),0,($F88      /$D88      ))</f>
        <v>0.26376568687041968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3481354518</v>
      </c>
      <c r="O88" s="36">
        <f t="shared" ref="O88:O99" si="18">IF(($D88      =0),0,($N88      /$D88      ))</f>
        <v>0.26376568687041968</v>
      </c>
      <c r="P88" s="31">
        <v>3503155970</v>
      </c>
      <c r="Q88" s="31">
        <v>12310388120</v>
      </c>
      <c r="R88" s="31">
        <v>11955730197</v>
      </c>
      <c r="S88" s="31">
        <v>3503155970</v>
      </c>
      <c r="T88" s="36">
        <f t="shared" ref="T88:T99" si="19">IF(($Q88      =0),0,($S88      /$Q88      ))</f>
        <v>0.28456909204256675</v>
      </c>
      <c r="U88" s="36">
        <f t="shared" ref="U88:U99" si="20">IF(($P88      =0),0,(($F88      /$P88      )-1))</f>
        <v>-6.2233746332452933E-3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32991897510</v>
      </c>
      <c r="E89" s="31">
        <v>32991897510</v>
      </c>
      <c r="F89" s="31">
        <v>11237118432</v>
      </c>
      <c r="G89" s="36">
        <f t="shared" si="14"/>
        <v>0.34060236846316511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11237118432</v>
      </c>
      <c r="O89" s="36">
        <f t="shared" si="18"/>
        <v>0.34060236846316511</v>
      </c>
      <c r="P89" s="31">
        <v>10727514071</v>
      </c>
      <c r="Q89" s="31">
        <v>30589719404</v>
      </c>
      <c r="R89" s="31">
        <v>30988846959</v>
      </c>
      <c r="S89" s="31">
        <v>10727514071</v>
      </c>
      <c r="T89" s="36">
        <f t="shared" si="19"/>
        <v>0.35069017565415261</v>
      </c>
      <c r="U89" s="36">
        <f t="shared" si="20"/>
        <v>4.7504422518319434E-2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18612441661</v>
      </c>
      <c r="E90" s="31">
        <v>18612441661</v>
      </c>
      <c r="F90" s="31">
        <v>5889778916</v>
      </c>
      <c r="G90" s="36">
        <f t="shared" si="14"/>
        <v>0.31644310957553096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5889778916</v>
      </c>
      <c r="O90" s="36">
        <f t="shared" si="18"/>
        <v>0.31644310957553096</v>
      </c>
      <c r="P90" s="31">
        <v>3588723855</v>
      </c>
      <c r="Q90" s="31">
        <v>16955530580</v>
      </c>
      <c r="R90" s="31">
        <v>17037802559</v>
      </c>
      <c r="S90" s="31">
        <v>3588723855</v>
      </c>
      <c r="T90" s="36">
        <f t="shared" si="19"/>
        <v>0.21165506075245449</v>
      </c>
      <c r="U90" s="36">
        <f t="shared" si="20"/>
        <v>0.64119033783946588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64803002573</v>
      </c>
      <c r="E91" s="32">
        <f>SUM(E88:E90)</f>
        <v>64803002573</v>
      </c>
      <c r="F91" s="32">
        <f>SUM(F88:F90)</f>
        <v>20608251866</v>
      </c>
      <c r="G91" s="37">
        <f t="shared" si="14"/>
        <v>0.31801384268861599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20608251866</v>
      </c>
      <c r="O91" s="37">
        <f t="shared" si="18"/>
        <v>0.31801384268861599</v>
      </c>
      <c r="P91" s="32">
        <f>SUM(P88:P90)</f>
        <v>17819393896</v>
      </c>
      <c r="Q91" s="32">
        <f>SUM(Q88:Q90)</f>
        <v>59855638104</v>
      </c>
      <c r="R91" s="32">
        <f>SUM(R88:R90)</f>
        <v>59982379715</v>
      </c>
      <c r="S91" s="32">
        <f>SUM(S88:S90)</f>
        <v>17819393896</v>
      </c>
      <c r="T91" s="37">
        <f t="shared" si="19"/>
        <v>0.29770618876434923</v>
      </c>
      <c r="U91" s="37">
        <f t="shared" si="20"/>
        <v>0.1565068927864055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1408728521</v>
      </c>
      <c r="E92" s="31">
        <v>1408728521</v>
      </c>
      <c r="F92" s="31">
        <v>365135726</v>
      </c>
      <c r="G92" s="36">
        <f t="shared" si="14"/>
        <v>0.25919523922239096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365135726</v>
      </c>
      <c r="O92" s="36">
        <f t="shared" si="18"/>
        <v>0.25919523922239096</v>
      </c>
      <c r="P92" s="31">
        <v>336992922</v>
      </c>
      <c r="Q92" s="31">
        <v>1302741620</v>
      </c>
      <c r="R92" s="31">
        <v>1305241620</v>
      </c>
      <c r="S92" s="31">
        <v>336992922</v>
      </c>
      <c r="T92" s="36">
        <f t="shared" si="19"/>
        <v>0.25867978486785431</v>
      </c>
      <c r="U92" s="36">
        <f t="shared" si="20"/>
        <v>8.3511558144832465E-2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673500638</v>
      </c>
      <c r="E93" s="31">
        <v>673500638</v>
      </c>
      <c r="F93" s="31">
        <v>176852024</v>
      </c>
      <c r="G93" s="36">
        <f t="shared" si="14"/>
        <v>0.26258627538226625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176852024</v>
      </c>
      <c r="O93" s="36">
        <f t="shared" si="18"/>
        <v>0.26258627538226625</v>
      </c>
      <c r="P93" s="31">
        <v>139670383</v>
      </c>
      <c r="Q93" s="31">
        <v>517458319</v>
      </c>
      <c r="R93" s="31">
        <v>518039559</v>
      </c>
      <c r="S93" s="31">
        <v>139670383</v>
      </c>
      <c r="T93" s="36">
        <f t="shared" si="19"/>
        <v>0.26991619976255515</v>
      </c>
      <c r="U93" s="36">
        <f t="shared" si="20"/>
        <v>0.2662099165289753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286518662</v>
      </c>
      <c r="E94" s="31">
        <v>286518662</v>
      </c>
      <c r="F94" s="31">
        <v>77661569</v>
      </c>
      <c r="G94" s="36">
        <f t="shared" si="14"/>
        <v>0.27105239308984347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77661569</v>
      </c>
      <c r="O94" s="36">
        <f t="shared" si="18"/>
        <v>0.27105239308984347</v>
      </c>
      <c r="P94" s="31">
        <v>151376239</v>
      </c>
      <c r="Q94" s="31">
        <v>406014242</v>
      </c>
      <c r="R94" s="31">
        <v>468307788</v>
      </c>
      <c r="S94" s="31">
        <v>151376239</v>
      </c>
      <c r="T94" s="36">
        <f t="shared" si="19"/>
        <v>0.37283480070632596</v>
      </c>
      <c r="U94" s="36">
        <f t="shared" si="20"/>
        <v>-0.48696328094133712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343941587</v>
      </c>
      <c r="E95" s="31">
        <v>343941587</v>
      </c>
      <c r="F95" s="31">
        <v>135874877</v>
      </c>
      <c r="G95" s="36">
        <f t="shared" si="14"/>
        <v>0.39505218948704801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135874877</v>
      </c>
      <c r="O95" s="36">
        <f t="shared" si="18"/>
        <v>0.39505218948704801</v>
      </c>
      <c r="P95" s="31">
        <v>134004237</v>
      </c>
      <c r="Q95" s="31">
        <v>330739037</v>
      </c>
      <c r="R95" s="31">
        <v>431059916</v>
      </c>
      <c r="S95" s="31">
        <v>134004237</v>
      </c>
      <c r="T95" s="36">
        <f t="shared" si="19"/>
        <v>0.40516607357721729</v>
      </c>
      <c r="U95" s="36">
        <f t="shared" si="20"/>
        <v>1.3959558607090861E-2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2712689408</v>
      </c>
      <c r="E96" s="32">
        <f>SUM(E92:E95)</f>
        <v>2712689408</v>
      </c>
      <c r="F96" s="32">
        <f>SUM(F92:F95)</f>
        <v>755524196</v>
      </c>
      <c r="G96" s="37">
        <f t="shared" si="14"/>
        <v>0.27851481771996511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755524196</v>
      </c>
      <c r="O96" s="37">
        <f t="shared" si="18"/>
        <v>0.27851481771996511</v>
      </c>
      <c r="P96" s="32">
        <f>SUM(P92:P95)</f>
        <v>762043781</v>
      </c>
      <c r="Q96" s="32">
        <f>SUM(Q92:Q95)</f>
        <v>2556953218</v>
      </c>
      <c r="R96" s="32">
        <f>SUM(R92:R95)</f>
        <v>2722648883</v>
      </c>
      <c r="S96" s="32">
        <f>SUM(S92:S95)</f>
        <v>762043781</v>
      </c>
      <c r="T96" s="37">
        <f t="shared" si="19"/>
        <v>0.29802804980376452</v>
      </c>
      <c r="U96" s="37">
        <f t="shared" si="20"/>
        <v>-8.5553942733377353E-3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1187566208</v>
      </c>
      <c r="E97" s="31">
        <v>1187566208</v>
      </c>
      <c r="F97" s="31">
        <v>124714505</v>
      </c>
      <c r="G97" s="36">
        <f t="shared" si="14"/>
        <v>0.10501688593011903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124714505</v>
      </c>
      <c r="O97" s="36">
        <f t="shared" si="18"/>
        <v>0.10501688593011903</v>
      </c>
      <c r="P97" s="31">
        <v>536320017</v>
      </c>
      <c r="Q97" s="31">
        <v>834942989</v>
      </c>
      <c r="R97" s="31">
        <v>947462337</v>
      </c>
      <c r="S97" s="31">
        <v>536320017</v>
      </c>
      <c r="T97" s="36">
        <f t="shared" si="19"/>
        <v>0.6423432786019837</v>
      </c>
      <c r="U97" s="36">
        <f t="shared" si="20"/>
        <v>-0.76746252042276464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1218734414</v>
      </c>
      <c r="E98" s="31">
        <v>1218734414</v>
      </c>
      <c r="F98" s="31">
        <v>364992607</v>
      </c>
      <c r="G98" s="36">
        <f t="shared" si="14"/>
        <v>0.29948494340293569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364992607</v>
      </c>
      <c r="O98" s="36">
        <f t="shared" si="18"/>
        <v>0.29948494340293569</v>
      </c>
      <c r="P98" s="31">
        <v>347583378</v>
      </c>
      <c r="Q98" s="31">
        <v>1513377977</v>
      </c>
      <c r="R98" s="31">
        <v>1235490159</v>
      </c>
      <c r="S98" s="31">
        <v>347583378</v>
      </c>
      <c r="T98" s="36">
        <f t="shared" si="19"/>
        <v>0.22967387082572829</v>
      </c>
      <c r="U98" s="36">
        <f t="shared" si="20"/>
        <v>5.0086483134414994E-2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867225057</v>
      </c>
      <c r="E99" s="31">
        <v>867225057</v>
      </c>
      <c r="F99" s="31">
        <v>266996353</v>
      </c>
      <c r="G99" s="36">
        <f t="shared" si="14"/>
        <v>0.30787435262032564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266996353</v>
      </c>
      <c r="O99" s="36">
        <f t="shared" si="18"/>
        <v>0.30787435262032564</v>
      </c>
      <c r="P99" s="31">
        <v>260390086</v>
      </c>
      <c r="Q99" s="31">
        <v>698253126</v>
      </c>
      <c r="R99" s="31">
        <v>833074028</v>
      </c>
      <c r="S99" s="31">
        <v>260390086</v>
      </c>
      <c r="T99" s="36">
        <f t="shared" si="19"/>
        <v>0.37291646296188585</v>
      </c>
      <c r="U99" s="36">
        <f t="shared" si="20"/>
        <v>2.5370654856652353E-2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84857729</v>
      </c>
      <c r="E100" s="31">
        <v>84857729</v>
      </c>
      <c r="F100" s="31">
        <v>20777771</v>
      </c>
      <c r="G100" s="36">
        <f>IF(($D100     =0),0,($F100     /$D100     ))</f>
        <v>0.24485419589770072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20777771</v>
      </c>
      <c r="O100" s="36">
        <f>IF(($D100     =0),0,($N100     /$D100     ))</f>
        <v>0.24485419589770072</v>
      </c>
      <c r="P100" s="31">
        <v>19862025</v>
      </c>
      <c r="Q100" s="31">
        <v>84398748</v>
      </c>
      <c r="R100" s="31">
        <v>90891032</v>
      </c>
      <c r="S100" s="31">
        <v>19862025</v>
      </c>
      <c r="T100" s="36">
        <f>IF(($Q100     =0),0,($S100     /$Q100     ))</f>
        <v>0.23533554075944349</v>
      </c>
      <c r="U100" s="36">
        <f>IF(($P100     =0),0,(($F100     /$P100     )-1))</f>
        <v>4.6105369417267283E-2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3358383408</v>
      </c>
      <c r="E101" s="32">
        <f>SUM(E97:E100)</f>
        <v>3358383408</v>
      </c>
      <c r="F101" s="32">
        <f>SUM(F97:F100)</f>
        <v>777481236</v>
      </c>
      <c r="G101" s="37">
        <f>IF(($D101     =0),0,($F101     /$D101     ))</f>
        <v>0.23150460848155785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777481236</v>
      </c>
      <c r="O101" s="37">
        <f>IF(($D101     =0),0,($N101     /$D101     ))</f>
        <v>0.23150460848155785</v>
      </c>
      <c r="P101" s="32">
        <f>SUM(P97:P100)</f>
        <v>1164155506</v>
      </c>
      <c r="Q101" s="32">
        <f>SUM(Q97:Q100)</f>
        <v>3130972840</v>
      </c>
      <c r="R101" s="32">
        <f>SUM(R97:R100)</f>
        <v>3106917556</v>
      </c>
      <c r="S101" s="32">
        <f>SUM(S97:S100)</f>
        <v>1164155506</v>
      </c>
      <c r="T101" s="37">
        <f>IF(($Q101     =0),0,($S101     /$Q101     ))</f>
        <v>0.37181910080063169</v>
      </c>
      <c r="U101" s="37">
        <f>IF(($P101     =0),0,(($F101     /$P101     )-1))</f>
        <v>-0.33215001604777017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70874075389</v>
      </c>
      <c r="E102" s="32">
        <f>SUM(E88:E90,E92:E95,E97:E100)</f>
        <v>70874075389</v>
      </c>
      <c r="F102" s="32">
        <f>SUM(F88:F90,F92:F95,F97:F100)</f>
        <v>22141257298</v>
      </c>
      <c r="G102" s="37">
        <f>IF(($D102     =0),0,($F102     /$D102     ))</f>
        <v>0.31240276753488949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22141257298</v>
      </c>
      <c r="O102" s="37">
        <f>IF(($D102     =0),0,($N102     /$D102     ))</f>
        <v>0.31240276753488949</v>
      </c>
      <c r="P102" s="32">
        <f>SUM(P88:P90,P92:P95,P97:P100)</f>
        <v>19745593183</v>
      </c>
      <c r="Q102" s="32">
        <f>SUM(Q88:Q90,Q92:Q95,Q97:Q100)</f>
        <v>65543564162</v>
      </c>
      <c r="R102" s="32">
        <f>SUM(R88:R90,R92:R95,R97:R100)</f>
        <v>65811946154</v>
      </c>
      <c r="S102" s="32">
        <f>SUM(S88:S90,S92:S95,S97:S100)</f>
        <v>19745593183</v>
      </c>
      <c r="T102" s="37">
        <f>IF(($Q102     =0),0,($S102     /$Q102     ))</f>
        <v>0.30125906998581936</v>
      </c>
      <c r="U102" s="37">
        <f>IF(($P102     =0),0,(($F102     /$P102     )-1))</f>
        <v>0.12132652044419467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19604778080</v>
      </c>
      <c r="E105" s="31">
        <v>19604778080</v>
      </c>
      <c r="F105" s="31">
        <v>6464430671</v>
      </c>
      <c r="G105" s="36">
        <f t="shared" ref="G105:G136" si="21">IF(($D105     =0),0,($F105     /$D105     ))</f>
        <v>0.32973750810241254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6464430671</v>
      </c>
      <c r="O105" s="36">
        <f t="shared" ref="O105:O136" si="25">IF(($D105     =0),0,($N105     /$D105     ))</f>
        <v>0.32973750810241254</v>
      </c>
      <c r="P105" s="31">
        <v>6404035475</v>
      </c>
      <c r="Q105" s="31">
        <v>19037984550</v>
      </c>
      <c r="R105" s="31">
        <v>19041067745</v>
      </c>
      <c r="S105" s="31">
        <v>6404035475</v>
      </c>
      <c r="T105" s="36">
        <f t="shared" ref="T105:T136" si="26">IF(($Q105     =0),0,($S105     /$Q105     ))</f>
        <v>0.33638200819949715</v>
      </c>
      <c r="U105" s="36">
        <f t="shared" ref="U105:U136" si="27">IF(($P105     =0),0,(($F105     /$P105     )-1))</f>
        <v>9.4308028485741158E-3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19604778080</v>
      </c>
      <c r="E106" s="32">
        <f>E105</f>
        <v>19604778080</v>
      </c>
      <c r="F106" s="32">
        <f>F105</f>
        <v>6464430671</v>
      </c>
      <c r="G106" s="37">
        <f t="shared" si="21"/>
        <v>0.32973750810241254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6464430671</v>
      </c>
      <c r="O106" s="37">
        <f t="shared" si="25"/>
        <v>0.32973750810241254</v>
      </c>
      <c r="P106" s="32">
        <f>P105</f>
        <v>6404035475</v>
      </c>
      <c r="Q106" s="32">
        <f>Q105</f>
        <v>19037984550</v>
      </c>
      <c r="R106" s="32">
        <f>R105</f>
        <v>19041067745</v>
      </c>
      <c r="S106" s="32">
        <f>S105</f>
        <v>6404035475</v>
      </c>
      <c r="T106" s="37">
        <f t="shared" si="26"/>
        <v>0.33638200819949715</v>
      </c>
      <c r="U106" s="37">
        <f t="shared" si="27"/>
        <v>9.4308028485741158E-3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174302240</v>
      </c>
      <c r="E107" s="31">
        <v>174302240</v>
      </c>
      <c r="F107" s="31">
        <v>55285397</v>
      </c>
      <c r="G107" s="36">
        <f t="shared" si="21"/>
        <v>0.31718121924308029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55285397</v>
      </c>
      <c r="O107" s="36">
        <f t="shared" si="25"/>
        <v>0.31718121924308029</v>
      </c>
      <c r="P107" s="31">
        <v>43060222</v>
      </c>
      <c r="Q107" s="31">
        <v>163656457</v>
      </c>
      <c r="R107" s="31">
        <v>165906562</v>
      </c>
      <c r="S107" s="31">
        <v>43060222</v>
      </c>
      <c r="T107" s="36">
        <f t="shared" si="26"/>
        <v>0.26311349267447481</v>
      </c>
      <c r="U107" s="36">
        <f t="shared" si="27"/>
        <v>0.28390877780425749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146160412</v>
      </c>
      <c r="E108" s="31">
        <v>146160412</v>
      </c>
      <c r="F108" s="31">
        <v>71871888</v>
      </c>
      <c r="G108" s="36">
        <f t="shared" si="21"/>
        <v>0.49173293244411487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71871888</v>
      </c>
      <c r="O108" s="36">
        <f t="shared" si="25"/>
        <v>0.49173293244411487</v>
      </c>
      <c r="P108" s="31">
        <v>76479850</v>
      </c>
      <c r="Q108" s="31">
        <v>150792693</v>
      </c>
      <c r="R108" s="31">
        <v>150989693</v>
      </c>
      <c r="S108" s="31">
        <v>76479850</v>
      </c>
      <c r="T108" s="36">
        <f t="shared" si="26"/>
        <v>0.50718538463929419</v>
      </c>
      <c r="U108" s="36">
        <f t="shared" si="27"/>
        <v>-6.0250667332637287E-2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75239755</v>
      </c>
      <c r="E109" s="31">
        <v>75239755</v>
      </c>
      <c r="F109" s="31">
        <v>19108422</v>
      </c>
      <c r="G109" s="36">
        <f t="shared" si="21"/>
        <v>0.25396709492209274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19108422</v>
      </c>
      <c r="O109" s="36">
        <f t="shared" si="25"/>
        <v>0.25396709492209274</v>
      </c>
      <c r="P109" s="31">
        <v>15851380</v>
      </c>
      <c r="Q109" s="31">
        <v>75230172</v>
      </c>
      <c r="R109" s="31">
        <v>71961768</v>
      </c>
      <c r="S109" s="31">
        <v>15851380</v>
      </c>
      <c r="T109" s="36">
        <f t="shared" si="26"/>
        <v>0.21070508784693459</v>
      </c>
      <c r="U109" s="36">
        <f t="shared" si="27"/>
        <v>0.20547371900743028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622182954</v>
      </c>
      <c r="E110" s="31">
        <v>622182954</v>
      </c>
      <c r="F110" s="31">
        <v>209391283</v>
      </c>
      <c r="G110" s="36">
        <f t="shared" si="21"/>
        <v>0.33654294392642586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209391283</v>
      </c>
      <c r="O110" s="36">
        <f t="shared" si="25"/>
        <v>0.33654294392642586</v>
      </c>
      <c r="P110" s="31">
        <v>214775354</v>
      </c>
      <c r="Q110" s="31">
        <v>588678951</v>
      </c>
      <c r="R110" s="31">
        <v>592000783</v>
      </c>
      <c r="S110" s="31">
        <v>214775354</v>
      </c>
      <c r="T110" s="36">
        <f t="shared" si="26"/>
        <v>0.3648429311684358</v>
      </c>
      <c r="U110" s="36">
        <f t="shared" si="27"/>
        <v>-2.5068383777404946E-2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832546295</v>
      </c>
      <c r="E111" s="31">
        <v>832546295</v>
      </c>
      <c r="F111" s="31">
        <v>364151063</v>
      </c>
      <c r="G111" s="36">
        <f t="shared" si="21"/>
        <v>0.43739437096407952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364151063</v>
      </c>
      <c r="O111" s="36">
        <f t="shared" si="25"/>
        <v>0.43739437096407952</v>
      </c>
      <c r="P111" s="31">
        <v>327754546</v>
      </c>
      <c r="Q111" s="31">
        <v>674573986</v>
      </c>
      <c r="R111" s="31">
        <v>690073986</v>
      </c>
      <c r="S111" s="31">
        <v>327754546</v>
      </c>
      <c r="T111" s="36">
        <f t="shared" si="26"/>
        <v>0.48586893773279899</v>
      </c>
      <c r="U111" s="36">
        <f t="shared" si="27"/>
        <v>0.11104809206826372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1850431656</v>
      </c>
      <c r="E112" s="32">
        <f>SUM(E107:E111)</f>
        <v>1850431656</v>
      </c>
      <c r="F112" s="32">
        <f>SUM(F107:F111)</f>
        <v>719808053</v>
      </c>
      <c r="G112" s="37">
        <f t="shared" si="21"/>
        <v>0.38899467087370232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719808053</v>
      </c>
      <c r="O112" s="37">
        <f t="shared" si="25"/>
        <v>0.38899467087370232</v>
      </c>
      <c r="P112" s="32">
        <f>SUM(P107:P111)</f>
        <v>677921352</v>
      </c>
      <c r="Q112" s="32">
        <f>SUM(Q107:Q111)</f>
        <v>1652932259</v>
      </c>
      <c r="R112" s="32">
        <f>SUM(R107:R111)</f>
        <v>1670932792</v>
      </c>
      <c r="S112" s="32">
        <f>SUM(S107:S111)</f>
        <v>677921352</v>
      </c>
      <c r="T112" s="37">
        <f t="shared" si="26"/>
        <v>0.41013256793120645</v>
      </c>
      <c r="U112" s="37">
        <f t="shared" si="27"/>
        <v>6.1786962272874391E-2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239305190</v>
      </c>
      <c r="E113" s="31">
        <v>239305190</v>
      </c>
      <c r="F113" s="31">
        <v>81557120</v>
      </c>
      <c r="G113" s="36">
        <f t="shared" si="21"/>
        <v>0.34080798665503242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81557120</v>
      </c>
      <c r="O113" s="36">
        <f t="shared" si="25"/>
        <v>0.34080798665503242</v>
      </c>
      <c r="P113" s="31">
        <v>78068553</v>
      </c>
      <c r="Q113" s="31">
        <v>226177087</v>
      </c>
      <c r="R113" s="31">
        <v>220975430</v>
      </c>
      <c r="S113" s="31">
        <v>78068553</v>
      </c>
      <c r="T113" s="36">
        <f t="shared" si="26"/>
        <v>0.3451656135265373</v>
      </c>
      <c r="U113" s="36">
        <f t="shared" si="27"/>
        <v>4.4685944159871926E-2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328517660</v>
      </c>
      <c r="E114" s="31">
        <v>328517660</v>
      </c>
      <c r="F114" s="31">
        <v>85984696</v>
      </c>
      <c r="G114" s="36">
        <f t="shared" si="21"/>
        <v>0.26173538433215432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85984696</v>
      </c>
      <c r="O114" s="36">
        <f t="shared" si="25"/>
        <v>0.26173538433215432</v>
      </c>
      <c r="P114" s="31">
        <v>74133437</v>
      </c>
      <c r="Q114" s="31">
        <v>299538148</v>
      </c>
      <c r="R114" s="31">
        <v>310582558</v>
      </c>
      <c r="S114" s="31">
        <v>74133437</v>
      </c>
      <c r="T114" s="36">
        <f t="shared" si="26"/>
        <v>0.24749247297876731</v>
      </c>
      <c r="U114" s="36">
        <f t="shared" si="27"/>
        <v>0.15986388166516541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92929077</v>
      </c>
      <c r="E115" s="31">
        <v>92929077</v>
      </c>
      <c r="F115" s="31">
        <v>14209724</v>
      </c>
      <c r="G115" s="36">
        <f t="shared" si="21"/>
        <v>0.15290934181989133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14209724</v>
      </c>
      <c r="O115" s="36">
        <f t="shared" si="25"/>
        <v>0.15290934181989133</v>
      </c>
      <c r="P115" s="31">
        <v>2748439</v>
      </c>
      <c r="Q115" s="31">
        <v>105154201</v>
      </c>
      <c r="R115" s="31">
        <v>41649736</v>
      </c>
      <c r="S115" s="31">
        <v>2748439</v>
      </c>
      <c r="T115" s="36">
        <f t="shared" si="26"/>
        <v>2.6137224893183299E-2</v>
      </c>
      <c r="U115" s="36">
        <f t="shared" si="27"/>
        <v>4.1701071044327342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33786256</v>
      </c>
      <c r="E116" s="31">
        <v>33786256</v>
      </c>
      <c r="F116" s="31">
        <v>13696964</v>
      </c>
      <c r="G116" s="36">
        <f t="shared" si="21"/>
        <v>0.40540046816670067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13696964</v>
      </c>
      <c r="O116" s="36">
        <f t="shared" si="25"/>
        <v>0.40540046816670067</v>
      </c>
      <c r="P116" s="31">
        <v>12070052</v>
      </c>
      <c r="Q116" s="31">
        <v>30918655</v>
      </c>
      <c r="R116" s="31">
        <v>27943655</v>
      </c>
      <c r="S116" s="31">
        <v>12070052</v>
      </c>
      <c r="T116" s="36">
        <f t="shared" si="26"/>
        <v>0.39038088817252886</v>
      </c>
      <c r="U116" s="36">
        <f t="shared" si="27"/>
        <v>0.13478914589597468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2802816797</v>
      </c>
      <c r="E117" s="31">
        <v>2802816797</v>
      </c>
      <c r="F117" s="31">
        <v>717181227</v>
      </c>
      <c r="G117" s="36">
        <f t="shared" si="21"/>
        <v>0.25587873876296025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717181227</v>
      </c>
      <c r="O117" s="36">
        <f t="shared" si="25"/>
        <v>0.25587873876296025</v>
      </c>
      <c r="P117" s="31">
        <v>698995834</v>
      </c>
      <c r="Q117" s="31">
        <v>2688150807</v>
      </c>
      <c r="R117" s="31">
        <v>2686520097</v>
      </c>
      <c r="S117" s="31">
        <v>698995834</v>
      </c>
      <c r="T117" s="36">
        <f t="shared" si="26"/>
        <v>0.26002850442013908</v>
      </c>
      <c r="U117" s="36">
        <f t="shared" si="27"/>
        <v>2.6016454055146854E-2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131326927</v>
      </c>
      <c r="E118" s="31">
        <v>131326927</v>
      </c>
      <c r="F118" s="31">
        <v>49286899</v>
      </c>
      <c r="G118" s="36">
        <f t="shared" si="21"/>
        <v>0.37529926364606092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49286899</v>
      </c>
      <c r="O118" s="36">
        <f t="shared" si="25"/>
        <v>0.37529926364606092</v>
      </c>
      <c r="P118" s="31">
        <v>47462628</v>
      </c>
      <c r="Q118" s="31">
        <v>128161262</v>
      </c>
      <c r="R118" s="31">
        <v>128648233</v>
      </c>
      <c r="S118" s="31">
        <v>47462628</v>
      </c>
      <c r="T118" s="36">
        <f t="shared" si="26"/>
        <v>0.37033521096257621</v>
      </c>
      <c r="U118" s="36">
        <f t="shared" si="27"/>
        <v>3.8435945856179821E-2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132913320</v>
      </c>
      <c r="E119" s="31">
        <v>132913320</v>
      </c>
      <c r="F119" s="31">
        <v>59883685</v>
      </c>
      <c r="G119" s="36">
        <f t="shared" si="21"/>
        <v>0.45054690530640573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59883685</v>
      </c>
      <c r="O119" s="36">
        <f t="shared" si="25"/>
        <v>0.45054690530640573</v>
      </c>
      <c r="P119" s="31">
        <v>63824901</v>
      </c>
      <c r="Q119" s="31">
        <v>137713188</v>
      </c>
      <c r="R119" s="31">
        <v>139681173</v>
      </c>
      <c r="S119" s="31">
        <v>63824901</v>
      </c>
      <c r="T119" s="36">
        <f t="shared" si="26"/>
        <v>0.46346251892738116</v>
      </c>
      <c r="U119" s="36">
        <f t="shared" si="27"/>
        <v>-6.1750444391601933E-2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826984938</v>
      </c>
      <c r="E120" s="31">
        <v>826984938</v>
      </c>
      <c r="F120" s="31">
        <v>343469994</v>
      </c>
      <c r="G120" s="36">
        <f t="shared" si="21"/>
        <v>0.41532799234609519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343469994</v>
      </c>
      <c r="O120" s="36">
        <f t="shared" si="25"/>
        <v>0.41532799234609519</v>
      </c>
      <c r="P120" s="31">
        <v>327525521</v>
      </c>
      <c r="Q120" s="31">
        <v>776620739</v>
      </c>
      <c r="R120" s="31">
        <v>786429381</v>
      </c>
      <c r="S120" s="31">
        <v>327525521</v>
      </c>
      <c r="T120" s="36">
        <f t="shared" si="26"/>
        <v>0.42173161821783389</v>
      </c>
      <c r="U120" s="36">
        <f t="shared" si="27"/>
        <v>4.8681620141594939E-2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4588580165</v>
      </c>
      <c r="E121" s="32">
        <f>SUM(E113:E120)</f>
        <v>4588580165</v>
      </c>
      <c r="F121" s="32">
        <f>SUM(F113:F120)</f>
        <v>1365270309</v>
      </c>
      <c r="G121" s="37">
        <f t="shared" si="21"/>
        <v>0.2975365494132105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1365270309</v>
      </c>
      <c r="O121" s="37">
        <f t="shared" si="25"/>
        <v>0.2975365494132105</v>
      </c>
      <c r="P121" s="32">
        <f>SUM(P113:P120)</f>
        <v>1304829365</v>
      </c>
      <c r="Q121" s="32">
        <f>SUM(Q113:Q120)</f>
        <v>4392434087</v>
      </c>
      <c r="R121" s="32">
        <f>SUM(R113:R120)</f>
        <v>4342430263</v>
      </c>
      <c r="S121" s="32">
        <f>SUM(S113:S120)</f>
        <v>1304829365</v>
      </c>
      <c r="T121" s="37">
        <f t="shared" si="26"/>
        <v>0.29706293575624004</v>
      </c>
      <c r="U121" s="37">
        <f t="shared" si="27"/>
        <v>4.6320956303738559E-2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48967226</v>
      </c>
      <c r="E122" s="31">
        <v>48967226</v>
      </c>
      <c r="F122" s="31">
        <v>11294264</v>
      </c>
      <c r="G122" s="36">
        <f t="shared" si="21"/>
        <v>0.23064945520908209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11294264</v>
      </c>
      <c r="O122" s="36">
        <f t="shared" si="25"/>
        <v>0.23064945520908209</v>
      </c>
      <c r="P122" s="31">
        <v>12140074</v>
      </c>
      <c r="Q122" s="31">
        <v>45191261</v>
      </c>
      <c r="R122" s="31">
        <v>45191261</v>
      </c>
      <c r="S122" s="31">
        <v>12140074</v>
      </c>
      <c r="T122" s="36">
        <f t="shared" si="26"/>
        <v>0.2686376465573731</v>
      </c>
      <c r="U122" s="36">
        <f t="shared" si="27"/>
        <v>-6.9670909748985044E-2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418490894</v>
      </c>
      <c r="E123" s="31">
        <v>418490894</v>
      </c>
      <c r="F123" s="31">
        <v>203581085</v>
      </c>
      <c r="G123" s="36">
        <f t="shared" si="21"/>
        <v>0.4864647903187112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203581085</v>
      </c>
      <c r="O123" s="36">
        <f t="shared" si="25"/>
        <v>0.4864647903187112</v>
      </c>
      <c r="P123" s="31">
        <v>233935917</v>
      </c>
      <c r="Q123" s="31">
        <v>413746427</v>
      </c>
      <c r="R123" s="31">
        <v>411767341</v>
      </c>
      <c r="S123" s="31">
        <v>233935917</v>
      </c>
      <c r="T123" s="36">
        <f t="shared" si="26"/>
        <v>0.56540891167623308</v>
      </c>
      <c r="U123" s="36">
        <f t="shared" si="27"/>
        <v>-0.12975703940323113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344487636</v>
      </c>
      <c r="E124" s="31">
        <v>344487636</v>
      </c>
      <c r="F124" s="31">
        <v>117808433</v>
      </c>
      <c r="G124" s="36">
        <f t="shared" si="21"/>
        <v>0.34198160017563012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117808433</v>
      </c>
      <c r="O124" s="36">
        <f t="shared" si="25"/>
        <v>0.34198160017563012</v>
      </c>
      <c r="P124" s="31">
        <v>109618046</v>
      </c>
      <c r="Q124" s="31">
        <v>328685192</v>
      </c>
      <c r="R124" s="31">
        <v>330124798</v>
      </c>
      <c r="S124" s="31">
        <v>109618046</v>
      </c>
      <c r="T124" s="36">
        <f t="shared" si="26"/>
        <v>0.33350466850359356</v>
      </c>
      <c r="U124" s="36">
        <f t="shared" si="27"/>
        <v>7.4717505911389814E-2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734345220</v>
      </c>
      <c r="E125" s="31">
        <v>734345220</v>
      </c>
      <c r="F125" s="31">
        <v>275823243</v>
      </c>
      <c r="G125" s="36">
        <f t="shared" si="21"/>
        <v>0.37560432816598166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275823243</v>
      </c>
      <c r="O125" s="36">
        <f t="shared" si="25"/>
        <v>0.37560432816598166</v>
      </c>
      <c r="P125" s="31">
        <v>2416467</v>
      </c>
      <c r="Q125" s="31">
        <v>691475520</v>
      </c>
      <c r="R125" s="31">
        <v>626150010</v>
      </c>
      <c r="S125" s="31">
        <v>2416467</v>
      </c>
      <c r="T125" s="36">
        <f t="shared" si="26"/>
        <v>3.4946529994293943E-3</v>
      </c>
      <c r="U125" s="36">
        <f t="shared" si="27"/>
        <v>113.14318631291054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1546290976</v>
      </c>
      <c r="E126" s="32">
        <f>SUM(E122:E125)</f>
        <v>1546290976</v>
      </c>
      <c r="F126" s="32">
        <f>SUM(F122:F125)</f>
        <v>608507025</v>
      </c>
      <c r="G126" s="37">
        <f t="shared" si="21"/>
        <v>0.39352685519390884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608507025</v>
      </c>
      <c r="O126" s="37">
        <f t="shared" si="25"/>
        <v>0.39352685519390884</v>
      </c>
      <c r="P126" s="32">
        <f>SUM(P122:P125)</f>
        <v>358110504</v>
      </c>
      <c r="Q126" s="32">
        <f>SUM(Q122:Q125)</f>
        <v>1479098400</v>
      </c>
      <c r="R126" s="32">
        <f>SUM(R122:R125)</f>
        <v>1413233410</v>
      </c>
      <c r="S126" s="32">
        <f>SUM(S122:S125)</f>
        <v>358110504</v>
      </c>
      <c r="T126" s="37">
        <f t="shared" si="26"/>
        <v>0.24211405001857889</v>
      </c>
      <c r="U126" s="37">
        <f t="shared" si="27"/>
        <v>0.69921579569193537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144775726</v>
      </c>
      <c r="E127" s="31">
        <v>144775726</v>
      </c>
      <c r="F127" s="31">
        <v>39213907</v>
      </c>
      <c r="G127" s="36">
        <f t="shared" si="21"/>
        <v>0.27085968127004939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39213907</v>
      </c>
      <c r="O127" s="36">
        <f t="shared" si="25"/>
        <v>0.27085968127004939</v>
      </c>
      <c r="P127" s="31">
        <v>51381389</v>
      </c>
      <c r="Q127" s="31">
        <v>130913304</v>
      </c>
      <c r="R127" s="31">
        <v>139507676</v>
      </c>
      <c r="S127" s="31">
        <v>51381389</v>
      </c>
      <c r="T127" s="36">
        <f t="shared" si="26"/>
        <v>0.39248409008147866</v>
      </c>
      <c r="U127" s="36">
        <f t="shared" si="27"/>
        <v>-0.23680718323905181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263524330</v>
      </c>
      <c r="E128" s="31">
        <v>263524330</v>
      </c>
      <c r="F128" s="31">
        <v>92809695</v>
      </c>
      <c r="G128" s="36">
        <f t="shared" si="21"/>
        <v>0.3521864375862373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92809695</v>
      </c>
      <c r="O128" s="36">
        <f t="shared" si="25"/>
        <v>0.3521864375862373</v>
      </c>
      <c r="P128" s="31">
        <v>102658076</v>
      </c>
      <c r="Q128" s="31">
        <v>251868773</v>
      </c>
      <c r="R128" s="31">
        <v>255047947</v>
      </c>
      <c r="S128" s="31">
        <v>102658076</v>
      </c>
      <c r="T128" s="36">
        <f t="shared" si="26"/>
        <v>0.40758556440817695</v>
      </c>
      <c r="U128" s="36">
        <f t="shared" si="27"/>
        <v>-9.5933816254261339E-2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282345999</v>
      </c>
      <c r="E129" s="31">
        <v>282345999</v>
      </c>
      <c r="F129" s="31">
        <v>95155824</v>
      </c>
      <c r="G129" s="36">
        <f t="shared" si="21"/>
        <v>0.33701849623163954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95155824</v>
      </c>
      <c r="O129" s="36">
        <f t="shared" si="25"/>
        <v>0.33701849623163954</v>
      </c>
      <c r="P129" s="31">
        <v>105431723</v>
      </c>
      <c r="Q129" s="31">
        <v>279942168</v>
      </c>
      <c r="R129" s="31">
        <v>311416220</v>
      </c>
      <c r="S129" s="31">
        <v>105431723</v>
      </c>
      <c r="T129" s="36">
        <f t="shared" si="26"/>
        <v>0.37661965595694036</v>
      </c>
      <c r="U129" s="36">
        <f t="shared" si="27"/>
        <v>-9.7464963178112929E-2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74065907</v>
      </c>
      <c r="E130" s="31">
        <v>74065907</v>
      </c>
      <c r="F130" s="31">
        <v>16089644</v>
      </c>
      <c r="G130" s="36">
        <f t="shared" si="21"/>
        <v>0.21723414525930262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16089644</v>
      </c>
      <c r="O130" s="36">
        <f t="shared" si="25"/>
        <v>0.21723414525930262</v>
      </c>
      <c r="P130" s="31">
        <v>15039669</v>
      </c>
      <c r="Q130" s="31">
        <v>67957394</v>
      </c>
      <c r="R130" s="31">
        <v>72500157</v>
      </c>
      <c r="S130" s="31">
        <v>15039669</v>
      </c>
      <c r="T130" s="36">
        <f t="shared" si="26"/>
        <v>0.22131026684160374</v>
      </c>
      <c r="U130" s="36">
        <f t="shared" si="27"/>
        <v>6.9813704011703948E-2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566152904</v>
      </c>
      <c r="E131" s="31">
        <v>566152904</v>
      </c>
      <c r="F131" s="31">
        <v>231944865</v>
      </c>
      <c r="G131" s="36">
        <f t="shared" si="21"/>
        <v>0.40968590527621845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231944865</v>
      </c>
      <c r="O131" s="36">
        <f t="shared" si="25"/>
        <v>0.40968590527621845</v>
      </c>
      <c r="P131" s="31">
        <v>219291112</v>
      </c>
      <c r="Q131" s="31">
        <v>534657527</v>
      </c>
      <c r="R131" s="31">
        <v>534657527</v>
      </c>
      <c r="S131" s="31">
        <v>219291112</v>
      </c>
      <c r="T131" s="36">
        <f t="shared" si="26"/>
        <v>0.41015248252551023</v>
      </c>
      <c r="U131" s="36">
        <f t="shared" si="27"/>
        <v>5.7702990716741898E-2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1330864866</v>
      </c>
      <c r="E132" s="32">
        <f>SUM(E127:E131)</f>
        <v>1330864866</v>
      </c>
      <c r="F132" s="32">
        <f>SUM(F127:F131)</f>
        <v>475213935</v>
      </c>
      <c r="G132" s="37">
        <f t="shared" si="21"/>
        <v>0.35707151577927371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475213935</v>
      </c>
      <c r="O132" s="37">
        <f t="shared" si="25"/>
        <v>0.35707151577927371</v>
      </c>
      <c r="P132" s="32">
        <f>SUM(P127:P131)</f>
        <v>493801969</v>
      </c>
      <c r="Q132" s="32">
        <f>SUM(Q127:Q131)</f>
        <v>1265339166</v>
      </c>
      <c r="R132" s="32">
        <f>SUM(R127:R131)</f>
        <v>1313129527</v>
      </c>
      <c r="S132" s="32">
        <f>SUM(S127:S131)</f>
        <v>493801969</v>
      </c>
      <c r="T132" s="37">
        <f t="shared" si="26"/>
        <v>0.39025265499447914</v>
      </c>
      <c r="U132" s="37">
        <f t="shared" si="27"/>
        <v>-3.7642689108029814E-2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627474132</v>
      </c>
      <c r="E133" s="31">
        <v>627474132</v>
      </c>
      <c r="F133" s="31">
        <v>184162934</v>
      </c>
      <c r="G133" s="36">
        <f t="shared" si="21"/>
        <v>0.29349884657874631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184162934</v>
      </c>
      <c r="O133" s="36">
        <f t="shared" si="25"/>
        <v>0.29349884657874631</v>
      </c>
      <c r="P133" s="31">
        <v>179618388</v>
      </c>
      <c r="Q133" s="31">
        <v>562830313</v>
      </c>
      <c r="R133" s="31">
        <v>593899855</v>
      </c>
      <c r="S133" s="31">
        <v>179618388</v>
      </c>
      <c r="T133" s="36">
        <f t="shared" si="26"/>
        <v>0.31913417570314839</v>
      </c>
      <c r="U133" s="36">
        <f t="shared" si="27"/>
        <v>2.5301117834327647E-2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64912276</v>
      </c>
      <c r="E134" s="31">
        <v>64912276</v>
      </c>
      <c r="F134" s="31">
        <v>14859933</v>
      </c>
      <c r="G134" s="36">
        <f t="shared" si="21"/>
        <v>0.22892330874363426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14859933</v>
      </c>
      <c r="O134" s="36">
        <f t="shared" si="25"/>
        <v>0.22892330874363426</v>
      </c>
      <c r="P134" s="31">
        <v>13992724</v>
      </c>
      <c r="Q134" s="31">
        <v>57450021</v>
      </c>
      <c r="R134" s="31">
        <v>61733134</v>
      </c>
      <c r="S134" s="31">
        <v>13992724</v>
      </c>
      <c r="T134" s="36">
        <f t="shared" si="26"/>
        <v>0.24356342706993964</v>
      </c>
      <c r="U134" s="36">
        <f t="shared" si="27"/>
        <v>6.1975709661678424E-2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171572580</v>
      </c>
      <c r="E135" s="31">
        <v>171572580</v>
      </c>
      <c r="F135" s="31">
        <v>63709930</v>
      </c>
      <c r="G135" s="36">
        <f t="shared" si="21"/>
        <v>0.37132932313543343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63709930</v>
      </c>
      <c r="O135" s="36">
        <f t="shared" si="25"/>
        <v>0.37132932313543343</v>
      </c>
      <c r="P135" s="31">
        <v>59592754</v>
      </c>
      <c r="Q135" s="31">
        <v>194103208</v>
      </c>
      <c r="R135" s="31">
        <v>173780783</v>
      </c>
      <c r="S135" s="31">
        <v>59592754</v>
      </c>
      <c r="T135" s="36">
        <f t="shared" si="26"/>
        <v>0.30701581191795657</v>
      </c>
      <c r="U135" s="36">
        <f t="shared" si="27"/>
        <v>6.9088533817383224E-2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104509025</v>
      </c>
      <c r="E136" s="31">
        <v>104509025</v>
      </c>
      <c r="F136" s="31">
        <v>42883044</v>
      </c>
      <c r="G136" s="36">
        <f t="shared" si="21"/>
        <v>0.41032861994454545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42883044</v>
      </c>
      <c r="O136" s="36">
        <f t="shared" si="25"/>
        <v>0.41032861994454545</v>
      </c>
      <c r="P136" s="31">
        <v>40273775</v>
      </c>
      <c r="Q136" s="31">
        <v>107264446</v>
      </c>
      <c r="R136" s="31">
        <v>107722425</v>
      </c>
      <c r="S136" s="31">
        <v>40273775</v>
      </c>
      <c r="T136" s="36">
        <f t="shared" si="26"/>
        <v>0.37546248082985484</v>
      </c>
      <c r="U136" s="36">
        <f t="shared" si="27"/>
        <v>6.4788289650026698E-2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968468013</v>
      </c>
      <c r="E137" s="32">
        <f>SUM(E133:E136)</f>
        <v>968468013</v>
      </c>
      <c r="F137" s="32">
        <f>SUM(F133:F136)</f>
        <v>305615841</v>
      </c>
      <c r="G137" s="37">
        <f t="shared" ref="G137:G170" si="28">IF(($D137     =0),0,($F137     /$D137     ))</f>
        <v>0.31556627260543296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305615841</v>
      </c>
      <c r="O137" s="37">
        <f t="shared" ref="O137:O170" si="32">IF(($D137     =0),0,($N137     /$D137     ))</f>
        <v>0.31556627260543296</v>
      </c>
      <c r="P137" s="32">
        <f>SUM(P133:P136)</f>
        <v>293477641</v>
      </c>
      <c r="Q137" s="32">
        <f>SUM(Q133:Q136)</f>
        <v>921647988</v>
      </c>
      <c r="R137" s="32">
        <f>SUM(R133:R136)</f>
        <v>937136197</v>
      </c>
      <c r="S137" s="32">
        <f>SUM(S133:S136)</f>
        <v>293477641</v>
      </c>
      <c r="T137" s="37">
        <f t="shared" ref="T137:T170" si="33">IF(($Q137     =0),0,($S137     /$Q137     ))</f>
        <v>0.31842704028124019</v>
      </c>
      <c r="U137" s="37">
        <f t="shared" ref="U137:U170" si="34">IF(($P137     =0),0,(($F137     /$P137     )-1))</f>
        <v>4.1359879950786382E-2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164184313</v>
      </c>
      <c r="E138" s="31">
        <v>164184313</v>
      </c>
      <c r="F138" s="31">
        <v>39798877</v>
      </c>
      <c r="G138" s="36">
        <f t="shared" si="28"/>
        <v>0.24240365155957377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39798877</v>
      </c>
      <c r="O138" s="36">
        <f t="shared" si="32"/>
        <v>0.24240365155957377</v>
      </c>
      <c r="P138" s="31">
        <v>50584268</v>
      </c>
      <c r="Q138" s="31">
        <v>135704062</v>
      </c>
      <c r="R138" s="31">
        <v>135704062</v>
      </c>
      <c r="S138" s="31">
        <v>50584268</v>
      </c>
      <c r="T138" s="36">
        <f t="shared" si="33"/>
        <v>0.37275426582293464</v>
      </c>
      <c r="U138" s="36">
        <f t="shared" si="34"/>
        <v>-0.21321631065215774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137081496</v>
      </c>
      <c r="E139" s="31">
        <v>137081496</v>
      </c>
      <c r="F139" s="31">
        <v>37145147</v>
      </c>
      <c r="G139" s="36">
        <f t="shared" si="28"/>
        <v>0.27097126952860218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37145147</v>
      </c>
      <c r="O139" s="36">
        <f t="shared" si="32"/>
        <v>0.27097126952860218</v>
      </c>
      <c r="P139" s="31">
        <v>37240905</v>
      </c>
      <c r="Q139" s="31">
        <v>128937372</v>
      </c>
      <c r="R139" s="31">
        <v>129397539</v>
      </c>
      <c r="S139" s="31">
        <v>37240905</v>
      </c>
      <c r="T139" s="36">
        <f t="shared" si="33"/>
        <v>0.28882940936627743</v>
      </c>
      <c r="U139" s="36">
        <f t="shared" si="34"/>
        <v>-2.5713123781497815E-3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449331533</v>
      </c>
      <c r="E140" s="31">
        <v>449331533</v>
      </c>
      <c r="F140" s="31">
        <v>140963878</v>
      </c>
      <c r="G140" s="36">
        <f t="shared" si="28"/>
        <v>0.31371908634776363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140963878</v>
      </c>
      <c r="O140" s="36">
        <f t="shared" si="32"/>
        <v>0.31371908634776363</v>
      </c>
      <c r="P140" s="31">
        <v>133079935</v>
      </c>
      <c r="Q140" s="31">
        <v>381697000</v>
      </c>
      <c r="R140" s="31">
        <v>418379696</v>
      </c>
      <c r="S140" s="31">
        <v>133079935</v>
      </c>
      <c r="T140" s="36">
        <f t="shared" si="33"/>
        <v>0.34865334283476163</v>
      </c>
      <c r="U140" s="36">
        <f t="shared" si="34"/>
        <v>5.9242161487379708E-2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259594121</v>
      </c>
      <c r="E141" s="31">
        <v>259594121</v>
      </c>
      <c r="F141" s="31">
        <v>98569115</v>
      </c>
      <c r="G141" s="36">
        <f t="shared" si="28"/>
        <v>0.37970472759666235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98569115</v>
      </c>
      <c r="O141" s="36">
        <f t="shared" si="32"/>
        <v>0.37970472759666235</v>
      </c>
      <c r="P141" s="31">
        <v>114555874</v>
      </c>
      <c r="Q141" s="31">
        <v>249409197</v>
      </c>
      <c r="R141" s="31">
        <v>260021249</v>
      </c>
      <c r="S141" s="31">
        <v>114555874</v>
      </c>
      <c r="T141" s="36">
        <f t="shared" si="33"/>
        <v>0.45930894039965975</v>
      </c>
      <c r="U141" s="36">
        <f t="shared" si="34"/>
        <v>-0.13955424930894422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343282127</v>
      </c>
      <c r="E142" s="31">
        <v>343282127</v>
      </c>
      <c r="F142" s="31">
        <v>139423108</v>
      </c>
      <c r="G142" s="36">
        <f t="shared" si="28"/>
        <v>0.40614729703070152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139423108</v>
      </c>
      <c r="O142" s="36">
        <f t="shared" si="32"/>
        <v>0.40614729703070152</v>
      </c>
      <c r="P142" s="31">
        <v>193287030</v>
      </c>
      <c r="Q142" s="31">
        <v>166172560</v>
      </c>
      <c r="R142" s="31">
        <v>378047191</v>
      </c>
      <c r="S142" s="31">
        <v>193287030</v>
      </c>
      <c r="T142" s="36">
        <f t="shared" si="33"/>
        <v>1.1631705619748531</v>
      </c>
      <c r="U142" s="36">
        <f t="shared" si="34"/>
        <v>-0.27867323534331301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722663365</v>
      </c>
      <c r="E143" s="31">
        <v>722663365</v>
      </c>
      <c r="F143" s="31">
        <v>298227460</v>
      </c>
      <c r="G143" s="36">
        <f t="shared" si="28"/>
        <v>0.41267825995302804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298227460</v>
      </c>
      <c r="O143" s="36">
        <f t="shared" si="32"/>
        <v>0.41267825995302804</v>
      </c>
      <c r="P143" s="31">
        <v>281047583</v>
      </c>
      <c r="Q143" s="31">
        <v>769934595</v>
      </c>
      <c r="R143" s="31">
        <v>724194442</v>
      </c>
      <c r="S143" s="31">
        <v>281047583</v>
      </c>
      <c r="T143" s="36">
        <f t="shared" si="33"/>
        <v>0.36502786707486495</v>
      </c>
      <c r="U143" s="36">
        <f t="shared" si="34"/>
        <v>6.1128001232446216E-2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2076136955</v>
      </c>
      <c r="E144" s="32">
        <f>SUM(E138:E143)</f>
        <v>2076136955</v>
      </c>
      <c r="F144" s="32">
        <f>SUM(F138:F143)</f>
        <v>754127585</v>
      </c>
      <c r="G144" s="37">
        <f t="shared" si="28"/>
        <v>0.36323595280350857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754127585</v>
      </c>
      <c r="O144" s="37">
        <f t="shared" si="32"/>
        <v>0.36323595280350857</v>
      </c>
      <c r="P144" s="32">
        <f>SUM(P138:P143)</f>
        <v>809795595</v>
      </c>
      <c r="Q144" s="32">
        <f>SUM(Q138:Q143)</f>
        <v>1831854786</v>
      </c>
      <c r="R144" s="32">
        <f>SUM(R138:R143)</f>
        <v>2045744179</v>
      </c>
      <c r="S144" s="32">
        <f>SUM(S138:S143)</f>
        <v>809795595</v>
      </c>
      <c r="T144" s="37">
        <f t="shared" si="33"/>
        <v>0.44206320347490691</v>
      </c>
      <c r="U144" s="37">
        <f t="shared" si="34"/>
        <v>-6.8743285767070672E-2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285118081</v>
      </c>
      <c r="E145" s="31">
        <v>285118081</v>
      </c>
      <c r="F145" s="31">
        <v>111826333</v>
      </c>
      <c r="G145" s="36">
        <f t="shared" si="28"/>
        <v>0.3922105978259583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111826333</v>
      </c>
      <c r="O145" s="36">
        <f t="shared" si="32"/>
        <v>0.3922105978259583</v>
      </c>
      <c r="P145" s="31">
        <v>111823328</v>
      </c>
      <c r="Q145" s="31">
        <v>280083716</v>
      </c>
      <c r="R145" s="31">
        <v>286700142</v>
      </c>
      <c r="S145" s="31">
        <v>111823328</v>
      </c>
      <c r="T145" s="36">
        <f t="shared" si="33"/>
        <v>0.39924965862706563</v>
      </c>
      <c r="U145" s="36">
        <f t="shared" si="34"/>
        <v>2.6872746981654316E-5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161325676</v>
      </c>
      <c r="E146" s="31">
        <v>161325676</v>
      </c>
      <c r="F146" s="31">
        <v>54304176</v>
      </c>
      <c r="G146" s="36">
        <f t="shared" si="28"/>
        <v>0.33661210878794023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54304176</v>
      </c>
      <c r="O146" s="36">
        <f t="shared" si="32"/>
        <v>0.33661210878794023</v>
      </c>
      <c r="P146" s="31">
        <v>55782228</v>
      </c>
      <c r="Q146" s="31">
        <v>157853004</v>
      </c>
      <c r="R146" s="31">
        <v>157503602</v>
      </c>
      <c r="S146" s="31">
        <v>55782228</v>
      </c>
      <c r="T146" s="36">
        <f t="shared" si="33"/>
        <v>0.35338084538448189</v>
      </c>
      <c r="U146" s="36">
        <f t="shared" si="34"/>
        <v>-2.6496826193460721E-2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157026449</v>
      </c>
      <c r="E147" s="31">
        <v>157026449</v>
      </c>
      <c r="F147" s="31">
        <v>81515050</v>
      </c>
      <c r="G147" s="36">
        <f t="shared" si="28"/>
        <v>0.51911668715121995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81515050</v>
      </c>
      <c r="O147" s="36">
        <f t="shared" si="32"/>
        <v>0.51911668715121995</v>
      </c>
      <c r="P147" s="31">
        <v>80304901</v>
      </c>
      <c r="Q147" s="31">
        <v>144827658</v>
      </c>
      <c r="R147" s="31">
        <v>151710058</v>
      </c>
      <c r="S147" s="31">
        <v>80304901</v>
      </c>
      <c r="T147" s="36">
        <f t="shared" si="33"/>
        <v>0.55448594632387138</v>
      </c>
      <c r="U147" s="36">
        <f t="shared" si="34"/>
        <v>1.5069428950544417E-2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59626017</v>
      </c>
      <c r="E148" s="31">
        <v>59626017</v>
      </c>
      <c r="F148" s="31">
        <v>84572710</v>
      </c>
      <c r="G148" s="36">
        <f t="shared" si="28"/>
        <v>1.4183860377593225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84572710</v>
      </c>
      <c r="O148" s="36">
        <f t="shared" si="32"/>
        <v>1.4183860377593225</v>
      </c>
      <c r="P148" s="31">
        <v>19339895</v>
      </c>
      <c r="Q148" s="31">
        <v>43734605</v>
      </c>
      <c r="R148" s="31">
        <v>50698605</v>
      </c>
      <c r="S148" s="31">
        <v>19339895</v>
      </c>
      <c r="T148" s="36">
        <f t="shared" si="33"/>
        <v>0.44221035036214457</v>
      </c>
      <c r="U148" s="36">
        <f t="shared" si="34"/>
        <v>3.372966347542218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65953077</v>
      </c>
      <c r="E149" s="31">
        <v>65953077</v>
      </c>
      <c r="F149" s="31">
        <v>8248116</v>
      </c>
      <c r="G149" s="36">
        <f t="shared" si="28"/>
        <v>0.12506036678167418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8248116</v>
      </c>
      <c r="O149" s="36">
        <f t="shared" si="32"/>
        <v>0.12506036678167418</v>
      </c>
      <c r="P149" s="31">
        <v>10547855</v>
      </c>
      <c r="Q149" s="31">
        <v>32911189</v>
      </c>
      <c r="R149" s="31">
        <v>39411189</v>
      </c>
      <c r="S149" s="31">
        <v>10547855</v>
      </c>
      <c r="T149" s="36">
        <f t="shared" si="33"/>
        <v>0.32049449808695762</v>
      </c>
      <c r="U149" s="36">
        <f t="shared" si="34"/>
        <v>-0.21802906846937131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729049300</v>
      </c>
      <c r="E150" s="32">
        <f>SUM(E145:E149)</f>
        <v>729049300</v>
      </c>
      <c r="F150" s="32">
        <f>SUM(F145:F149)</f>
        <v>340466385</v>
      </c>
      <c r="G150" s="37">
        <f t="shared" si="28"/>
        <v>0.46700049639990054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340466385</v>
      </c>
      <c r="O150" s="37">
        <f t="shared" si="32"/>
        <v>0.46700049639990054</v>
      </c>
      <c r="P150" s="32">
        <f>SUM(P145:P149)</f>
        <v>277798207</v>
      </c>
      <c r="Q150" s="32">
        <f>SUM(Q145:Q149)</f>
        <v>659410172</v>
      </c>
      <c r="R150" s="32">
        <f>SUM(R145:R149)</f>
        <v>686023596</v>
      </c>
      <c r="S150" s="32">
        <f>SUM(S145:S149)</f>
        <v>277798207</v>
      </c>
      <c r="T150" s="37">
        <f t="shared" si="33"/>
        <v>0.42128286580328944</v>
      </c>
      <c r="U150" s="37">
        <f t="shared" si="34"/>
        <v>0.22558884982292193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234105762</v>
      </c>
      <c r="E151" s="31">
        <v>234105762</v>
      </c>
      <c r="F151" s="31">
        <v>90388122</v>
      </c>
      <c r="G151" s="36">
        <f t="shared" si="28"/>
        <v>0.38609951855862479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90388122</v>
      </c>
      <c r="O151" s="36">
        <f t="shared" si="32"/>
        <v>0.38609951855862479</v>
      </c>
      <c r="P151" s="31">
        <v>86885461</v>
      </c>
      <c r="Q151" s="31">
        <v>238726489</v>
      </c>
      <c r="R151" s="31">
        <v>238822038</v>
      </c>
      <c r="S151" s="31">
        <v>86885461</v>
      </c>
      <c r="T151" s="36">
        <f t="shared" si="33"/>
        <v>0.36395400176978265</v>
      </c>
      <c r="U151" s="36">
        <f t="shared" si="34"/>
        <v>4.0313545669050432E-2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1153799600</v>
      </c>
      <c r="E152" s="31">
        <v>1153799600</v>
      </c>
      <c r="F152" s="31">
        <v>360356741</v>
      </c>
      <c r="G152" s="36">
        <f t="shared" si="28"/>
        <v>0.31232177667594963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360356741</v>
      </c>
      <c r="O152" s="36">
        <f t="shared" si="32"/>
        <v>0.31232177667594963</v>
      </c>
      <c r="P152" s="31">
        <v>344246109</v>
      </c>
      <c r="Q152" s="31">
        <v>1070304900</v>
      </c>
      <c r="R152" s="31">
        <v>1073971317</v>
      </c>
      <c r="S152" s="31">
        <v>344246109</v>
      </c>
      <c r="T152" s="36">
        <f t="shared" si="33"/>
        <v>0.32163368494342126</v>
      </c>
      <c r="U152" s="36">
        <f t="shared" si="34"/>
        <v>4.679975046573448E-2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111602145</v>
      </c>
      <c r="E153" s="31">
        <v>111602145</v>
      </c>
      <c r="F153" s="31">
        <v>50756136</v>
      </c>
      <c r="G153" s="36">
        <f t="shared" si="28"/>
        <v>0.4547953446593701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50756136</v>
      </c>
      <c r="O153" s="36">
        <f t="shared" si="32"/>
        <v>0.4547953446593701</v>
      </c>
      <c r="P153" s="31">
        <v>56424219</v>
      </c>
      <c r="Q153" s="31">
        <v>101448690</v>
      </c>
      <c r="R153" s="31">
        <v>105841480</v>
      </c>
      <c r="S153" s="31">
        <v>56424219</v>
      </c>
      <c r="T153" s="36">
        <f t="shared" si="33"/>
        <v>0.55618479647198993</v>
      </c>
      <c r="U153" s="36">
        <f t="shared" si="34"/>
        <v>-0.10045478874949076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156574473</v>
      </c>
      <c r="E154" s="31">
        <v>156574473</v>
      </c>
      <c r="F154" s="31">
        <v>51565501</v>
      </c>
      <c r="G154" s="36">
        <f t="shared" si="28"/>
        <v>0.32933529975860115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51565501</v>
      </c>
      <c r="O154" s="36">
        <f t="shared" si="32"/>
        <v>0.32933529975860115</v>
      </c>
      <c r="P154" s="31">
        <v>61125582</v>
      </c>
      <c r="Q154" s="31">
        <v>148904938</v>
      </c>
      <c r="R154" s="31">
        <v>151742195</v>
      </c>
      <c r="S154" s="31">
        <v>61125582</v>
      </c>
      <c r="T154" s="36">
        <f t="shared" si="33"/>
        <v>0.41050070481880191</v>
      </c>
      <c r="U154" s="36">
        <f t="shared" si="34"/>
        <v>-0.1564006539847751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224804092</v>
      </c>
      <c r="E155" s="31">
        <v>224804092</v>
      </c>
      <c r="F155" s="31">
        <v>76559849</v>
      </c>
      <c r="G155" s="36">
        <f t="shared" si="28"/>
        <v>0.34056252410209686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76559849</v>
      </c>
      <c r="O155" s="36">
        <f t="shared" si="32"/>
        <v>0.34056252410209686</v>
      </c>
      <c r="P155" s="31">
        <v>78887485</v>
      </c>
      <c r="Q155" s="31">
        <v>202203995</v>
      </c>
      <c r="R155" s="31">
        <v>203208073</v>
      </c>
      <c r="S155" s="31">
        <v>78887485</v>
      </c>
      <c r="T155" s="36">
        <f t="shared" si="33"/>
        <v>0.39013811275093746</v>
      </c>
      <c r="U155" s="36">
        <f t="shared" si="34"/>
        <v>-2.9505770148458899E-2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415648763</v>
      </c>
      <c r="E156" s="31">
        <v>415648763</v>
      </c>
      <c r="F156" s="31">
        <v>169558038</v>
      </c>
      <c r="G156" s="36">
        <f t="shared" si="28"/>
        <v>0.40793586579253216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169558038</v>
      </c>
      <c r="O156" s="36">
        <f t="shared" si="32"/>
        <v>0.40793586579253216</v>
      </c>
      <c r="P156" s="31">
        <v>164878935</v>
      </c>
      <c r="Q156" s="31">
        <v>403909427</v>
      </c>
      <c r="R156" s="31">
        <v>401309277</v>
      </c>
      <c r="S156" s="31">
        <v>164878935</v>
      </c>
      <c r="T156" s="36">
        <f t="shared" si="33"/>
        <v>0.40820769206755853</v>
      </c>
      <c r="U156" s="36">
        <f t="shared" si="34"/>
        <v>2.8379022462754255E-2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2296534835</v>
      </c>
      <c r="E157" s="32">
        <f>SUM(E151:E156)</f>
        <v>2296534835</v>
      </c>
      <c r="F157" s="32">
        <f>SUM(F151:F156)</f>
        <v>799184387</v>
      </c>
      <c r="G157" s="37">
        <f t="shared" si="28"/>
        <v>0.34799576075230748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799184387</v>
      </c>
      <c r="O157" s="37">
        <f t="shared" si="32"/>
        <v>0.34799576075230748</v>
      </c>
      <c r="P157" s="32">
        <f>SUM(P151:P156)</f>
        <v>792447791</v>
      </c>
      <c r="Q157" s="32">
        <f>SUM(Q151:Q156)</f>
        <v>2165498439</v>
      </c>
      <c r="R157" s="32">
        <f>SUM(R151:R156)</f>
        <v>2174894380</v>
      </c>
      <c r="S157" s="32">
        <f>SUM(S151:S156)</f>
        <v>792447791</v>
      </c>
      <c r="T157" s="37">
        <f t="shared" si="33"/>
        <v>0.3659424438864719</v>
      </c>
      <c r="U157" s="37">
        <f t="shared" si="34"/>
        <v>8.5009966290636729E-3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333804973</v>
      </c>
      <c r="E158" s="31">
        <v>333804973</v>
      </c>
      <c r="F158" s="31">
        <v>25446267</v>
      </c>
      <c r="G158" s="36">
        <f t="shared" si="28"/>
        <v>7.6230940394048596E-2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25446267</v>
      </c>
      <c r="O158" s="36">
        <f t="shared" si="32"/>
        <v>7.6230940394048596E-2</v>
      </c>
      <c r="P158" s="31">
        <v>141063641</v>
      </c>
      <c r="Q158" s="31">
        <v>332197929</v>
      </c>
      <c r="R158" s="31">
        <v>332929929</v>
      </c>
      <c r="S158" s="31">
        <v>141063641</v>
      </c>
      <c r="T158" s="36">
        <f t="shared" si="33"/>
        <v>0.42463732818755773</v>
      </c>
      <c r="U158" s="36">
        <f t="shared" si="34"/>
        <v>-0.81961144048451151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911752876</v>
      </c>
      <c r="E159" s="31">
        <v>911752876</v>
      </c>
      <c r="F159" s="31">
        <v>179661089</v>
      </c>
      <c r="G159" s="36">
        <f t="shared" si="28"/>
        <v>0.1970502026691715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179661089</v>
      </c>
      <c r="O159" s="36">
        <f t="shared" si="32"/>
        <v>0.1970502026691715</v>
      </c>
      <c r="P159" s="31">
        <v>183776169</v>
      </c>
      <c r="Q159" s="31">
        <v>833493854</v>
      </c>
      <c r="R159" s="31">
        <v>881234127</v>
      </c>
      <c r="S159" s="31">
        <v>183776169</v>
      </c>
      <c r="T159" s="36">
        <f t="shared" si="33"/>
        <v>0.22048893116373236</v>
      </c>
      <c r="U159" s="36">
        <f t="shared" si="34"/>
        <v>-2.2391804238774848E-2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134557534</v>
      </c>
      <c r="E160" s="31">
        <v>134557534</v>
      </c>
      <c r="F160" s="31">
        <v>49463298</v>
      </c>
      <c r="G160" s="36">
        <f t="shared" si="28"/>
        <v>0.3675996172759825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49463298</v>
      </c>
      <c r="O160" s="36">
        <f t="shared" si="32"/>
        <v>0.3675996172759825</v>
      </c>
      <c r="P160" s="31">
        <v>60707875</v>
      </c>
      <c r="Q160" s="31">
        <v>130393240</v>
      </c>
      <c r="R160" s="31">
        <v>131322063</v>
      </c>
      <c r="S160" s="31">
        <v>60707875</v>
      </c>
      <c r="T160" s="36">
        <f t="shared" si="33"/>
        <v>0.46557532430362186</v>
      </c>
      <c r="U160" s="36">
        <f t="shared" si="34"/>
        <v>-0.18522435515985369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177838183</v>
      </c>
      <c r="E161" s="31">
        <v>177838183</v>
      </c>
      <c r="F161" s="31">
        <v>81822780</v>
      </c>
      <c r="G161" s="36">
        <f t="shared" si="28"/>
        <v>0.46009680609478559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81822780</v>
      </c>
      <c r="O161" s="36">
        <f t="shared" si="32"/>
        <v>0.46009680609478559</v>
      </c>
      <c r="P161" s="31">
        <v>83270946</v>
      </c>
      <c r="Q161" s="31">
        <v>162339983</v>
      </c>
      <c r="R161" s="31">
        <v>163379429</v>
      </c>
      <c r="S161" s="31">
        <v>83270946</v>
      </c>
      <c r="T161" s="36">
        <f t="shared" si="33"/>
        <v>0.5129416947148504</v>
      </c>
      <c r="U161" s="36">
        <f t="shared" si="34"/>
        <v>-1.7391011746161755E-2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263997514</v>
      </c>
      <c r="E162" s="31">
        <v>263997514</v>
      </c>
      <c r="F162" s="31">
        <v>82493504</v>
      </c>
      <c r="G162" s="36">
        <f t="shared" si="28"/>
        <v>0.3124783364437288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82493504</v>
      </c>
      <c r="O162" s="36">
        <f t="shared" si="32"/>
        <v>0.3124783364437288</v>
      </c>
      <c r="P162" s="31">
        <v>84501064</v>
      </c>
      <c r="Q162" s="31">
        <v>277613179</v>
      </c>
      <c r="R162" s="31">
        <v>293855321</v>
      </c>
      <c r="S162" s="31">
        <v>84501064</v>
      </c>
      <c r="T162" s="36">
        <f t="shared" si="33"/>
        <v>0.3043841949592746</v>
      </c>
      <c r="U162" s="36">
        <f t="shared" si="34"/>
        <v>-2.3757807357313254E-2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1821951080</v>
      </c>
      <c r="E163" s="32">
        <f>SUM(E158:E162)</f>
        <v>1821951080</v>
      </c>
      <c r="F163" s="32">
        <f>SUM(F158:F162)</f>
        <v>418886938</v>
      </c>
      <c r="G163" s="37">
        <f t="shared" si="28"/>
        <v>0.22991118839480587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418886938</v>
      </c>
      <c r="O163" s="37">
        <f t="shared" si="32"/>
        <v>0.22991118839480587</v>
      </c>
      <c r="P163" s="32">
        <f>SUM(P158:P162)</f>
        <v>553319695</v>
      </c>
      <c r="Q163" s="32">
        <f>SUM(Q158:Q162)</f>
        <v>1736038185</v>
      </c>
      <c r="R163" s="32">
        <f>SUM(R158:R162)</f>
        <v>1802720869</v>
      </c>
      <c r="S163" s="32">
        <f>SUM(S158:S162)</f>
        <v>553319695</v>
      </c>
      <c r="T163" s="37">
        <f t="shared" si="33"/>
        <v>0.31872553252623298</v>
      </c>
      <c r="U163" s="37">
        <f t="shared" si="34"/>
        <v>-0.24295675396119776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263431912</v>
      </c>
      <c r="E164" s="31">
        <v>263431912</v>
      </c>
      <c r="F164" s="31">
        <v>94024759</v>
      </c>
      <c r="G164" s="36">
        <f t="shared" si="28"/>
        <v>0.3569224331484942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94024759</v>
      </c>
      <c r="O164" s="36">
        <f t="shared" si="32"/>
        <v>0.3569224331484942</v>
      </c>
      <c r="P164" s="31">
        <v>103269649</v>
      </c>
      <c r="Q164" s="31">
        <v>250115280</v>
      </c>
      <c r="R164" s="31">
        <v>274281004</v>
      </c>
      <c r="S164" s="31">
        <v>103269649</v>
      </c>
      <c r="T164" s="36">
        <f t="shared" si="33"/>
        <v>0.41288820499091461</v>
      </c>
      <c r="U164" s="36">
        <f t="shared" si="34"/>
        <v>-8.9521849735346715E-2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94534182</v>
      </c>
      <c r="E165" s="31">
        <v>94534182</v>
      </c>
      <c r="F165" s="31">
        <v>73870441</v>
      </c>
      <c r="G165" s="36">
        <f t="shared" si="28"/>
        <v>0.78141513934081541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73870441</v>
      </c>
      <c r="O165" s="36">
        <f t="shared" si="32"/>
        <v>0.78141513934081541</v>
      </c>
      <c r="P165" s="31">
        <v>78294332</v>
      </c>
      <c r="Q165" s="31">
        <v>129482926</v>
      </c>
      <c r="R165" s="31">
        <v>151397927</v>
      </c>
      <c r="S165" s="31">
        <v>78294332</v>
      </c>
      <c r="T165" s="36">
        <f t="shared" si="33"/>
        <v>0.60466915923725728</v>
      </c>
      <c r="U165" s="36">
        <f t="shared" si="34"/>
        <v>-5.6503336665545634E-2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137396587</v>
      </c>
      <c r="E166" s="31">
        <v>137396587</v>
      </c>
      <c r="F166" s="31">
        <v>52989845</v>
      </c>
      <c r="G166" s="36">
        <f t="shared" si="28"/>
        <v>0.38567075177784438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52989845</v>
      </c>
      <c r="O166" s="36">
        <f t="shared" si="32"/>
        <v>0.38567075177784438</v>
      </c>
      <c r="P166" s="31">
        <v>49269156</v>
      </c>
      <c r="Q166" s="31">
        <v>96729909</v>
      </c>
      <c r="R166" s="31">
        <v>108738865</v>
      </c>
      <c r="S166" s="31">
        <v>49269156</v>
      </c>
      <c r="T166" s="36">
        <f t="shared" si="33"/>
        <v>0.50934769306978256</v>
      </c>
      <c r="U166" s="36">
        <f t="shared" si="34"/>
        <v>7.5517611870599133E-2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248444783</v>
      </c>
      <c r="E167" s="31">
        <v>248444783</v>
      </c>
      <c r="F167" s="31">
        <v>87817851</v>
      </c>
      <c r="G167" s="36">
        <f t="shared" si="28"/>
        <v>0.35347029605367081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87817851</v>
      </c>
      <c r="O167" s="36">
        <f t="shared" si="32"/>
        <v>0.35347029605367081</v>
      </c>
      <c r="P167" s="31">
        <v>90791147</v>
      </c>
      <c r="Q167" s="31">
        <v>241743892</v>
      </c>
      <c r="R167" s="31">
        <v>243877615</v>
      </c>
      <c r="S167" s="31">
        <v>90791147</v>
      </c>
      <c r="T167" s="36">
        <f t="shared" si="33"/>
        <v>0.37556749107026044</v>
      </c>
      <c r="U167" s="36">
        <f t="shared" si="34"/>
        <v>-3.2748743663300162E-2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551432904</v>
      </c>
      <c r="E168" s="31">
        <v>551432904</v>
      </c>
      <c r="F168" s="31">
        <v>224258288</v>
      </c>
      <c r="G168" s="36">
        <f t="shared" si="28"/>
        <v>0.40668281920296873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224258288</v>
      </c>
      <c r="O168" s="36">
        <f t="shared" si="32"/>
        <v>0.40668281920296873</v>
      </c>
      <c r="P168" s="31">
        <v>210543368</v>
      </c>
      <c r="Q168" s="31">
        <v>510213081</v>
      </c>
      <c r="R168" s="31">
        <v>523785953</v>
      </c>
      <c r="S168" s="31">
        <v>210543368</v>
      </c>
      <c r="T168" s="36">
        <f t="shared" si="33"/>
        <v>0.41265772250947053</v>
      </c>
      <c r="U168" s="36">
        <f t="shared" si="34"/>
        <v>6.5140593742188058E-2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1295240368</v>
      </c>
      <c r="E169" s="32">
        <f>SUM(E164:E168)</f>
        <v>1295240368</v>
      </c>
      <c r="F169" s="32">
        <f>SUM(F164:F168)</f>
        <v>532961184</v>
      </c>
      <c r="G169" s="37">
        <f t="shared" si="28"/>
        <v>0.41147666268536187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532961184</v>
      </c>
      <c r="O169" s="37">
        <f t="shared" si="32"/>
        <v>0.41147666268536187</v>
      </c>
      <c r="P169" s="32">
        <f>SUM(P164:P168)</f>
        <v>532167652</v>
      </c>
      <c r="Q169" s="32">
        <f>SUM(Q164:Q168)</f>
        <v>1228285088</v>
      </c>
      <c r="R169" s="32">
        <f>SUM(R164:R168)</f>
        <v>1302081364</v>
      </c>
      <c r="S169" s="32">
        <f>SUM(S164:S168)</f>
        <v>532167652</v>
      </c>
      <c r="T169" s="37">
        <f t="shared" si="33"/>
        <v>0.43326069590775657</v>
      </c>
      <c r="U169" s="37">
        <f t="shared" si="34"/>
        <v>1.4911315954995175E-3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38108326294</v>
      </c>
      <c r="E170" s="32">
        <f>SUM(E105,E107:E111,E113:E120,E122:E125,E127:E131,E133:E136,E138:E143,E145:E149,E151:E156,E158:E162,E164:E168)</f>
        <v>38108326294</v>
      </c>
      <c r="F170" s="32">
        <f>SUM(F105,F107:F111,F113:F120,F122:F125,F127:F131,F133:F136,F138:F143,F145:F149,F151:F156,F158:F162,F164:F168)</f>
        <v>12784472313</v>
      </c>
      <c r="G170" s="37">
        <f t="shared" si="28"/>
        <v>0.33547713993970035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12784472313</v>
      </c>
      <c r="O170" s="37">
        <f t="shared" si="32"/>
        <v>0.33547713993970035</v>
      </c>
      <c r="P170" s="32">
        <f>SUM(P105,P107:P111,P113:P120,P122:P125,P127:P131,P133:P136,P138:P143,P145:P149,P151:P156,P158:P162,P164:P168)</f>
        <v>12497705246</v>
      </c>
      <c r="Q170" s="32">
        <f>SUM(Q105,Q107:Q111,Q113:Q120,Q122:Q125,Q127:Q131,Q133:Q136,Q138:Q143,Q145:Q149,Q151:Q156,Q158:Q162,Q164:Q168)</f>
        <v>36370523120</v>
      </c>
      <c r="R170" s="32">
        <f>SUM(R105,R107:R111,R113:R120,R122:R125,R127:R131,R133:R136,R138:R143,R145:R149,R151:R156,R158:R162,R164:R168)</f>
        <v>36729394322</v>
      </c>
      <c r="S170" s="32">
        <f>SUM(S105,S107:S111,S113:S120,S122:S125,S127:S131,S133:S136,S138:S143,S145:S149,S151:S156,S158:S162,S164:S168)</f>
        <v>12497705246</v>
      </c>
      <c r="T170" s="37">
        <f t="shared" si="33"/>
        <v>0.34362181717225737</v>
      </c>
      <c r="U170" s="37">
        <f t="shared" si="34"/>
        <v>2.2945577716499743E-2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570333345</v>
      </c>
      <c r="E173" s="31">
        <v>570333345</v>
      </c>
      <c r="F173" s="31">
        <v>213575757</v>
      </c>
      <c r="G173" s="36">
        <f t="shared" ref="G173:G205" si="35">IF(($D173     =0),0,($F173     /$D173     ))</f>
        <v>0.37447531145141094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213575757</v>
      </c>
      <c r="O173" s="36">
        <f t="shared" ref="O173:O205" si="39">IF(($D173     =0),0,($N173     /$D173     ))</f>
        <v>0.37447531145141094</v>
      </c>
      <c r="P173" s="31">
        <v>216737618</v>
      </c>
      <c r="Q173" s="31">
        <v>553204588</v>
      </c>
      <c r="R173" s="31">
        <v>543040724</v>
      </c>
      <c r="S173" s="31">
        <v>216737618</v>
      </c>
      <c r="T173" s="36">
        <f t="shared" ref="T173:T205" si="40">IF(($Q173     =0),0,($S173     /$Q173     ))</f>
        <v>0.39178564802503046</v>
      </c>
      <c r="U173" s="36">
        <f t="shared" ref="U173:U205" si="41">IF(($P173     =0),0,(($F173     /$P173     )-1))</f>
        <v>-1.4588427376737156E-2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432043032</v>
      </c>
      <c r="E174" s="31">
        <v>432043032</v>
      </c>
      <c r="F174" s="31">
        <v>170905860</v>
      </c>
      <c r="G174" s="36">
        <f t="shared" si="35"/>
        <v>0.39557601290049277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170905860</v>
      </c>
      <c r="O174" s="36">
        <f t="shared" si="39"/>
        <v>0.39557601290049277</v>
      </c>
      <c r="P174" s="31">
        <v>176946376</v>
      </c>
      <c r="Q174" s="31">
        <v>431766648</v>
      </c>
      <c r="R174" s="31">
        <v>423769648</v>
      </c>
      <c r="S174" s="31">
        <v>176946376</v>
      </c>
      <c r="T174" s="36">
        <f t="shared" si="40"/>
        <v>0.40981946340607578</v>
      </c>
      <c r="U174" s="36">
        <f t="shared" si="41"/>
        <v>-3.4137551367539709E-2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902902096</v>
      </c>
      <c r="E175" s="31">
        <v>902902096</v>
      </c>
      <c r="F175" s="31">
        <v>321498519</v>
      </c>
      <c r="G175" s="36">
        <f t="shared" si="35"/>
        <v>0.35607240300392434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321498519</v>
      </c>
      <c r="O175" s="36">
        <f t="shared" si="39"/>
        <v>0.35607240300392434</v>
      </c>
      <c r="P175" s="31">
        <v>302261660</v>
      </c>
      <c r="Q175" s="31">
        <v>836257165</v>
      </c>
      <c r="R175" s="31">
        <v>867478169</v>
      </c>
      <c r="S175" s="31">
        <v>302261660</v>
      </c>
      <c r="T175" s="36">
        <f t="shared" si="40"/>
        <v>0.36144582390513808</v>
      </c>
      <c r="U175" s="36">
        <f t="shared" si="41"/>
        <v>6.364306673893072E-2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493249776</v>
      </c>
      <c r="E176" s="31">
        <v>493249776</v>
      </c>
      <c r="F176" s="31">
        <v>155367610</v>
      </c>
      <c r="G176" s="36">
        <f t="shared" si="35"/>
        <v>0.31498769499694612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155367610</v>
      </c>
      <c r="O176" s="36">
        <f t="shared" si="39"/>
        <v>0.31498769499694612</v>
      </c>
      <c r="P176" s="31">
        <v>154356247</v>
      </c>
      <c r="Q176" s="31">
        <v>481217779</v>
      </c>
      <c r="R176" s="31">
        <v>481675144</v>
      </c>
      <c r="S176" s="31">
        <v>154356247</v>
      </c>
      <c r="T176" s="36">
        <f t="shared" si="40"/>
        <v>0.32076172937908015</v>
      </c>
      <c r="U176" s="36">
        <f t="shared" si="41"/>
        <v>6.5521352044792813E-3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436498801</v>
      </c>
      <c r="E177" s="31">
        <v>436498801</v>
      </c>
      <c r="F177" s="31">
        <v>139913676</v>
      </c>
      <c r="G177" s="36">
        <f t="shared" si="35"/>
        <v>0.32053622067108495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139913676</v>
      </c>
      <c r="O177" s="36">
        <f t="shared" si="39"/>
        <v>0.32053622067108495</v>
      </c>
      <c r="P177" s="31">
        <v>127002295</v>
      </c>
      <c r="Q177" s="31">
        <v>381509266</v>
      </c>
      <c r="R177" s="31">
        <v>403398290</v>
      </c>
      <c r="S177" s="31">
        <v>127002295</v>
      </c>
      <c r="T177" s="36">
        <f t="shared" si="40"/>
        <v>0.33289439161354473</v>
      </c>
      <c r="U177" s="36">
        <f t="shared" si="41"/>
        <v>0.1016625801919564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1461767016</v>
      </c>
      <c r="E178" s="31">
        <v>1461767016</v>
      </c>
      <c r="F178" s="31">
        <v>604586699</v>
      </c>
      <c r="G178" s="36">
        <f t="shared" si="35"/>
        <v>0.41359990503438748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604586699</v>
      </c>
      <c r="O178" s="36">
        <f t="shared" si="39"/>
        <v>0.41359990503438748</v>
      </c>
      <c r="P178" s="31">
        <v>535820448</v>
      </c>
      <c r="Q178" s="31">
        <v>1373388996</v>
      </c>
      <c r="R178" s="31">
        <v>1376668986</v>
      </c>
      <c r="S178" s="31">
        <v>535820448</v>
      </c>
      <c r="T178" s="36">
        <f t="shared" si="40"/>
        <v>0.39014470740669893</v>
      </c>
      <c r="U178" s="36">
        <f t="shared" si="41"/>
        <v>0.12833823579648085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4296794066</v>
      </c>
      <c r="E179" s="32">
        <f>SUM(E173:E178)</f>
        <v>4296794066</v>
      </c>
      <c r="F179" s="32">
        <f>SUM(F173:F178)</f>
        <v>1605848121</v>
      </c>
      <c r="G179" s="37">
        <f t="shared" si="35"/>
        <v>0.37373169305619686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1605848121</v>
      </c>
      <c r="O179" s="37">
        <f t="shared" si="39"/>
        <v>0.37373169305619686</v>
      </c>
      <c r="P179" s="32">
        <f>SUM(P173:P178)</f>
        <v>1513124644</v>
      </c>
      <c r="Q179" s="32">
        <f>SUM(Q173:Q178)</f>
        <v>4057344442</v>
      </c>
      <c r="R179" s="32">
        <f>SUM(R173:R178)</f>
        <v>4096030961</v>
      </c>
      <c r="S179" s="32">
        <f>SUM(S173:S178)</f>
        <v>1513124644</v>
      </c>
      <c r="T179" s="37">
        <f t="shared" si="40"/>
        <v>0.37293472753674584</v>
      </c>
      <c r="U179" s="37">
        <f t="shared" si="41"/>
        <v>6.1279470510031464E-2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402277168</v>
      </c>
      <c r="E180" s="31">
        <v>402277168</v>
      </c>
      <c r="F180" s="31">
        <v>100790489</v>
      </c>
      <c r="G180" s="36">
        <f t="shared" si="35"/>
        <v>0.25054986217860614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100790489</v>
      </c>
      <c r="O180" s="36">
        <f t="shared" si="39"/>
        <v>0.25054986217860614</v>
      </c>
      <c r="P180" s="31">
        <v>101861470</v>
      </c>
      <c r="Q180" s="31">
        <v>251494355</v>
      </c>
      <c r="R180" s="31">
        <v>259922652</v>
      </c>
      <c r="S180" s="31">
        <v>101861470</v>
      </c>
      <c r="T180" s="36">
        <f t="shared" si="40"/>
        <v>0.40502487620447786</v>
      </c>
      <c r="U180" s="36">
        <f t="shared" si="41"/>
        <v>-1.0514093307312344E-2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246642394</v>
      </c>
      <c r="E181" s="31">
        <v>246642394</v>
      </c>
      <c r="F181" s="31">
        <v>58342201</v>
      </c>
      <c r="G181" s="36">
        <f t="shared" si="35"/>
        <v>0.23654571322398046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58342201</v>
      </c>
      <c r="O181" s="36">
        <f t="shared" si="39"/>
        <v>0.23654571322398046</v>
      </c>
      <c r="P181" s="31">
        <v>50913965</v>
      </c>
      <c r="Q181" s="31">
        <v>224414687</v>
      </c>
      <c r="R181" s="31">
        <v>225673000</v>
      </c>
      <c r="S181" s="31">
        <v>50913965</v>
      </c>
      <c r="T181" s="36">
        <f t="shared" si="40"/>
        <v>0.22687447813965936</v>
      </c>
      <c r="U181" s="36">
        <f t="shared" si="41"/>
        <v>0.14589781015876491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197304288</v>
      </c>
      <c r="E182" s="31">
        <v>197304288</v>
      </c>
      <c r="F182" s="31">
        <v>41905270</v>
      </c>
      <c r="G182" s="36">
        <f t="shared" si="35"/>
        <v>0.21238904853400856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41905270</v>
      </c>
      <c r="O182" s="36">
        <f t="shared" si="39"/>
        <v>0.21238904853400856</v>
      </c>
      <c r="P182" s="31">
        <v>44489808</v>
      </c>
      <c r="Q182" s="31">
        <v>189145620</v>
      </c>
      <c r="R182" s="31">
        <v>194341184</v>
      </c>
      <c r="S182" s="31">
        <v>44489808</v>
      </c>
      <c r="T182" s="36">
        <f t="shared" si="40"/>
        <v>0.23521458228850342</v>
      </c>
      <c r="U182" s="36">
        <f t="shared" si="41"/>
        <v>-5.809281082984219E-2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613101506</v>
      </c>
      <c r="E183" s="31">
        <v>613101506</v>
      </c>
      <c r="F183" s="31">
        <v>226079968</v>
      </c>
      <c r="G183" s="36">
        <f t="shared" si="35"/>
        <v>0.36874802261536116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226079968</v>
      </c>
      <c r="O183" s="36">
        <f t="shared" si="39"/>
        <v>0.36874802261536116</v>
      </c>
      <c r="P183" s="31">
        <v>203852165</v>
      </c>
      <c r="Q183" s="31">
        <v>584321400</v>
      </c>
      <c r="R183" s="31">
        <v>590705775</v>
      </c>
      <c r="S183" s="31">
        <v>203852165</v>
      </c>
      <c r="T183" s="36">
        <f t="shared" si="40"/>
        <v>0.34886992843322184</v>
      </c>
      <c r="U183" s="36">
        <f t="shared" si="41"/>
        <v>0.10903883704153938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676718869</v>
      </c>
      <c r="E184" s="31">
        <v>676718869</v>
      </c>
      <c r="F184" s="31">
        <v>256058214</v>
      </c>
      <c r="G184" s="36">
        <f t="shared" si="35"/>
        <v>0.37838196292410459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256058214</v>
      </c>
      <c r="O184" s="36">
        <f t="shared" si="39"/>
        <v>0.37838196292410459</v>
      </c>
      <c r="P184" s="31">
        <v>228454995</v>
      </c>
      <c r="Q184" s="31">
        <v>585924134</v>
      </c>
      <c r="R184" s="31">
        <v>619051632</v>
      </c>
      <c r="S184" s="31">
        <v>228454995</v>
      </c>
      <c r="T184" s="36">
        <f t="shared" si="40"/>
        <v>0.38990541905208498</v>
      </c>
      <c r="U184" s="36">
        <f t="shared" si="41"/>
        <v>0.12082563132401636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2136044225</v>
      </c>
      <c r="E185" s="32">
        <f>SUM(E180:E184)</f>
        <v>2136044225</v>
      </c>
      <c r="F185" s="32">
        <f>SUM(F180:F184)</f>
        <v>683176142</v>
      </c>
      <c r="G185" s="37">
        <f t="shared" si="35"/>
        <v>0.31983239579227346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683176142</v>
      </c>
      <c r="O185" s="37">
        <f t="shared" si="39"/>
        <v>0.31983239579227346</v>
      </c>
      <c r="P185" s="32">
        <f>SUM(P180:P184)</f>
        <v>629572403</v>
      </c>
      <c r="Q185" s="32">
        <f>SUM(Q180:Q184)</f>
        <v>1835300196</v>
      </c>
      <c r="R185" s="32">
        <f>SUM(R180:R184)</f>
        <v>1889694243</v>
      </c>
      <c r="S185" s="32">
        <f>SUM(S180:S184)</f>
        <v>629572403</v>
      </c>
      <c r="T185" s="37">
        <f t="shared" si="40"/>
        <v>0.34303510911846491</v>
      </c>
      <c r="U185" s="37">
        <f t="shared" si="41"/>
        <v>8.5143088776716835E-2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337083655</v>
      </c>
      <c r="E186" s="31">
        <v>337083655</v>
      </c>
      <c r="F186" s="31">
        <v>170480530</v>
      </c>
      <c r="G186" s="36">
        <f t="shared" si="35"/>
        <v>0.5057513987143637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170480530</v>
      </c>
      <c r="O186" s="36">
        <f t="shared" si="39"/>
        <v>0.5057513987143637</v>
      </c>
      <c r="P186" s="31">
        <v>109763785</v>
      </c>
      <c r="Q186" s="31">
        <v>293731126</v>
      </c>
      <c r="R186" s="31">
        <v>332000416</v>
      </c>
      <c r="S186" s="31">
        <v>109763785</v>
      </c>
      <c r="T186" s="36">
        <f t="shared" si="40"/>
        <v>0.37368795910311525</v>
      </c>
      <c r="U186" s="36">
        <f t="shared" si="41"/>
        <v>0.55315826618041641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247348598</v>
      </c>
      <c r="E187" s="31">
        <v>247348598</v>
      </c>
      <c r="F187" s="31">
        <v>107370390</v>
      </c>
      <c r="G187" s="36">
        <f t="shared" si="35"/>
        <v>0.43408529851460892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107370390</v>
      </c>
      <c r="O187" s="36">
        <f t="shared" si="39"/>
        <v>0.43408529851460892</v>
      </c>
      <c r="P187" s="31">
        <v>184799427</v>
      </c>
      <c r="Q187" s="31">
        <v>242027966</v>
      </c>
      <c r="R187" s="31">
        <v>245787966</v>
      </c>
      <c r="S187" s="31">
        <v>184799427</v>
      </c>
      <c r="T187" s="36">
        <f t="shared" si="40"/>
        <v>0.76354575900538701</v>
      </c>
      <c r="U187" s="36">
        <f t="shared" si="41"/>
        <v>-0.41898959459435992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2274859605</v>
      </c>
      <c r="E188" s="31">
        <v>2274859605</v>
      </c>
      <c r="F188" s="31">
        <v>851222038</v>
      </c>
      <c r="G188" s="36">
        <f t="shared" si="35"/>
        <v>0.37418662502471223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851222038</v>
      </c>
      <c r="O188" s="36">
        <f t="shared" si="39"/>
        <v>0.37418662502471223</v>
      </c>
      <c r="P188" s="31">
        <v>802328518</v>
      </c>
      <c r="Q188" s="31">
        <v>2162879101</v>
      </c>
      <c r="R188" s="31">
        <v>2169818414</v>
      </c>
      <c r="S188" s="31">
        <v>802328518</v>
      </c>
      <c r="T188" s="36">
        <f t="shared" si="40"/>
        <v>0.37095393710589097</v>
      </c>
      <c r="U188" s="36">
        <f t="shared" si="41"/>
        <v>6.0939526519484977E-2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773511494</v>
      </c>
      <c r="E189" s="31">
        <v>773511494</v>
      </c>
      <c r="F189" s="31">
        <v>170631873</v>
      </c>
      <c r="G189" s="36">
        <f t="shared" si="35"/>
        <v>0.2205938429145049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170631873</v>
      </c>
      <c r="O189" s="36">
        <f t="shared" si="39"/>
        <v>0.2205938429145049</v>
      </c>
      <c r="P189" s="31">
        <v>171273222</v>
      </c>
      <c r="Q189" s="31">
        <v>696026549</v>
      </c>
      <c r="R189" s="31">
        <v>696687917</v>
      </c>
      <c r="S189" s="31">
        <v>171273222</v>
      </c>
      <c r="T189" s="36">
        <f t="shared" si="40"/>
        <v>0.24607282904089339</v>
      </c>
      <c r="U189" s="36">
        <f t="shared" si="41"/>
        <v>-3.7445958715017769E-3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474287000</v>
      </c>
      <c r="E190" s="31">
        <v>474287000</v>
      </c>
      <c r="F190" s="31">
        <v>185759082</v>
      </c>
      <c r="G190" s="36">
        <f t="shared" si="35"/>
        <v>0.39165965333226505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185759082</v>
      </c>
      <c r="O190" s="36">
        <f t="shared" si="39"/>
        <v>0.39165965333226505</v>
      </c>
      <c r="P190" s="31">
        <v>183369721</v>
      </c>
      <c r="Q190" s="31">
        <v>500197000</v>
      </c>
      <c r="R190" s="31">
        <v>437280000</v>
      </c>
      <c r="S190" s="31">
        <v>183369721</v>
      </c>
      <c r="T190" s="36">
        <f t="shared" si="40"/>
        <v>0.36659500356859398</v>
      </c>
      <c r="U190" s="36">
        <f t="shared" si="41"/>
        <v>1.3030291953162854E-2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4107090352</v>
      </c>
      <c r="E191" s="32">
        <f>SUM(E186:E190)</f>
        <v>4107090352</v>
      </c>
      <c r="F191" s="32">
        <f>SUM(F186:F190)</f>
        <v>1485463913</v>
      </c>
      <c r="G191" s="37">
        <f t="shared" si="35"/>
        <v>0.36168279382425428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1485463913</v>
      </c>
      <c r="O191" s="37">
        <f t="shared" si="39"/>
        <v>0.36168279382425428</v>
      </c>
      <c r="P191" s="32">
        <f>SUM(P186:P190)</f>
        <v>1451534673</v>
      </c>
      <c r="Q191" s="32">
        <f>SUM(Q186:Q190)</f>
        <v>3894861742</v>
      </c>
      <c r="R191" s="32">
        <f>SUM(R186:R190)</f>
        <v>3881574713</v>
      </c>
      <c r="S191" s="32">
        <f>SUM(S186:S190)</f>
        <v>1451534673</v>
      </c>
      <c r="T191" s="37">
        <f t="shared" si="40"/>
        <v>0.37267938354459823</v>
      </c>
      <c r="U191" s="37">
        <f t="shared" si="41"/>
        <v>2.3374736154166964E-2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190334063</v>
      </c>
      <c r="E192" s="31">
        <v>190334063</v>
      </c>
      <c r="F192" s="31">
        <v>42569919</v>
      </c>
      <c r="G192" s="36">
        <f t="shared" si="35"/>
        <v>0.22365896219007314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42569919</v>
      </c>
      <c r="O192" s="36">
        <f t="shared" si="39"/>
        <v>0.22365896219007314</v>
      </c>
      <c r="P192" s="31">
        <v>48532415</v>
      </c>
      <c r="Q192" s="31">
        <v>147817776</v>
      </c>
      <c r="R192" s="31">
        <v>147817776</v>
      </c>
      <c r="S192" s="31">
        <v>48532415</v>
      </c>
      <c r="T192" s="36">
        <f t="shared" si="40"/>
        <v>0.32832597210771186</v>
      </c>
      <c r="U192" s="36">
        <f t="shared" si="41"/>
        <v>-0.12285595101747981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424404178</v>
      </c>
      <c r="E193" s="31">
        <v>424404178</v>
      </c>
      <c r="F193" s="31">
        <v>147949135</v>
      </c>
      <c r="G193" s="36">
        <f t="shared" si="35"/>
        <v>0.34860433207139635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147949135</v>
      </c>
      <c r="O193" s="36">
        <f t="shared" si="39"/>
        <v>0.34860433207139635</v>
      </c>
      <c r="P193" s="31">
        <v>139821383</v>
      </c>
      <c r="Q193" s="31">
        <v>399589249</v>
      </c>
      <c r="R193" s="31">
        <v>403819796</v>
      </c>
      <c r="S193" s="31">
        <v>139821383</v>
      </c>
      <c r="T193" s="36">
        <f t="shared" si="40"/>
        <v>0.3499127750556672</v>
      </c>
      <c r="U193" s="36">
        <f t="shared" si="41"/>
        <v>5.8129535165590607E-2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343476576</v>
      </c>
      <c r="E194" s="31">
        <v>343476576</v>
      </c>
      <c r="F194" s="31">
        <v>117270546</v>
      </c>
      <c r="G194" s="36">
        <f t="shared" si="35"/>
        <v>0.34142225174621516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117270546</v>
      </c>
      <c r="O194" s="36">
        <f t="shared" si="39"/>
        <v>0.34142225174621516</v>
      </c>
      <c r="P194" s="31">
        <v>102503651</v>
      </c>
      <c r="Q194" s="31">
        <v>317875777</v>
      </c>
      <c r="R194" s="31">
        <v>353140540</v>
      </c>
      <c r="S194" s="31">
        <v>102503651</v>
      </c>
      <c r="T194" s="36">
        <f t="shared" si="40"/>
        <v>0.32246449215914935</v>
      </c>
      <c r="U194" s="36">
        <f t="shared" si="41"/>
        <v>0.14406213686964175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168031961</v>
      </c>
      <c r="E195" s="31">
        <v>168031961</v>
      </c>
      <c r="F195" s="31">
        <v>264809018</v>
      </c>
      <c r="G195" s="36">
        <f t="shared" si="35"/>
        <v>1.5759443407317015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264809018</v>
      </c>
      <c r="O195" s="36">
        <f t="shared" si="39"/>
        <v>1.5759443407317015</v>
      </c>
      <c r="P195" s="31">
        <v>255281099</v>
      </c>
      <c r="Q195" s="31">
        <v>134853005</v>
      </c>
      <c r="R195" s="31">
        <v>165769587</v>
      </c>
      <c r="S195" s="31">
        <v>255281099</v>
      </c>
      <c r="T195" s="36">
        <f t="shared" si="40"/>
        <v>1.8930323354677931</v>
      </c>
      <c r="U195" s="36">
        <f t="shared" si="41"/>
        <v>3.7323244992767846E-2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253856088</v>
      </c>
      <c r="E196" s="31">
        <v>253856088</v>
      </c>
      <c r="F196" s="31">
        <v>63266045</v>
      </c>
      <c r="G196" s="36">
        <f t="shared" si="35"/>
        <v>0.24922012112626585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63266045</v>
      </c>
      <c r="O196" s="36">
        <f t="shared" si="39"/>
        <v>0.24922012112626585</v>
      </c>
      <c r="P196" s="31">
        <v>54381844</v>
      </c>
      <c r="Q196" s="31">
        <v>247047137</v>
      </c>
      <c r="R196" s="31">
        <v>247047137</v>
      </c>
      <c r="S196" s="31">
        <v>54381844</v>
      </c>
      <c r="T196" s="36">
        <f t="shared" si="40"/>
        <v>0.22012740022160224</v>
      </c>
      <c r="U196" s="36">
        <f t="shared" si="41"/>
        <v>0.16336704213266473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163634702</v>
      </c>
      <c r="E197" s="31">
        <v>163634702</v>
      </c>
      <c r="F197" s="31">
        <v>66326443</v>
      </c>
      <c r="G197" s="36">
        <f t="shared" si="35"/>
        <v>0.40533237870289884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66326443</v>
      </c>
      <c r="O197" s="36">
        <f t="shared" si="39"/>
        <v>0.40533237870289884</v>
      </c>
      <c r="P197" s="31">
        <v>66256127</v>
      </c>
      <c r="Q197" s="31">
        <v>159186310</v>
      </c>
      <c r="R197" s="31">
        <v>159186310</v>
      </c>
      <c r="S197" s="31">
        <v>66256127</v>
      </c>
      <c r="T197" s="36">
        <f t="shared" si="40"/>
        <v>0.41621749382845796</v>
      </c>
      <c r="U197" s="36">
        <f t="shared" si="41"/>
        <v>1.0612754349494935E-3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1543737568</v>
      </c>
      <c r="E198" s="32">
        <f>SUM(E192:E197)</f>
        <v>1543737568</v>
      </c>
      <c r="F198" s="32">
        <f>SUM(F192:F197)</f>
        <v>702191106</v>
      </c>
      <c r="G198" s="37">
        <f t="shared" si="35"/>
        <v>0.45486429854118832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702191106</v>
      </c>
      <c r="O198" s="37">
        <f t="shared" si="39"/>
        <v>0.45486429854118832</v>
      </c>
      <c r="P198" s="32">
        <f>SUM(P192:P197)</f>
        <v>666776519</v>
      </c>
      <c r="Q198" s="32">
        <f>SUM(Q192:Q197)</f>
        <v>1406369254</v>
      </c>
      <c r="R198" s="32">
        <f>SUM(R192:R197)</f>
        <v>1476781146</v>
      </c>
      <c r="S198" s="32">
        <f>SUM(S192:S197)</f>
        <v>666776519</v>
      </c>
      <c r="T198" s="37">
        <f t="shared" si="40"/>
        <v>0.47411198524395498</v>
      </c>
      <c r="U198" s="37">
        <f t="shared" si="41"/>
        <v>5.3113128598339276E-2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293126522</v>
      </c>
      <c r="E199" s="31">
        <v>293126522</v>
      </c>
      <c r="F199" s="31">
        <v>103557037</v>
      </c>
      <c r="G199" s="36">
        <f t="shared" si="35"/>
        <v>0.35328443258368819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103557037</v>
      </c>
      <c r="O199" s="36">
        <f t="shared" si="39"/>
        <v>0.35328443258368819</v>
      </c>
      <c r="P199" s="31">
        <v>97138908</v>
      </c>
      <c r="Q199" s="31">
        <v>294283788</v>
      </c>
      <c r="R199" s="31">
        <v>308548304</v>
      </c>
      <c r="S199" s="31">
        <v>97138908</v>
      </c>
      <c r="T199" s="36">
        <f t="shared" si="40"/>
        <v>0.33008582858121971</v>
      </c>
      <c r="U199" s="36">
        <f t="shared" si="41"/>
        <v>6.6071661007348403E-2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238424918</v>
      </c>
      <c r="E200" s="31">
        <v>238424918</v>
      </c>
      <c r="F200" s="31">
        <v>94883760</v>
      </c>
      <c r="G200" s="36">
        <f t="shared" si="35"/>
        <v>0.39796075341420478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94883760</v>
      </c>
      <c r="O200" s="36">
        <f t="shared" si="39"/>
        <v>0.39796075341420478</v>
      </c>
      <c r="P200" s="31">
        <v>92962883</v>
      </c>
      <c r="Q200" s="31">
        <v>264716107</v>
      </c>
      <c r="R200" s="31">
        <v>256522153</v>
      </c>
      <c r="S200" s="31">
        <v>92962883</v>
      </c>
      <c r="T200" s="36">
        <f t="shared" si="40"/>
        <v>0.35117954873822621</v>
      </c>
      <c r="U200" s="36">
        <f t="shared" si="41"/>
        <v>2.0662838092058822E-2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456718350</v>
      </c>
      <c r="E201" s="31">
        <v>456718350</v>
      </c>
      <c r="F201" s="31">
        <v>171771840</v>
      </c>
      <c r="G201" s="36">
        <f t="shared" si="35"/>
        <v>0.37610015012534531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171771840</v>
      </c>
      <c r="O201" s="36">
        <f t="shared" si="39"/>
        <v>0.37610015012534531</v>
      </c>
      <c r="P201" s="31">
        <v>163701635</v>
      </c>
      <c r="Q201" s="31">
        <v>455472000</v>
      </c>
      <c r="R201" s="31">
        <v>438085900</v>
      </c>
      <c r="S201" s="31">
        <v>163701635</v>
      </c>
      <c r="T201" s="36">
        <f t="shared" si="40"/>
        <v>0.35941097367126851</v>
      </c>
      <c r="U201" s="36">
        <f t="shared" si="41"/>
        <v>4.9298255328970919E-2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1048808784</v>
      </c>
      <c r="E202" s="31">
        <v>1048808784</v>
      </c>
      <c r="F202" s="31">
        <v>345217080</v>
      </c>
      <c r="G202" s="36">
        <f t="shared" si="35"/>
        <v>0.3291515910873607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345217080</v>
      </c>
      <c r="O202" s="36">
        <f t="shared" si="39"/>
        <v>0.3291515910873607</v>
      </c>
      <c r="P202" s="31">
        <v>348138735</v>
      </c>
      <c r="Q202" s="31">
        <v>1000201492</v>
      </c>
      <c r="R202" s="31">
        <v>933149479</v>
      </c>
      <c r="S202" s="31">
        <v>348138735</v>
      </c>
      <c r="T202" s="36">
        <f t="shared" si="40"/>
        <v>0.34806860196125361</v>
      </c>
      <c r="U202" s="36">
        <f t="shared" si="41"/>
        <v>-8.3922146726935765E-3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1460870248</v>
      </c>
      <c r="E203" s="31">
        <v>1460870248</v>
      </c>
      <c r="F203" s="31">
        <v>558814487</v>
      </c>
      <c r="G203" s="36">
        <f t="shared" si="35"/>
        <v>0.38252164267500366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558814487</v>
      </c>
      <c r="O203" s="36">
        <f t="shared" si="39"/>
        <v>0.38252164267500366</v>
      </c>
      <c r="P203" s="31">
        <v>538324452</v>
      </c>
      <c r="Q203" s="31">
        <v>1371666187</v>
      </c>
      <c r="R203" s="31">
        <v>1453997580</v>
      </c>
      <c r="S203" s="31">
        <v>538324452</v>
      </c>
      <c r="T203" s="36">
        <f t="shared" si="40"/>
        <v>0.39246024805596524</v>
      </c>
      <c r="U203" s="36">
        <f t="shared" si="41"/>
        <v>3.8062612470741053E-2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3497948822</v>
      </c>
      <c r="E204" s="32">
        <f>SUM(E199:E203)</f>
        <v>3497948822</v>
      </c>
      <c r="F204" s="32">
        <f>SUM(F199:F203)</f>
        <v>1274244204</v>
      </c>
      <c r="G204" s="37">
        <f t="shared" si="35"/>
        <v>0.36428326108883247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1274244204</v>
      </c>
      <c r="O204" s="37">
        <f t="shared" si="39"/>
        <v>0.36428326108883247</v>
      </c>
      <c r="P204" s="32">
        <f>SUM(P199:P203)</f>
        <v>1240266613</v>
      </c>
      <c r="Q204" s="32">
        <f>SUM(Q199:Q203)</f>
        <v>3386339574</v>
      </c>
      <c r="R204" s="32">
        <f>SUM(R199:R203)</f>
        <v>3390303416</v>
      </c>
      <c r="S204" s="32">
        <f>SUM(S199:S203)</f>
        <v>1240266613</v>
      </c>
      <c r="T204" s="37">
        <f t="shared" si="40"/>
        <v>0.36625583049102683</v>
      </c>
      <c r="U204" s="37">
        <f t="shared" si="41"/>
        <v>2.7395392767861182E-2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15581615033</v>
      </c>
      <c r="E205" s="32">
        <f>SUM(E173:E178,E180:E184,E186:E190,E192:E197,E199:E203)</f>
        <v>15581615033</v>
      </c>
      <c r="F205" s="32">
        <f>SUM(F173:F178,F180:F184,F186:F190,F192:F197,F199:F203)</f>
        <v>5750923486</v>
      </c>
      <c r="G205" s="37">
        <f t="shared" si="35"/>
        <v>0.36908391548759423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5750923486</v>
      </c>
      <c r="O205" s="37">
        <f t="shared" si="39"/>
        <v>0.36908391548759423</v>
      </c>
      <c r="P205" s="32">
        <f>SUM(P173:P178,P180:P184,P186:P190,P192:P197,P199:P203)</f>
        <v>5501274852</v>
      </c>
      <c r="Q205" s="32">
        <f>SUM(Q173:Q178,Q180:Q184,Q186:Q190,Q192:Q197,Q199:Q203)</f>
        <v>14580215208</v>
      </c>
      <c r="R205" s="32">
        <f>SUM(R173:R178,R180:R184,R186:R190,R192:R197,R199:R203)</f>
        <v>14734384479</v>
      </c>
      <c r="S205" s="32">
        <f>SUM(S173:S178,S180:S184,S186:S190,S192:S197,S199:S203)</f>
        <v>5501274852</v>
      </c>
      <c r="T205" s="37">
        <f t="shared" si="40"/>
        <v>0.37731095004561471</v>
      </c>
      <c r="U205" s="37">
        <f t="shared" si="41"/>
        <v>4.5380142006400614E-2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699433869</v>
      </c>
      <c r="E208" s="31">
        <v>699433869</v>
      </c>
      <c r="F208" s="31">
        <v>216096400</v>
      </c>
      <c r="G208" s="36">
        <f t="shared" ref="G208:G231" si="42">IF(($D208     =0),0,($F208     /$D208     ))</f>
        <v>0.30895901610964166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216096400</v>
      </c>
      <c r="O208" s="36">
        <f t="shared" ref="O208:O231" si="46">IF(($D208     =0),0,($N208     /$D208     ))</f>
        <v>0.30895901610964166</v>
      </c>
      <c r="P208" s="31">
        <v>203354097</v>
      </c>
      <c r="Q208" s="31">
        <v>674286624</v>
      </c>
      <c r="R208" s="31">
        <v>651769251</v>
      </c>
      <c r="S208" s="31">
        <v>203354097</v>
      </c>
      <c r="T208" s="36">
        <f t="shared" ref="T208:T231" si="47">IF(($Q208     =0),0,($S208     /$Q208     ))</f>
        <v>0.30158405900693058</v>
      </c>
      <c r="U208" s="36">
        <f t="shared" ref="U208:U231" si="48">IF(($P208     =0),0,(($F208     /$P208     )-1))</f>
        <v>6.2660665253279957E-2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325926548</v>
      </c>
      <c r="E209" s="31">
        <v>325926548</v>
      </c>
      <c r="F209" s="31">
        <v>65996930</v>
      </c>
      <c r="G209" s="36">
        <f t="shared" si="42"/>
        <v>0.20249019420167025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65996930</v>
      </c>
      <c r="O209" s="36">
        <f t="shared" si="46"/>
        <v>0.20249019420167025</v>
      </c>
      <c r="P209" s="31">
        <v>58108683</v>
      </c>
      <c r="Q209" s="31">
        <v>278606010</v>
      </c>
      <c r="R209" s="31">
        <v>283971494</v>
      </c>
      <c r="S209" s="31">
        <v>58108683</v>
      </c>
      <c r="T209" s="36">
        <f t="shared" si="47"/>
        <v>0.20856938082563259</v>
      </c>
      <c r="U209" s="36">
        <f t="shared" si="48"/>
        <v>0.13574988440195757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143630492</v>
      </c>
      <c r="E210" s="31">
        <v>143630492</v>
      </c>
      <c r="F210" s="31">
        <v>35065772</v>
      </c>
      <c r="G210" s="36">
        <f t="shared" si="42"/>
        <v>0.24413877242723642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35065772</v>
      </c>
      <c r="O210" s="36">
        <f t="shared" si="46"/>
        <v>0.24413877242723642</v>
      </c>
      <c r="P210" s="31">
        <v>27035244</v>
      </c>
      <c r="Q210" s="31">
        <v>134837407</v>
      </c>
      <c r="R210" s="31">
        <v>135247407</v>
      </c>
      <c r="S210" s="31">
        <v>27035244</v>
      </c>
      <c r="T210" s="36">
        <f t="shared" si="47"/>
        <v>0.20050255045322846</v>
      </c>
      <c r="U210" s="36">
        <f t="shared" si="48"/>
        <v>0.29703922775766323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149926959</v>
      </c>
      <c r="E211" s="31">
        <v>149926959</v>
      </c>
      <c r="F211" s="31">
        <v>21911458</v>
      </c>
      <c r="G211" s="36">
        <f t="shared" si="42"/>
        <v>0.1461475517555185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21911458</v>
      </c>
      <c r="O211" s="36">
        <f t="shared" si="46"/>
        <v>0.1461475517555185</v>
      </c>
      <c r="P211" s="31">
        <v>21098490</v>
      </c>
      <c r="Q211" s="31">
        <v>151260811</v>
      </c>
      <c r="R211" s="31">
        <v>114777793</v>
      </c>
      <c r="S211" s="31">
        <v>21098490</v>
      </c>
      <c r="T211" s="36">
        <f t="shared" si="47"/>
        <v>0.13948417875400654</v>
      </c>
      <c r="U211" s="36">
        <f t="shared" si="48"/>
        <v>3.8532046606178927E-2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526413786</v>
      </c>
      <c r="E212" s="31">
        <v>526413786</v>
      </c>
      <c r="F212" s="31">
        <v>166926570</v>
      </c>
      <c r="G212" s="36">
        <f t="shared" si="42"/>
        <v>0.31710144080459168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166926570</v>
      </c>
      <c r="O212" s="36">
        <f t="shared" si="46"/>
        <v>0.31710144080459168</v>
      </c>
      <c r="P212" s="31">
        <v>178442677</v>
      </c>
      <c r="Q212" s="31">
        <v>443197941</v>
      </c>
      <c r="R212" s="31">
        <v>498766778</v>
      </c>
      <c r="S212" s="31">
        <v>178442677</v>
      </c>
      <c r="T212" s="36">
        <f t="shared" si="47"/>
        <v>0.40262523918178583</v>
      </c>
      <c r="U212" s="36">
        <f t="shared" si="48"/>
        <v>-6.453673075079458E-2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101472594</v>
      </c>
      <c r="E213" s="31">
        <v>101472594</v>
      </c>
      <c r="F213" s="31">
        <v>25219974</v>
      </c>
      <c r="G213" s="36">
        <f t="shared" si="42"/>
        <v>0.24853975842974901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25219974</v>
      </c>
      <c r="O213" s="36">
        <f t="shared" si="46"/>
        <v>0.24853975842974901</v>
      </c>
      <c r="P213" s="31">
        <v>21901668</v>
      </c>
      <c r="Q213" s="31">
        <v>90644484</v>
      </c>
      <c r="R213" s="31">
        <v>97404596</v>
      </c>
      <c r="S213" s="31">
        <v>21901668</v>
      </c>
      <c r="T213" s="36">
        <f t="shared" si="47"/>
        <v>0.24162163028033784</v>
      </c>
      <c r="U213" s="36">
        <f t="shared" si="48"/>
        <v>0.15150928230671745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1035874310</v>
      </c>
      <c r="E214" s="31">
        <v>1035874310</v>
      </c>
      <c r="F214" s="31">
        <v>343972137</v>
      </c>
      <c r="G214" s="36">
        <f t="shared" si="42"/>
        <v>0.33205972353923902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343972137</v>
      </c>
      <c r="O214" s="36">
        <f t="shared" si="46"/>
        <v>0.33205972353923902</v>
      </c>
      <c r="P214" s="31">
        <v>301927976</v>
      </c>
      <c r="Q214" s="31">
        <v>985051606</v>
      </c>
      <c r="R214" s="31">
        <v>991644769</v>
      </c>
      <c r="S214" s="31">
        <v>301927976</v>
      </c>
      <c r="T214" s="36">
        <f t="shared" si="47"/>
        <v>0.30650980533501104</v>
      </c>
      <c r="U214" s="36">
        <f t="shared" si="48"/>
        <v>0.13925228644595689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410024470</v>
      </c>
      <c r="E215" s="31">
        <v>410024470</v>
      </c>
      <c r="F215" s="31">
        <v>155109494</v>
      </c>
      <c r="G215" s="36">
        <f t="shared" si="42"/>
        <v>0.37829326137535157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155109494</v>
      </c>
      <c r="O215" s="36">
        <f t="shared" si="46"/>
        <v>0.37829326137535157</v>
      </c>
      <c r="P215" s="31">
        <v>149689837</v>
      </c>
      <c r="Q215" s="31">
        <v>388369460</v>
      </c>
      <c r="R215" s="31">
        <v>393988957</v>
      </c>
      <c r="S215" s="31">
        <v>149689837</v>
      </c>
      <c r="T215" s="36">
        <f t="shared" si="47"/>
        <v>0.38543153470409336</v>
      </c>
      <c r="U215" s="36">
        <f t="shared" si="48"/>
        <v>3.6205911560983184E-2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3392703028</v>
      </c>
      <c r="E216" s="32">
        <f>SUM(E208:E215)</f>
        <v>3392703028</v>
      </c>
      <c r="F216" s="32">
        <f>SUM(F208:F215)</f>
        <v>1030298735</v>
      </c>
      <c r="G216" s="37">
        <f t="shared" si="42"/>
        <v>0.30368078977055696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1030298735</v>
      </c>
      <c r="O216" s="37">
        <f t="shared" si="46"/>
        <v>0.30368078977055696</v>
      </c>
      <c r="P216" s="32">
        <f>SUM(P208:P215)</f>
        <v>961558672</v>
      </c>
      <c r="Q216" s="32">
        <f>SUM(Q208:Q215)</f>
        <v>3146254343</v>
      </c>
      <c r="R216" s="32">
        <f>SUM(R208:R215)</f>
        <v>3167571045</v>
      </c>
      <c r="S216" s="32">
        <f>SUM(S208:S215)</f>
        <v>961558672</v>
      </c>
      <c r="T216" s="37">
        <f t="shared" si="47"/>
        <v>0.30562013339428229</v>
      </c>
      <c r="U216" s="37">
        <f t="shared" si="48"/>
        <v>7.1488162918882159E-2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311972427</v>
      </c>
      <c r="E217" s="31">
        <v>311972427</v>
      </c>
      <c r="F217" s="31">
        <v>341612860</v>
      </c>
      <c r="G217" s="36">
        <f t="shared" si="42"/>
        <v>1.0950097843102011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341612860</v>
      </c>
      <c r="O217" s="36">
        <f t="shared" si="46"/>
        <v>1.0950097843102011</v>
      </c>
      <c r="P217" s="31">
        <v>86783026</v>
      </c>
      <c r="Q217" s="31">
        <v>345620845</v>
      </c>
      <c r="R217" s="31">
        <v>345620845</v>
      </c>
      <c r="S217" s="31">
        <v>86783026</v>
      </c>
      <c r="T217" s="36">
        <f t="shared" si="47"/>
        <v>0.25109314804204014</v>
      </c>
      <c r="U217" s="36">
        <f t="shared" si="48"/>
        <v>2.9364018028133749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1504217058</v>
      </c>
      <c r="E218" s="31">
        <v>1504217058</v>
      </c>
      <c r="F218" s="31">
        <v>698763910</v>
      </c>
      <c r="G218" s="36">
        <f t="shared" si="42"/>
        <v>0.46453662141624247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698763910</v>
      </c>
      <c r="O218" s="36">
        <f t="shared" si="46"/>
        <v>0.46453662141624247</v>
      </c>
      <c r="P218" s="31">
        <v>525592404</v>
      </c>
      <c r="Q218" s="31">
        <v>1230388598</v>
      </c>
      <c r="R218" s="31">
        <v>1440317727</v>
      </c>
      <c r="S218" s="31">
        <v>525592404</v>
      </c>
      <c r="T218" s="36">
        <f t="shared" si="47"/>
        <v>0.42717593844282359</v>
      </c>
      <c r="U218" s="36">
        <f t="shared" si="48"/>
        <v>0.32947870761085052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877900708</v>
      </c>
      <c r="E219" s="31">
        <v>877900708</v>
      </c>
      <c r="F219" s="31">
        <v>225044524</v>
      </c>
      <c r="G219" s="36">
        <f t="shared" si="42"/>
        <v>0.25634393724626087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225044524</v>
      </c>
      <c r="O219" s="36">
        <f t="shared" si="46"/>
        <v>0.25634393724626087</v>
      </c>
      <c r="P219" s="31">
        <v>199616356</v>
      </c>
      <c r="Q219" s="31">
        <v>880359185</v>
      </c>
      <c r="R219" s="31">
        <v>856769185</v>
      </c>
      <c r="S219" s="31">
        <v>199616356</v>
      </c>
      <c r="T219" s="36">
        <f t="shared" si="47"/>
        <v>0.22674421917912971</v>
      </c>
      <c r="U219" s="36">
        <f t="shared" si="48"/>
        <v>0.12738519282457994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198926244</v>
      </c>
      <c r="E220" s="31">
        <v>198926244</v>
      </c>
      <c r="F220" s="31">
        <v>62571062</v>
      </c>
      <c r="G220" s="36">
        <f t="shared" si="42"/>
        <v>0.31454402768495443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62571062</v>
      </c>
      <c r="O220" s="36">
        <f t="shared" si="46"/>
        <v>0.31454402768495443</v>
      </c>
      <c r="P220" s="31">
        <v>12532270</v>
      </c>
      <c r="Q220" s="31">
        <v>203711340</v>
      </c>
      <c r="R220" s="31">
        <v>189675110</v>
      </c>
      <c r="S220" s="31">
        <v>12532270</v>
      </c>
      <c r="T220" s="36">
        <f t="shared" si="47"/>
        <v>6.1519746519756828E-2</v>
      </c>
      <c r="U220" s="36">
        <f t="shared" si="48"/>
        <v>3.9927955589849242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708127756</v>
      </c>
      <c r="E221" s="31">
        <v>708127756</v>
      </c>
      <c r="F221" s="31">
        <v>286824243</v>
      </c>
      <c r="G221" s="36">
        <f t="shared" si="42"/>
        <v>0.40504589824325427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286824243</v>
      </c>
      <c r="O221" s="36">
        <f t="shared" si="46"/>
        <v>0.40504589824325427</v>
      </c>
      <c r="P221" s="31">
        <v>278394663</v>
      </c>
      <c r="Q221" s="31">
        <v>672461126</v>
      </c>
      <c r="R221" s="31">
        <v>673657737</v>
      </c>
      <c r="S221" s="31">
        <v>278394663</v>
      </c>
      <c r="T221" s="36">
        <f t="shared" si="47"/>
        <v>0.41399369009770837</v>
      </c>
      <c r="U221" s="36">
        <f t="shared" si="48"/>
        <v>3.0279244254046711E-2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696096761</v>
      </c>
      <c r="E222" s="31">
        <v>696096761</v>
      </c>
      <c r="F222" s="31">
        <v>277427585</v>
      </c>
      <c r="G222" s="36">
        <f t="shared" si="42"/>
        <v>0.39854744418211707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277427585</v>
      </c>
      <c r="O222" s="36">
        <f t="shared" si="46"/>
        <v>0.39854744418211707</v>
      </c>
      <c r="P222" s="31">
        <v>252880363</v>
      </c>
      <c r="Q222" s="31">
        <v>682397947</v>
      </c>
      <c r="R222" s="31">
        <v>680008443</v>
      </c>
      <c r="S222" s="31">
        <v>252880363</v>
      </c>
      <c r="T222" s="36">
        <f t="shared" si="47"/>
        <v>0.37057608996587443</v>
      </c>
      <c r="U222" s="36">
        <f t="shared" si="48"/>
        <v>9.7070494951796649E-2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450259989</v>
      </c>
      <c r="E223" s="31">
        <v>450259989</v>
      </c>
      <c r="F223" s="31">
        <v>178102626</v>
      </c>
      <c r="G223" s="36">
        <f t="shared" si="42"/>
        <v>0.3955550800673075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178102626</v>
      </c>
      <c r="O223" s="36">
        <f t="shared" si="46"/>
        <v>0.3955550800673075</v>
      </c>
      <c r="P223" s="31">
        <v>2668773</v>
      </c>
      <c r="Q223" s="31">
        <v>453352058</v>
      </c>
      <c r="R223" s="31">
        <v>455509819</v>
      </c>
      <c r="S223" s="31">
        <v>2668773</v>
      </c>
      <c r="T223" s="36">
        <f t="shared" si="47"/>
        <v>5.8867561157073204E-3</v>
      </c>
      <c r="U223" s="36">
        <f t="shared" si="48"/>
        <v>65.735771832224017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4747500943</v>
      </c>
      <c r="E224" s="32">
        <f>SUM(E217:E223)</f>
        <v>4747500943</v>
      </c>
      <c r="F224" s="32">
        <f>SUM(F217:F223)</f>
        <v>2070346810</v>
      </c>
      <c r="G224" s="37">
        <f t="shared" si="42"/>
        <v>0.43609192180417433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2070346810</v>
      </c>
      <c r="O224" s="37">
        <f t="shared" si="46"/>
        <v>0.43609192180417433</v>
      </c>
      <c r="P224" s="32">
        <f>SUM(P217:P223)</f>
        <v>1358467855</v>
      </c>
      <c r="Q224" s="32">
        <f>SUM(Q217:Q223)</f>
        <v>4468291099</v>
      </c>
      <c r="R224" s="32">
        <f>SUM(R217:R223)</f>
        <v>4641558866</v>
      </c>
      <c r="S224" s="32">
        <f>SUM(S217:S223)</f>
        <v>1358467855</v>
      </c>
      <c r="T224" s="37">
        <f t="shared" si="47"/>
        <v>0.30402402728506744</v>
      </c>
      <c r="U224" s="37">
        <f t="shared" si="48"/>
        <v>0.52403076920800595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176015295</v>
      </c>
      <c r="E225" s="31">
        <v>176015295</v>
      </c>
      <c r="F225" s="31">
        <v>39936391</v>
      </c>
      <c r="G225" s="36">
        <f t="shared" si="42"/>
        <v>0.22689159484691374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39936391</v>
      </c>
      <c r="O225" s="36">
        <f t="shared" si="46"/>
        <v>0.22689159484691374</v>
      </c>
      <c r="P225" s="31">
        <v>45280610</v>
      </c>
      <c r="Q225" s="31">
        <v>181074592</v>
      </c>
      <c r="R225" s="31">
        <v>165466053</v>
      </c>
      <c r="S225" s="31">
        <v>45280610</v>
      </c>
      <c r="T225" s="36">
        <f t="shared" si="47"/>
        <v>0.25006606117328706</v>
      </c>
      <c r="U225" s="36">
        <f t="shared" si="48"/>
        <v>-0.11802444799219802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456739072</v>
      </c>
      <c r="E226" s="31">
        <v>456739072</v>
      </c>
      <c r="F226" s="31">
        <v>147633896</v>
      </c>
      <c r="G226" s="36">
        <f t="shared" si="42"/>
        <v>0.32323465420536651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147633896</v>
      </c>
      <c r="O226" s="36">
        <f t="shared" si="46"/>
        <v>0.32323465420536651</v>
      </c>
      <c r="P226" s="31">
        <v>142942858</v>
      </c>
      <c r="Q226" s="31">
        <v>448884838</v>
      </c>
      <c r="R226" s="31">
        <v>448884838</v>
      </c>
      <c r="S226" s="31">
        <v>142942858</v>
      </c>
      <c r="T226" s="36">
        <f t="shared" si="47"/>
        <v>0.31843993358492539</v>
      </c>
      <c r="U226" s="36">
        <f t="shared" si="48"/>
        <v>3.2817575257939824E-2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1803687536</v>
      </c>
      <c r="E227" s="31">
        <v>1803687536</v>
      </c>
      <c r="F227" s="31">
        <v>560241527</v>
      </c>
      <c r="G227" s="36">
        <f t="shared" si="42"/>
        <v>0.31060896957930745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560241527</v>
      </c>
      <c r="O227" s="36">
        <f t="shared" si="46"/>
        <v>0.31060896957930745</v>
      </c>
      <c r="P227" s="31">
        <v>70875599</v>
      </c>
      <c r="Q227" s="31">
        <v>1639187517</v>
      </c>
      <c r="R227" s="31">
        <v>1918100536</v>
      </c>
      <c r="S227" s="31">
        <v>70875599</v>
      </c>
      <c r="T227" s="36">
        <f t="shared" si="47"/>
        <v>4.3238249599237277E-2</v>
      </c>
      <c r="U227" s="36">
        <f t="shared" si="48"/>
        <v>6.904575550747726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1458523792</v>
      </c>
      <c r="E228" s="31">
        <v>1458523792</v>
      </c>
      <c r="F228" s="31">
        <v>519318364</v>
      </c>
      <c r="G228" s="36">
        <f t="shared" si="42"/>
        <v>0.35605751983509637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519318364</v>
      </c>
      <c r="O228" s="36">
        <f t="shared" si="46"/>
        <v>0.35605751983509637</v>
      </c>
      <c r="P228" s="31">
        <v>440529797</v>
      </c>
      <c r="Q228" s="31">
        <v>1496067170</v>
      </c>
      <c r="R228" s="31">
        <v>1591311236</v>
      </c>
      <c r="S228" s="31">
        <v>440529797</v>
      </c>
      <c r="T228" s="36">
        <f t="shared" si="47"/>
        <v>0.29445856832751699</v>
      </c>
      <c r="U228" s="36">
        <f t="shared" si="48"/>
        <v>0.17884957507199006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511392285</v>
      </c>
      <c r="E229" s="31">
        <v>511392285</v>
      </c>
      <c r="F229" s="31">
        <v>130536129</v>
      </c>
      <c r="G229" s="36">
        <f t="shared" si="42"/>
        <v>0.25525635178481426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130536129</v>
      </c>
      <c r="O229" s="36">
        <f t="shared" si="46"/>
        <v>0.25525635178481426</v>
      </c>
      <c r="P229" s="31">
        <v>126656069</v>
      </c>
      <c r="Q229" s="31">
        <v>379582655</v>
      </c>
      <c r="R229" s="31">
        <v>392526652</v>
      </c>
      <c r="S229" s="31">
        <v>126656069</v>
      </c>
      <c r="T229" s="36">
        <f t="shared" si="47"/>
        <v>0.33367190869140212</v>
      </c>
      <c r="U229" s="36">
        <f t="shared" si="48"/>
        <v>3.0634615700886769E-2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4406357980</v>
      </c>
      <c r="E230" s="32">
        <f>SUM(E225:E229)</f>
        <v>4406357980</v>
      </c>
      <c r="F230" s="32">
        <f>SUM(F225:F229)</f>
        <v>1397666307</v>
      </c>
      <c r="G230" s="37">
        <f t="shared" si="42"/>
        <v>0.31719309083462166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1397666307</v>
      </c>
      <c r="O230" s="37">
        <f t="shared" si="46"/>
        <v>0.31719309083462166</v>
      </c>
      <c r="P230" s="32">
        <f>SUM(P225:P229)</f>
        <v>826284933</v>
      </c>
      <c r="Q230" s="32">
        <f>SUM(Q225:Q229)</f>
        <v>4144796772</v>
      </c>
      <c r="R230" s="32">
        <f>SUM(R225:R229)</f>
        <v>4516289315</v>
      </c>
      <c r="S230" s="32">
        <f>SUM(S225:S229)</f>
        <v>826284933</v>
      </c>
      <c r="T230" s="37">
        <f t="shared" si="47"/>
        <v>0.19935475210315087</v>
      </c>
      <c r="U230" s="37">
        <f t="shared" si="48"/>
        <v>0.69150646608728605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12546561951</v>
      </c>
      <c r="E231" s="32">
        <f>SUM(E208:E215,E217:E223,E225:E229)</f>
        <v>12546561951</v>
      </c>
      <c r="F231" s="32">
        <f>SUM(F208:F215,F217:F223,F225:F229)</f>
        <v>4498311852</v>
      </c>
      <c r="G231" s="37">
        <f t="shared" si="42"/>
        <v>0.35852944173614593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4498311852</v>
      </c>
      <c r="O231" s="37">
        <f t="shared" si="46"/>
        <v>0.35852944173614593</v>
      </c>
      <c r="P231" s="32">
        <f>SUM(P208:P215,P217:P223,P225:P229)</f>
        <v>3146311460</v>
      </c>
      <c r="Q231" s="32">
        <f>SUM(Q208:Q215,Q217:Q223,Q225:Q229)</f>
        <v>11759342214</v>
      </c>
      <c r="R231" s="32">
        <f>SUM(R208:R215,R217:R223,R225:R229)</f>
        <v>12325419226</v>
      </c>
      <c r="S231" s="32">
        <f>SUM(S208:S215,S217:S223,S225:S229)</f>
        <v>3146311460</v>
      </c>
      <c r="T231" s="37">
        <f t="shared" si="47"/>
        <v>0.26755845716048482</v>
      </c>
      <c r="U231" s="37">
        <f t="shared" si="48"/>
        <v>0.4297096486436216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544371327</v>
      </c>
      <c r="E234" s="31">
        <v>544371327</v>
      </c>
      <c r="F234" s="31">
        <v>212018694</v>
      </c>
      <c r="G234" s="36">
        <f t="shared" ref="G234:G260" si="49">IF(($D234     =0),0,($F234     /$D234     ))</f>
        <v>0.38947439639854509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212018694</v>
      </c>
      <c r="O234" s="36">
        <f t="shared" ref="O234:O260" si="53">IF(($D234     =0),0,($N234     /$D234     ))</f>
        <v>0.38947439639854509</v>
      </c>
      <c r="P234" s="31">
        <v>207516826</v>
      </c>
      <c r="Q234" s="31">
        <v>528294222</v>
      </c>
      <c r="R234" s="31">
        <v>537679938</v>
      </c>
      <c r="S234" s="31">
        <v>207516826</v>
      </c>
      <c r="T234" s="36">
        <f t="shared" ref="T234:T260" si="54">IF(($Q234     =0),0,($S234     /$Q234     ))</f>
        <v>0.39280540531825087</v>
      </c>
      <c r="U234" s="36">
        <f t="shared" ref="U234:U260" si="55">IF(($P234     =0),0,(($F234     /$P234     )-1))</f>
        <v>2.1693990250217121E-2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1665446490</v>
      </c>
      <c r="E235" s="31">
        <v>1665446490</v>
      </c>
      <c r="F235" s="31">
        <v>639520801</v>
      </c>
      <c r="G235" s="36">
        <f t="shared" si="49"/>
        <v>0.38399360462190535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639520801</v>
      </c>
      <c r="O235" s="36">
        <f t="shared" si="53"/>
        <v>0.38399360462190535</v>
      </c>
      <c r="P235" s="31">
        <v>605624037</v>
      </c>
      <c r="Q235" s="31">
        <v>1626241558</v>
      </c>
      <c r="R235" s="31">
        <v>1707314413</v>
      </c>
      <c r="S235" s="31">
        <v>605624037</v>
      </c>
      <c r="T235" s="36">
        <f t="shared" si="54"/>
        <v>0.37240718269727063</v>
      </c>
      <c r="U235" s="36">
        <f t="shared" si="55"/>
        <v>5.5969977955151684E-2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1013770763</v>
      </c>
      <c r="E236" s="31">
        <v>1013770763</v>
      </c>
      <c r="F236" s="31">
        <v>265299791</v>
      </c>
      <c r="G236" s="36">
        <f t="shared" si="49"/>
        <v>0.2616960368978406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265299791</v>
      </c>
      <c r="O236" s="36">
        <f t="shared" si="53"/>
        <v>0.2616960368978406</v>
      </c>
      <c r="P236" s="31">
        <v>377232289</v>
      </c>
      <c r="Q236" s="31">
        <v>981363167</v>
      </c>
      <c r="R236" s="31">
        <v>931617423</v>
      </c>
      <c r="S236" s="31">
        <v>377232289</v>
      </c>
      <c r="T236" s="36">
        <f t="shared" si="54"/>
        <v>0.38439621710399896</v>
      </c>
      <c r="U236" s="36">
        <f t="shared" si="55"/>
        <v>-0.29672035311908307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28383311</v>
      </c>
      <c r="E237" s="31">
        <v>28383311</v>
      </c>
      <c r="F237" s="31">
        <v>1059663</v>
      </c>
      <c r="G237" s="36">
        <f t="shared" si="49"/>
        <v>3.7334016457769847E-2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1059663</v>
      </c>
      <c r="O237" s="36">
        <f t="shared" si="53"/>
        <v>3.7334016457769847E-2</v>
      </c>
      <c r="P237" s="31">
        <v>11014228</v>
      </c>
      <c r="Q237" s="31">
        <v>26371096</v>
      </c>
      <c r="R237" s="31">
        <v>26371096</v>
      </c>
      <c r="S237" s="31">
        <v>11014228</v>
      </c>
      <c r="T237" s="36">
        <f t="shared" si="54"/>
        <v>0.41766288363593229</v>
      </c>
      <c r="U237" s="36">
        <f t="shared" si="55"/>
        <v>-0.90379144139743617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604958901</v>
      </c>
      <c r="E238" s="31">
        <v>604958901</v>
      </c>
      <c r="F238" s="31">
        <v>206098589</v>
      </c>
      <c r="G238" s="36">
        <f t="shared" si="49"/>
        <v>0.34068196807967954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206098589</v>
      </c>
      <c r="O238" s="36">
        <f t="shared" si="53"/>
        <v>0.34068196807967954</v>
      </c>
      <c r="P238" s="31">
        <v>320994641</v>
      </c>
      <c r="Q238" s="31">
        <v>544199240</v>
      </c>
      <c r="R238" s="31">
        <v>560529199</v>
      </c>
      <c r="S238" s="31">
        <v>320994641</v>
      </c>
      <c r="T238" s="36">
        <f t="shared" si="54"/>
        <v>0.58984764660825328</v>
      </c>
      <c r="U238" s="36">
        <f t="shared" si="55"/>
        <v>-0.35793760183055512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457238170</v>
      </c>
      <c r="E239" s="31">
        <v>457238170</v>
      </c>
      <c r="F239" s="31">
        <v>182008728</v>
      </c>
      <c r="G239" s="36">
        <f t="shared" si="49"/>
        <v>0.39806109800500689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182008728</v>
      </c>
      <c r="O239" s="36">
        <f t="shared" si="53"/>
        <v>0.39806109800500689</v>
      </c>
      <c r="P239" s="31">
        <v>0</v>
      </c>
      <c r="Q239" s="31">
        <v>422296000</v>
      </c>
      <c r="R239" s="31">
        <v>422296008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4314168962</v>
      </c>
      <c r="E240" s="32">
        <f>SUM(E234:E239)</f>
        <v>4314168962</v>
      </c>
      <c r="F240" s="32">
        <f>SUM(F234:F239)</f>
        <v>1506006266</v>
      </c>
      <c r="G240" s="37">
        <f t="shared" si="49"/>
        <v>0.34908374689660565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1506006266</v>
      </c>
      <c r="O240" s="37">
        <f t="shared" si="53"/>
        <v>0.34908374689660565</v>
      </c>
      <c r="P240" s="32">
        <f>SUM(P234:P239)</f>
        <v>1522382021</v>
      </c>
      <c r="Q240" s="32">
        <f>SUM(Q234:Q239)</f>
        <v>4128765283</v>
      </c>
      <c r="R240" s="32">
        <f>SUM(R234:R239)</f>
        <v>4185808077</v>
      </c>
      <c r="S240" s="32">
        <f>SUM(S234:S239)</f>
        <v>1522382021</v>
      </c>
      <c r="T240" s="37">
        <f t="shared" si="54"/>
        <v>0.36872573678826875</v>
      </c>
      <c r="U240" s="37">
        <f t="shared" si="55"/>
        <v>-1.0756666049723362E-2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90503879</v>
      </c>
      <c r="E241" s="31">
        <v>90503879</v>
      </c>
      <c r="F241" s="31">
        <v>23023312</v>
      </c>
      <c r="G241" s="36">
        <f t="shared" si="49"/>
        <v>0.25439033392148858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23023312</v>
      </c>
      <c r="O241" s="36">
        <f t="shared" si="53"/>
        <v>0.25439033392148858</v>
      </c>
      <c r="P241" s="31">
        <v>30890195</v>
      </c>
      <c r="Q241" s="31">
        <v>89627172</v>
      </c>
      <c r="R241" s="31">
        <v>89447232</v>
      </c>
      <c r="S241" s="31">
        <v>30890195</v>
      </c>
      <c r="T241" s="36">
        <f t="shared" si="54"/>
        <v>0.34465212179181554</v>
      </c>
      <c r="U241" s="36">
        <f t="shared" si="55"/>
        <v>-0.25467249397422065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45783155</v>
      </c>
      <c r="E242" s="31">
        <v>45783155</v>
      </c>
      <c r="F242" s="31">
        <v>23777360</v>
      </c>
      <c r="G242" s="36">
        <f t="shared" si="49"/>
        <v>0.51934734510978986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23777360</v>
      </c>
      <c r="O242" s="36">
        <f t="shared" si="53"/>
        <v>0.51934734510978986</v>
      </c>
      <c r="P242" s="31">
        <v>8907973</v>
      </c>
      <c r="Q242" s="31">
        <v>52127604</v>
      </c>
      <c r="R242" s="31">
        <v>37792895</v>
      </c>
      <c r="S242" s="31">
        <v>8907973</v>
      </c>
      <c r="T242" s="36">
        <f t="shared" si="54"/>
        <v>0.17088782749347159</v>
      </c>
      <c r="U242" s="36">
        <f t="shared" si="55"/>
        <v>1.6692222798609739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839432504</v>
      </c>
      <c r="E243" s="31">
        <v>839432504</v>
      </c>
      <c r="F243" s="31">
        <v>209027118</v>
      </c>
      <c r="G243" s="36">
        <f t="shared" si="49"/>
        <v>0.24901003595162191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209027118</v>
      </c>
      <c r="O243" s="36">
        <f t="shared" si="53"/>
        <v>0.24901003595162191</v>
      </c>
      <c r="P243" s="31">
        <v>242942698</v>
      </c>
      <c r="Q243" s="31">
        <v>895195776</v>
      </c>
      <c r="R243" s="31">
        <v>795195776</v>
      </c>
      <c r="S243" s="31">
        <v>242942698</v>
      </c>
      <c r="T243" s="36">
        <f t="shared" si="54"/>
        <v>0.27138499143230987</v>
      </c>
      <c r="U243" s="36">
        <f t="shared" si="55"/>
        <v>-0.13960320799598591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286613213</v>
      </c>
      <c r="E244" s="31">
        <v>286613213</v>
      </c>
      <c r="F244" s="31">
        <v>13595674</v>
      </c>
      <c r="G244" s="36">
        <f t="shared" si="49"/>
        <v>4.7435614910049523E-2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13595674</v>
      </c>
      <c r="O244" s="36">
        <f t="shared" si="53"/>
        <v>4.7435614910049523E-2</v>
      </c>
      <c r="P244" s="31">
        <v>174780556</v>
      </c>
      <c r="Q244" s="31">
        <v>252366607</v>
      </c>
      <c r="R244" s="31">
        <v>169593949</v>
      </c>
      <c r="S244" s="31">
        <v>174780556</v>
      </c>
      <c r="T244" s="36">
        <f t="shared" si="54"/>
        <v>0.69256609690837578</v>
      </c>
      <c r="U244" s="36">
        <f t="shared" si="55"/>
        <v>-0.92221289191916744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179148357</v>
      </c>
      <c r="E245" s="31">
        <v>179148357</v>
      </c>
      <c r="F245" s="31">
        <v>83293125</v>
      </c>
      <c r="G245" s="36">
        <f t="shared" si="49"/>
        <v>0.46493937424165155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83293125</v>
      </c>
      <c r="O245" s="36">
        <f t="shared" si="53"/>
        <v>0.46493937424165155</v>
      </c>
      <c r="P245" s="31">
        <v>26225616</v>
      </c>
      <c r="Q245" s="31">
        <v>152700428</v>
      </c>
      <c r="R245" s="31">
        <v>188711313</v>
      </c>
      <c r="S245" s="31">
        <v>26225616</v>
      </c>
      <c r="T245" s="36">
        <f t="shared" si="54"/>
        <v>0.17174553040545507</v>
      </c>
      <c r="U245" s="36">
        <f t="shared" si="55"/>
        <v>2.1760216804821666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1195371435</v>
      </c>
      <c r="E246" s="31">
        <v>1195371435</v>
      </c>
      <c r="F246" s="31">
        <v>517753006</v>
      </c>
      <c r="G246" s="36">
        <f t="shared" si="49"/>
        <v>0.43313148603053242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517753006</v>
      </c>
      <c r="O246" s="36">
        <f t="shared" si="53"/>
        <v>0.43313148603053242</v>
      </c>
      <c r="P246" s="31">
        <v>470512822</v>
      </c>
      <c r="Q246" s="31">
        <v>1025694690</v>
      </c>
      <c r="R246" s="31">
        <v>1040715580</v>
      </c>
      <c r="S246" s="31">
        <v>470512822</v>
      </c>
      <c r="T246" s="36">
        <f t="shared" si="54"/>
        <v>0.45872599964420213</v>
      </c>
      <c r="U246" s="36">
        <f t="shared" si="55"/>
        <v>0.10040148066358112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2636852543</v>
      </c>
      <c r="E247" s="32">
        <f>SUM(E241:E246)</f>
        <v>2636852543</v>
      </c>
      <c r="F247" s="32">
        <f>SUM(F241:F246)</f>
        <v>870469595</v>
      </c>
      <c r="G247" s="37">
        <f t="shared" si="49"/>
        <v>0.33011690293824669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870469595</v>
      </c>
      <c r="O247" s="37">
        <f t="shared" si="53"/>
        <v>0.33011690293824669</v>
      </c>
      <c r="P247" s="32">
        <f>SUM(P241:P246)</f>
        <v>954259860</v>
      </c>
      <c r="Q247" s="32">
        <f>SUM(Q241:Q246)</f>
        <v>2467712277</v>
      </c>
      <c r="R247" s="32">
        <f>SUM(R241:R246)</f>
        <v>2321456745</v>
      </c>
      <c r="S247" s="32">
        <f>SUM(S241:S246)</f>
        <v>954259860</v>
      </c>
      <c r="T247" s="37">
        <f t="shared" si="54"/>
        <v>0.38669818555998536</v>
      </c>
      <c r="U247" s="37">
        <f t="shared" si="55"/>
        <v>-8.7806548836707909E-2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187263289</v>
      </c>
      <c r="E248" s="31">
        <v>187263289</v>
      </c>
      <c r="F248" s="31">
        <v>17848409</v>
      </c>
      <c r="G248" s="36">
        <f t="shared" si="49"/>
        <v>9.5311841927544064E-2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17848409</v>
      </c>
      <c r="O248" s="36">
        <f t="shared" si="53"/>
        <v>9.5311841927544064E-2</v>
      </c>
      <c r="P248" s="31">
        <v>60909898</v>
      </c>
      <c r="Q248" s="31">
        <v>163418384</v>
      </c>
      <c r="R248" s="31">
        <v>166105875</v>
      </c>
      <c r="S248" s="31">
        <v>60909898</v>
      </c>
      <c r="T248" s="36">
        <f t="shared" si="54"/>
        <v>0.37272365880205988</v>
      </c>
      <c r="U248" s="36">
        <f t="shared" si="55"/>
        <v>-0.706970302265159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161676958</v>
      </c>
      <c r="E249" s="31">
        <v>161676958</v>
      </c>
      <c r="F249" s="31">
        <v>3317433</v>
      </c>
      <c r="G249" s="36">
        <f t="shared" si="49"/>
        <v>2.0518897937206366E-2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3317433</v>
      </c>
      <c r="O249" s="36">
        <f t="shared" si="53"/>
        <v>2.0518897937206366E-2</v>
      </c>
      <c r="P249" s="31">
        <v>37988854</v>
      </c>
      <c r="Q249" s="31">
        <v>146457097</v>
      </c>
      <c r="R249" s="31">
        <v>164577884</v>
      </c>
      <c r="S249" s="31">
        <v>37988854</v>
      </c>
      <c r="T249" s="36">
        <f t="shared" si="54"/>
        <v>0.25938554551576287</v>
      </c>
      <c r="U249" s="36">
        <f t="shared" si="55"/>
        <v>-0.91267351734274482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86349267</v>
      </c>
      <c r="E250" s="31">
        <v>86349267</v>
      </c>
      <c r="F250" s="31">
        <v>27189296</v>
      </c>
      <c r="G250" s="36">
        <f t="shared" si="49"/>
        <v>0.31487581706976159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27189296</v>
      </c>
      <c r="O250" s="36">
        <f t="shared" si="53"/>
        <v>0.31487581706976159</v>
      </c>
      <c r="P250" s="31">
        <v>25592537</v>
      </c>
      <c r="Q250" s="31">
        <v>72322953</v>
      </c>
      <c r="R250" s="31">
        <v>72322953</v>
      </c>
      <c r="S250" s="31">
        <v>25592537</v>
      </c>
      <c r="T250" s="36">
        <f t="shared" si="54"/>
        <v>0.35386465760047159</v>
      </c>
      <c r="U250" s="36">
        <f t="shared" si="55"/>
        <v>6.2391587047427199E-2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157078009</v>
      </c>
      <c r="E251" s="31">
        <v>157078009</v>
      </c>
      <c r="F251" s="31">
        <v>49517841</v>
      </c>
      <c r="G251" s="36">
        <f t="shared" si="49"/>
        <v>0.3152436252231845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49517841</v>
      </c>
      <c r="O251" s="36">
        <f t="shared" si="53"/>
        <v>0.3152436252231845</v>
      </c>
      <c r="P251" s="31">
        <v>39505161</v>
      </c>
      <c r="Q251" s="31">
        <v>146410416</v>
      </c>
      <c r="R251" s="31">
        <v>146410416</v>
      </c>
      <c r="S251" s="31">
        <v>39505161</v>
      </c>
      <c r="T251" s="36">
        <f t="shared" si="54"/>
        <v>0.26982479853072749</v>
      </c>
      <c r="U251" s="36">
        <f t="shared" si="55"/>
        <v>0.25345245397177352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106373940</v>
      </c>
      <c r="E252" s="31">
        <v>106373940</v>
      </c>
      <c r="F252" s="31">
        <v>18638281</v>
      </c>
      <c r="G252" s="36">
        <f t="shared" si="49"/>
        <v>0.17521472834417903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18638281</v>
      </c>
      <c r="O252" s="36">
        <f t="shared" si="53"/>
        <v>0.17521472834417903</v>
      </c>
      <c r="P252" s="31">
        <v>294094</v>
      </c>
      <c r="Q252" s="31">
        <v>91913267</v>
      </c>
      <c r="R252" s="31">
        <v>91913267</v>
      </c>
      <c r="S252" s="31">
        <v>294094</v>
      </c>
      <c r="T252" s="36">
        <f t="shared" si="54"/>
        <v>3.1996904211880534E-3</v>
      </c>
      <c r="U252" s="36">
        <f t="shared" si="55"/>
        <v>62.375250770161919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191573590</v>
      </c>
      <c r="E253" s="31">
        <v>191573590</v>
      </c>
      <c r="F253" s="31">
        <v>38843844</v>
      </c>
      <c r="G253" s="36">
        <f t="shared" si="49"/>
        <v>0.20276199866589126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38843844</v>
      </c>
      <c r="O253" s="36">
        <f t="shared" si="53"/>
        <v>0.20276199866589126</v>
      </c>
      <c r="P253" s="31">
        <v>58518229</v>
      </c>
      <c r="Q253" s="31">
        <v>160059920</v>
      </c>
      <c r="R253" s="31">
        <v>165255518</v>
      </c>
      <c r="S253" s="31">
        <v>58518229</v>
      </c>
      <c r="T253" s="36">
        <f t="shared" si="54"/>
        <v>0.36560201329602066</v>
      </c>
      <c r="U253" s="36">
        <f t="shared" si="55"/>
        <v>-0.33620950832261176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890315053</v>
      </c>
      <c r="E254" s="32">
        <f>SUM(E248:E253)</f>
        <v>890315053</v>
      </c>
      <c r="F254" s="32">
        <f>SUM(F248:F253)</f>
        <v>155355104</v>
      </c>
      <c r="G254" s="37">
        <f t="shared" si="49"/>
        <v>0.17449452693910592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155355104</v>
      </c>
      <c r="O254" s="37">
        <f t="shared" si="53"/>
        <v>0.17449452693910592</v>
      </c>
      <c r="P254" s="32">
        <f>SUM(P248:P253)</f>
        <v>222808773</v>
      </c>
      <c r="Q254" s="32">
        <f>SUM(Q248:Q253)</f>
        <v>780582037</v>
      </c>
      <c r="R254" s="32">
        <f>SUM(R248:R253)</f>
        <v>806585913</v>
      </c>
      <c r="S254" s="32">
        <f>SUM(S248:S253)</f>
        <v>222808773</v>
      </c>
      <c r="T254" s="37">
        <f t="shared" si="54"/>
        <v>0.28543927792179002</v>
      </c>
      <c r="U254" s="37">
        <f t="shared" si="55"/>
        <v>-0.30274242836928145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1428720510</v>
      </c>
      <c r="E255" s="31">
        <v>1428720510</v>
      </c>
      <c r="F255" s="31">
        <v>536091776</v>
      </c>
      <c r="G255" s="36">
        <f t="shared" si="49"/>
        <v>0.37522508583571745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536091776</v>
      </c>
      <c r="O255" s="36">
        <f t="shared" si="53"/>
        <v>0.37522508583571745</v>
      </c>
      <c r="P255" s="31">
        <v>498791196</v>
      </c>
      <c r="Q255" s="31">
        <v>1422603171</v>
      </c>
      <c r="R255" s="31">
        <v>1371368943</v>
      </c>
      <c r="S255" s="31">
        <v>498791196</v>
      </c>
      <c r="T255" s="36">
        <f t="shared" si="54"/>
        <v>0.35061864486733946</v>
      </c>
      <c r="U255" s="36">
        <f t="shared" si="55"/>
        <v>7.4781953448913807E-2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275453582</v>
      </c>
      <c r="E256" s="31">
        <v>275453582</v>
      </c>
      <c r="F256" s="31">
        <v>24259698</v>
      </c>
      <c r="G256" s="36">
        <f t="shared" si="49"/>
        <v>8.8071818938989146E-2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24259698</v>
      </c>
      <c r="O256" s="36">
        <f t="shared" si="53"/>
        <v>8.8071818938989146E-2</v>
      </c>
      <c r="P256" s="31">
        <v>-1951022</v>
      </c>
      <c r="Q256" s="31">
        <v>228611071</v>
      </c>
      <c r="R256" s="31">
        <v>228611071</v>
      </c>
      <c r="S256" s="31">
        <v>-1951022</v>
      </c>
      <c r="T256" s="36">
        <f t="shared" si="54"/>
        <v>-8.5342411085594354E-3</v>
      </c>
      <c r="U256" s="36">
        <f t="shared" si="55"/>
        <v>-13.434353892472766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788138337</v>
      </c>
      <c r="E257" s="31">
        <v>788138337</v>
      </c>
      <c r="F257" s="31">
        <v>272901669</v>
      </c>
      <c r="G257" s="36">
        <f t="shared" si="49"/>
        <v>0.34626112725182662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272901669</v>
      </c>
      <c r="O257" s="36">
        <f t="shared" si="53"/>
        <v>0.34626112725182662</v>
      </c>
      <c r="P257" s="31">
        <v>256685652</v>
      </c>
      <c r="Q257" s="31">
        <v>854436843</v>
      </c>
      <c r="R257" s="31">
        <v>743767309</v>
      </c>
      <c r="S257" s="31">
        <v>256685652</v>
      </c>
      <c r="T257" s="36">
        <f t="shared" si="54"/>
        <v>0.30041500914070485</v>
      </c>
      <c r="U257" s="36">
        <f t="shared" si="55"/>
        <v>6.31746140606253E-2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238076016</v>
      </c>
      <c r="E258" s="31">
        <v>238076016</v>
      </c>
      <c r="F258" s="31">
        <v>95251120</v>
      </c>
      <c r="G258" s="36">
        <f t="shared" si="49"/>
        <v>0.40008700414408815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95251120</v>
      </c>
      <c r="O258" s="36">
        <f t="shared" si="53"/>
        <v>0.40008700414408815</v>
      </c>
      <c r="P258" s="31">
        <v>91381086</v>
      </c>
      <c r="Q258" s="31">
        <v>232309000</v>
      </c>
      <c r="R258" s="31">
        <v>232844004</v>
      </c>
      <c r="S258" s="31">
        <v>91381086</v>
      </c>
      <c r="T258" s="36">
        <f t="shared" si="54"/>
        <v>0.39336007644990079</v>
      </c>
      <c r="U258" s="36">
        <f t="shared" si="55"/>
        <v>4.2350492529712236E-2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2730388445</v>
      </c>
      <c r="E259" s="32">
        <f>SUM(E255:E258)</f>
        <v>2730388445</v>
      </c>
      <c r="F259" s="32">
        <f>SUM(F255:F258)</f>
        <v>928504263</v>
      </c>
      <c r="G259" s="37">
        <f t="shared" si="49"/>
        <v>0.34006306490943272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928504263</v>
      </c>
      <c r="O259" s="37">
        <f t="shared" si="53"/>
        <v>0.34006306490943272</v>
      </c>
      <c r="P259" s="32">
        <f>SUM(P255:P258)</f>
        <v>844906912</v>
      </c>
      <c r="Q259" s="32">
        <f>SUM(Q255:Q258)</f>
        <v>2737960085</v>
      </c>
      <c r="R259" s="32">
        <f>SUM(R255:R258)</f>
        <v>2576591327</v>
      </c>
      <c r="S259" s="32">
        <f>SUM(S255:S258)</f>
        <v>844906912</v>
      </c>
      <c r="T259" s="37">
        <f t="shared" si="54"/>
        <v>0.30858993037511723</v>
      </c>
      <c r="U259" s="37">
        <f t="shared" si="55"/>
        <v>9.8942676184426759E-2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10571725003</v>
      </c>
      <c r="E260" s="32">
        <f>SUM(E234:E239,E241:E246,E248:E253,E255:E258)</f>
        <v>10571725003</v>
      </c>
      <c r="F260" s="32">
        <f>SUM(F234:F239,F241:F246,F248:F253,F255:F258)</f>
        <v>3460335228</v>
      </c>
      <c r="G260" s="37">
        <f t="shared" si="49"/>
        <v>0.32731982973621054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3460335228</v>
      </c>
      <c r="O260" s="37">
        <f t="shared" si="53"/>
        <v>0.32731982973621054</v>
      </c>
      <c r="P260" s="32">
        <f>SUM(P234:P239,P241:P246,P248:P253,P255:P258)</f>
        <v>3544357566</v>
      </c>
      <c r="Q260" s="32">
        <f>SUM(Q234:Q239,Q241:Q246,Q248:Q253,Q255:Q258)</f>
        <v>10115019682</v>
      </c>
      <c r="R260" s="32">
        <f>SUM(R234:R239,R241:R246,R248:R253,R255:R258)</f>
        <v>9890442062</v>
      </c>
      <c r="S260" s="32">
        <f>SUM(S234:S239,S241:S246,S248:S253,S255:S258)</f>
        <v>3544357566</v>
      </c>
      <c r="T260" s="37">
        <f t="shared" si="54"/>
        <v>0.35040540477714516</v>
      </c>
      <c r="U260" s="37">
        <f t="shared" si="55"/>
        <v>-2.3705942878337716E-2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276811291</v>
      </c>
      <c r="E263" s="31">
        <v>276811291</v>
      </c>
      <c r="F263" s="31">
        <v>90438418</v>
      </c>
      <c r="G263" s="36">
        <f t="shared" ref="G263:G299" si="56">IF(($D263     =0),0,($F263     /$D263     ))</f>
        <v>0.32671506163381175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90438418</v>
      </c>
      <c r="O263" s="36">
        <f t="shared" ref="O263:O299" si="60">IF(($D263     =0),0,($N263     /$D263     ))</f>
        <v>0.32671506163381175</v>
      </c>
      <c r="P263" s="31">
        <v>89926959</v>
      </c>
      <c r="Q263" s="31">
        <v>264844273</v>
      </c>
      <c r="R263" s="31">
        <v>268249965</v>
      </c>
      <c r="S263" s="31">
        <v>89926959</v>
      </c>
      <c r="T263" s="36">
        <f t="shared" ref="T263:T299" si="61">IF(($Q263     =0),0,($S263     /$Q263     ))</f>
        <v>0.33954654930371103</v>
      </c>
      <c r="U263" s="36">
        <f t="shared" ref="U263:U299" si="62">IF(($P263     =0),0,(($F263     /$P263     )-1))</f>
        <v>5.6874935579662722E-3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121209300</v>
      </c>
      <c r="E264" s="31">
        <v>121209300</v>
      </c>
      <c r="F264" s="31">
        <v>34256235</v>
      </c>
      <c r="G264" s="36">
        <f t="shared" si="56"/>
        <v>0.28262051674252719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34256235</v>
      </c>
      <c r="O264" s="36">
        <f t="shared" si="60"/>
        <v>0.28262051674252719</v>
      </c>
      <c r="P264" s="31">
        <v>34317251</v>
      </c>
      <c r="Q264" s="31">
        <v>112224012</v>
      </c>
      <c r="R264" s="31">
        <v>117072348</v>
      </c>
      <c r="S264" s="31">
        <v>34317251</v>
      </c>
      <c r="T264" s="36">
        <f t="shared" si="61"/>
        <v>0.30579240920383421</v>
      </c>
      <c r="U264" s="36">
        <f t="shared" si="62"/>
        <v>-1.7779978938289309E-3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253334440</v>
      </c>
      <c r="E265" s="31">
        <v>253334440</v>
      </c>
      <c r="F265" s="31">
        <v>54419460</v>
      </c>
      <c r="G265" s="36">
        <f t="shared" si="56"/>
        <v>0.21481271950233061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54419460</v>
      </c>
      <c r="O265" s="36">
        <f t="shared" si="60"/>
        <v>0.21481271950233061</v>
      </c>
      <c r="P265" s="31">
        <v>48937438</v>
      </c>
      <c r="Q265" s="31">
        <v>237781156</v>
      </c>
      <c r="R265" s="31">
        <v>240745990</v>
      </c>
      <c r="S265" s="31">
        <v>48937438</v>
      </c>
      <c r="T265" s="36">
        <f t="shared" si="61"/>
        <v>0.20580873111744818</v>
      </c>
      <c r="U265" s="36">
        <f t="shared" si="62"/>
        <v>0.11202102570224448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50587566</v>
      </c>
      <c r="E266" s="31">
        <v>50587566</v>
      </c>
      <c r="F266" s="31">
        <v>20876325</v>
      </c>
      <c r="G266" s="36">
        <f t="shared" si="56"/>
        <v>0.41267700051036255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20876325</v>
      </c>
      <c r="O266" s="36">
        <f t="shared" si="60"/>
        <v>0.41267700051036255</v>
      </c>
      <c r="P266" s="31">
        <v>20467133</v>
      </c>
      <c r="Q266" s="31">
        <v>50730873</v>
      </c>
      <c r="R266" s="31">
        <v>54308846</v>
      </c>
      <c r="S266" s="31">
        <v>20467133</v>
      </c>
      <c r="T266" s="36">
        <f t="shared" si="61"/>
        <v>0.40344531425666574</v>
      </c>
      <c r="U266" s="36">
        <f t="shared" si="62"/>
        <v>1.999263892993719E-2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701942597</v>
      </c>
      <c r="E267" s="32">
        <f>SUM(E263:E266)</f>
        <v>701942597</v>
      </c>
      <c r="F267" s="32">
        <f>SUM(F263:F266)</f>
        <v>199990438</v>
      </c>
      <c r="G267" s="37">
        <f t="shared" si="56"/>
        <v>0.28490996109187544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199990438</v>
      </c>
      <c r="O267" s="37">
        <f t="shared" si="60"/>
        <v>0.28490996109187544</v>
      </c>
      <c r="P267" s="32">
        <f>SUM(P263:P266)</f>
        <v>193648781</v>
      </c>
      <c r="Q267" s="32">
        <f>SUM(Q263:Q266)</f>
        <v>665580314</v>
      </c>
      <c r="R267" s="32">
        <f>SUM(R263:R266)</f>
        <v>680377149</v>
      </c>
      <c r="S267" s="32">
        <f>SUM(S263:S266)</f>
        <v>193648781</v>
      </c>
      <c r="T267" s="37">
        <f t="shared" si="61"/>
        <v>0.2909472785278322</v>
      </c>
      <c r="U267" s="37">
        <f t="shared" si="62"/>
        <v>3.274824126055309E-2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62745629</v>
      </c>
      <c r="E268" s="31">
        <v>62745629</v>
      </c>
      <c r="F268" s="31">
        <v>20631970</v>
      </c>
      <c r="G268" s="36">
        <f t="shared" si="56"/>
        <v>0.32881923934494306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20631970</v>
      </c>
      <c r="O268" s="36">
        <f t="shared" si="60"/>
        <v>0.32881923934494306</v>
      </c>
      <c r="P268" s="31">
        <v>25829072</v>
      </c>
      <c r="Q268" s="31">
        <v>77427015</v>
      </c>
      <c r="R268" s="31">
        <v>60883646</v>
      </c>
      <c r="S268" s="31">
        <v>25829072</v>
      </c>
      <c r="T268" s="36">
        <f t="shared" si="61"/>
        <v>0.33359250643977428</v>
      </c>
      <c r="U268" s="36">
        <f t="shared" si="62"/>
        <v>-0.20121133271841896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157086733</v>
      </c>
      <c r="E269" s="31">
        <v>157086733</v>
      </c>
      <c r="F269" s="31">
        <v>61223354</v>
      </c>
      <c r="G269" s="36">
        <f t="shared" si="56"/>
        <v>0.38974235971920046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61223354</v>
      </c>
      <c r="O269" s="36">
        <f t="shared" si="60"/>
        <v>0.38974235971920046</v>
      </c>
      <c r="P269" s="31">
        <v>67565743</v>
      </c>
      <c r="Q269" s="31">
        <v>97962836</v>
      </c>
      <c r="R269" s="31">
        <v>414827902</v>
      </c>
      <c r="S269" s="31">
        <v>67565743</v>
      </c>
      <c r="T269" s="36">
        <f t="shared" si="61"/>
        <v>0.68970791127361808</v>
      </c>
      <c r="U269" s="36">
        <f t="shared" si="62"/>
        <v>-9.3869892025016277E-2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60855485</v>
      </c>
      <c r="E270" s="31">
        <v>60855485</v>
      </c>
      <c r="F270" s="31">
        <v>24379768</v>
      </c>
      <c r="G270" s="36">
        <f t="shared" si="56"/>
        <v>0.4006174299654337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24379768</v>
      </c>
      <c r="O270" s="36">
        <f t="shared" si="60"/>
        <v>0.4006174299654337</v>
      </c>
      <c r="P270" s="31">
        <v>4721135</v>
      </c>
      <c r="Q270" s="31">
        <v>60873305</v>
      </c>
      <c r="R270" s="31">
        <v>60873305</v>
      </c>
      <c r="S270" s="31">
        <v>4721135</v>
      </c>
      <c r="T270" s="36">
        <f t="shared" si="61"/>
        <v>7.7556738540810299E-2</v>
      </c>
      <c r="U270" s="36">
        <f t="shared" si="62"/>
        <v>4.163963326615316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64920962</v>
      </c>
      <c r="E271" s="31">
        <v>64920962</v>
      </c>
      <c r="F271" s="31">
        <v>17280116</v>
      </c>
      <c r="G271" s="36">
        <f t="shared" si="56"/>
        <v>0.26617159493107945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17280116</v>
      </c>
      <c r="O271" s="36">
        <f t="shared" si="60"/>
        <v>0.26617159493107945</v>
      </c>
      <c r="P271" s="31">
        <v>19871973</v>
      </c>
      <c r="Q271" s="31">
        <v>46843058</v>
      </c>
      <c r="R271" s="31">
        <v>46925058</v>
      </c>
      <c r="S271" s="31">
        <v>19871973</v>
      </c>
      <c r="T271" s="36">
        <f t="shared" si="61"/>
        <v>0.42422450302027676</v>
      </c>
      <c r="U271" s="36">
        <f t="shared" si="62"/>
        <v>-0.13042776376558085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23708777</v>
      </c>
      <c r="E272" s="31">
        <v>23708777</v>
      </c>
      <c r="F272" s="31">
        <v>10882741</v>
      </c>
      <c r="G272" s="36">
        <f t="shared" si="56"/>
        <v>0.45901739258840724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10882741</v>
      </c>
      <c r="O272" s="36">
        <f t="shared" si="60"/>
        <v>0.45901739258840724</v>
      </c>
      <c r="P272" s="31">
        <v>10869108</v>
      </c>
      <c r="Q272" s="31">
        <v>22291660</v>
      </c>
      <c r="R272" s="31">
        <v>22291660</v>
      </c>
      <c r="S272" s="31">
        <v>10869108</v>
      </c>
      <c r="T272" s="36">
        <f t="shared" si="61"/>
        <v>0.48758629909122964</v>
      </c>
      <c r="U272" s="36">
        <f t="shared" si="62"/>
        <v>1.2542887604023445E-3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16234302</v>
      </c>
      <c r="E273" s="31">
        <v>16234302</v>
      </c>
      <c r="F273" s="31">
        <v>11965827</v>
      </c>
      <c r="G273" s="36">
        <f t="shared" si="56"/>
        <v>0.73707061751099612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11965827</v>
      </c>
      <c r="O273" s="36">
        <f t="shared" si="60"/>
        <v>0.73707061751099612</v>
      </c>
      <c r="P273" s="31">
        <v>10407024</v>
      </c>
      <c r="Q273" s="31">
        <v>16044591</v>
      </c>
      <c r="R273" s="31">
        <v>15044591</v>
      </c>
      <c r="S273" s="31">
        <v>10407024</v>
      </c>
      <c r="T273" s="36">
        <f t="shared" si="61"/>
        <v>0.64863130509216471</v>
      </c>
      <c r="U273" s="36">
        <f t="shared" si="62"/>
        <v>0.14978374221102975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69230000</v>
      </c>
      <c r="E274" s="31">
        <v>69230000</v>
      </c>
      <c r="F274" s="31">
        <v>25925897</v>
      </c>
      <c r="G274" s="36">
        <f t="shared" si="56"/>
        <v>0.37448933988155425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25925897</v>
      </c>
      <c r="O274" s="36">
        <f t="shared" si="60"/>
        <v>0.37448933988155425</v>
      </c>
      <c r="P274" s="31">
        <v>6904903</v>
      </c>
      <c r="Q274" s="31">
        <v>66155919</v>
      </c>
      <c r="R274" s="31">
        <v>67455919</v>
      </c>
      <c r="S274" s="31">
        <v>6904903</v>
      </c>
      <c r="T274" s="36">
        <f t="shared" si="61"/>
        <v>0.10437317029788371</v>
      </c>
      <c r="U274" s="36">
        <f t="shared" si="62"/>
        <v>2.7547083572354309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454781888</v>
      </c>
      <c r="E275" s="32">
        <f>SUM(E268:E274)</f>
        <v>454781888</v>
      </c>
      <c r="F275" s="32">
        <f>SUM(F268:F274)</f>
        <v>172289673</v>
      </c>
      <c r="G275" s="37">
        <f t="shared" si="56"/>
        <v>0.37884022549288504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172289673</v>
      </c>
      <c r="O275" s="37">
        <f t="shared" si="60"/>
        <v>0.37884022549288504</v>
      </c>
      <c r="P275" s="32">
        <f>SUM(P268:P274)</f>
        <v>146168958</v>
      </c>
      <c r="Q275" s="32">
        <f>SUM(Q268:Q274)</f>
        <v>387598384</v>
      </c>
      <c r="R275" s="32">
        <f>SUM(R268:R274)</f>
        <v>688302081</v>
      </c>
      <c r="S275" s="32">
        <f>SUM(S268:S274)</f>
        <v>146168958</v>
      </c>
      <c r="T275" s="37">
        <f t="shared" si="61"/>
        <v>0.3771144670200689</v>
      </c>
      <c r="U275" s="37">
        <f t="shared" si="62"/>
        <v>0.1787022043353419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161848428</v>
      </c>
      <c r="E276" s="31">
        <v>161848428</v>
      </c>
      <c r="F276" s="31">
        <v>24145922</v>
      </c>
      <c r="G276" s="36">
        <f t="shared" si="56"/>
        <v>0.14918848640284599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24145922</v>
      </c>
      <c r="O276" s="36">
        <f t="shared" si="60"/>
        <v>0.14918848640284599</v>
      </c>
      <c r="P276" s="31">
        <v>8997837</v>
      </c>
      <c r="Q276" s="31">
        <v>153349008</v>
      </c>
      <c r="R276" s="31">
        <v>168212151</v>
      </c>
      <c r="S276" s="31">
        <v>8997837</v>
      </c>
      <c r="T276" s="36">
        <f t="shared" si="61"/>
        <v>5.8675547480554945E-2</v>
      </c>
      <c r="U276" s="36">
        <f t="shared" si="62"/>
        <v>1.6835251627696746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25420760</v>
      </c>
      <c r="E277" s="31">
        <v>25420760</v>
      </c>
      <c r="F277" s="31">
        <v>14289083</v>
      </c>
      <c r="G277" s="36">
        <f t="shared" si="56"/>
        <v>0.56210290329636092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14289083</v>
      </c>
      <c r="O277" s="36">
        <f t="shared" si="60"/>
        <v>0.56210290329636092</v>
      </c>
      <c r="P277" s="31">
        <v>11392420</v>
      </c>
      <c r="Q277" s="31">
        <v>25273809</v>
      </c>
      <c r="R277" s="31">
        <v>23995278</v>
      </c>
      <c r="S277" s="31">
        <v>11392420</v>
      </c>
      <c r="T277" s="36">
        <f t="shared" si="61"/>
        <v>0.45075991513586261</v>
      </c>
      <c r="U277" s="36">
        <f t="shared" si="62"/>
        <v>0.25426230774497438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61305029</v>
      </c>
      <c r="E278" s="31">
        <v>61305029</v>
      </c>
      <c r="F278" s="31">
        <v>4365590</v>
      </c>
      <c r="G278" s="36">
        <f t="shared" si="56"/>
        <v>7.1210960523320196E-2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4365590</v>
      </c>
      <c r="O278" s="36">
        <f t="shared" si="60"/>
        <v>7.1210960523320196E-2</v>
      </c>
      <c r="P278" s="31">
        <v>187879</v>
      </c>
      <c r="Q278" s="31">
        <v>0</v>
      </c>
      <c r="R278" s="31">
        <v>30533508</v>
      </c>
      <c r="S278" s="31">
        <v>187879</v>
      </c>
      <c r="T278" s="36">
        <f t="shared" si="61"/>
        <v>0</v>
      </c>
      <c r="U278" s="36">
        <f t="shared" si="62"/>
        <v>22.236178604314478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51721597</v>
      </c>
      <c r="E279" s="31">
        <v>51721597</v>
      </c>
      <c r="F279" s="31">
        <v>23749927</v>
      </c>
      <c r="G279" s="36">
        <f t="shared" si="56"/>
        <v>0.45918781278157361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23749927</v>
      </c>
      <c r="O279" s="36">
        <f t="shared" si="60"/>
        <v>0.45918781278157361</v>
      </c>
      <c r="P279" s="31">
        <v>0</v>
      </c>
      <c r="Q279" s="31">
        <v>67774631</v>
      </c>
      <c r="R279" s="31">
        <v>49729732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63371724</v>
      </c>
      <c r="E280" s="31">
        <v>63371724</v>
      </c>
      <c r="F280" s="31">
        <v>36756388</v>
      </c>
      <c r="G280" s="36">
        <f t="shared" si="56"/>
        <v>0.58001243583021345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36756388</v>
      </c>
      <c r="O280" s="36">
        <f t="shared" si="60"/>
        <v>0.58001243583021345</v>
      </c>
      <c r="P280" s="31">
        <v>22857246</v>
      </c>
      <c r="Q280" s="31">
        <v>55374966</v>
      </c>
      <c r="R280" s="31">
        <v>64740074</v>
      </c>
      <c r="S280" s="31">
        <v>22857246</v>
      </c>
      <c r="T280" s="36">
        <f t="shared" si="61"/>
        <v>0.41277219023484368</v>
      </c>
      <c r="U280" s="36">
        <f t="shared" si="62"/>
        <v>0.60808471851770762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28968452</v>
      </c>
      <c r="E281" s="31">
        <v>28968452</v>
      </c>
      <c r="F281" s="31">
        <v>9493353</v>
      </c>
      <c r="G281" s="36">
        <f t="shared" si="56"/>
        <v>0.32771350709385505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9493353</v>
      </c>
      <c r="O281" s="36">
        <f t="shared" si="60"/>
        <v>0.32771350709385505</v>
      </c>
      <c r="P281" s="31">
        <v>7500033</v>
      </c>
      <c r="Q281" s="31">
        <v>38065728</v>
      </c>
      <c r="R281" s="31">
        <v>28884586</v>
      </c>
      <c r="S281" s="31">
        <v>7500033</v>
      </c>
      <c r="T281" s="36">
        <f t="shared" si="61"/>
        <v>0.19702849240135378</v>
      </c>
      <c r="U281" s="36">
        <f t="shared" si="62"/>
        <v>0.26577483059074547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77370970</v>
      </c>
      <c r="E282" s="31">
        <v>77370970</v>
      </c>
      <c r="F282" s="31">
        <v>11646907</v>
      </c>
      <c r="G282" s="36">
        <f t="shared" si="56"/>
        <v>0.15053329433507168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11646907</v>
      </c>
      <c r="O282" s="36">
        <f t="shared" si="60"/>
        <v>0.15053329433507168</v>
      </c>
      <c r="P282" s="31">
        <v>10677766</v>
      </c>
      <c r="Q282" s="31">
        <v>78654897</v>
      </c>
      <c r="R282" s="31">
        <v>72538094</v>
      </c>
      <c r="S282" s="31">
        <v>10677766</v>
      </c>
      <c r="T282" s="36">
        <f t="shared" si="61"/>
        <v>0.13575462440692027</v>
      </c>
      <c r="U282" s="36">
        <f t="shared" si="62"/>
        <v>9.0762524670422673E-2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132293907</v>
      </c>
      <c r="E283" s="31">
        <v>132293907</v>
      </c>
      <c r="F283" s="31">
        <v>42647515</v>
      </c>
      <c r="G283" s="36">
        <f t="shared" si="56"/>
        <v>0.32236945727213273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42647515</v>
      </c>
      <c r="O283" s="36">
        <f t="shared" si="60"/>
        <v>0.32236945727213273</v>
      </c>
      <c r="P283" s="31">
        <v>14265877</v>
      </c>
      <c r="Q283" s="31">
        <v>131110637</v>
      </c>
      <c r="R283" s="31">
        <v>132206507</v>
      </c>
      <c r="S283" s="31">
        <v>14265877</v>
      </c>
      <c r="T283" s="36">
        <f t="shared" si="61"/>
        <v>0.1088079299012177</v>
      </c>
      <c r="U283" s="36">
        <f t="shared" si="62"/>
        <v>1.9894772680291579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70659670</v>
      </c>
      <c r="E284" s="31">
        <v>70659670</v>
      </c>
      <c r="F284" s="31">
        <v>31456797</v>
      </c>
      <c r="G284" s="36">
        <f t="shared" si="56"/>
        <v>0.44518743152918772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31456797</v>
      </c>
      <c r="O284" s="36">
        <f t="shared" si="60"/>
        <v>0.44518743152918772</v>
      </c>
      <c r="P284" s="31">
        <v>31305294</v>
      </c>
      <c r="Q284" s="31">
        <v>69537400</v>
      </c>
      <c r="R284" s="31">
        <v>69777641</v>
      </c>
      <c r="S284" s="31">
        <v>31305294</v>
      </c>
      <c r="T284" s="36">
        <f t="shared" si="61"/>
        <v>0.45019362242476713</v>
      </c>
      <c r="U284" s="36">
        <f t="shared" si="62"/>
        <v>4.8395328917849589E-3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672960537</v>
      </c>
      <c r="E285" s="32">
        <f>SUM(E276:E284)</f>
        <v>672960537</v>
      </c>
      <c r="F285" s="32">
        <f>SUM(F276:F284)</f>
        <v>198551482</v>
      </c>
      <c r="G285" s="37">
        <f t="shared" si="56"/>
        <v>0.29504179083832371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198551482</v>
      </c>
      <c r="O285" s="37">
        <f t="shared" si="60"/>
        <v>0.29504179083832371</v>
      </c>
      <c r="P285" s="32">
        <f>SUM(P276:P284)</f>
        <v>107184352</v>
      </c>
      <c r="Q285" s="32">
        <f>SUM(Q276:Q284)</f>
        <v>619141076</v>
      </c>
      <c r="R285" s="32">
        <f>SUM(R276:R284)</f>
        <v>640617571</v>
      </c>
      <c r="S285" s="32">
        <f>SUM(S276:S284)</f>
        <v>107184352</v>
      </c>
      <c r="T285" s="37">
        <f t="shared" si="61"/>
        <v>0.17311781782024749</v>
      </c>
      <c r="U285" s="37">
        <f t="shared" si="62"/>
        <v>0.85242974646149849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199193611</v>
      </c>
      <c r="E286" s="31">
        <v>199193611</v>
      </c>
      <c r="F286" s="31">
        <v>23404230</v>
      </c>
      <c r="G286" s="36">
        <f t="shared" si="56"/>
        <v>0.11749488290565704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23404230</v>
      </c>
      <c r="O286" s="36">
        <f t="shared" si="60"/>
        <v>0.11749488290565704</v>
      </c>
      <c r="P286" s="31">
        <v>38732602</v>
      </c>
      <c r="Q286" s="31">
        <v>186909048</v>
      </c>
      <c r="R286" s="31">
        <v>186909048</v>
      </c>
      <c r="S286" s="31">
        <v>38732602</v>
      </c>
      <c r="T286" s="36">
        <f t="shared" si="61"/>
        <v>0.20722700379919543</v>
      </c>
      <c r="U286" s="36">
        <f t="shared" si="62"/>
        <v>-0.39574857377255468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58678936</v>
      </c>
      <c r="E287" s="31">
        <v>58678936</v>
      </c>
      <c r="F287" s="31">
        <v>21830992</v>
      </c>
      <c r="G287" s="36">
        <f t="shared" si="56"/>
        <v>0.37204137443800955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21830992</v>
      </c>
      <c r="O287" s="36">
        <f t="shared" si="60"/>
        <v>0.37204137443800955</v>
      </c>
      <c r="P287" s="31">
        <v>21359397</v>
      </c>
      <c r="Q287" s="31">
        <v>56452876</v>
      </c>
      <c r="R287" s="31">
        <v>56452876</v>
      </c>
      <c r="S287" s="31">
        <v>21359397</v>
      </c>
      <c r="T287" s="36">
        <f t="shared" si="61"/>
        <v>0.37835799543676041</v>
      </c>
      <c r="U287" s="36">
        <f t="shared" si="62"/>
        <v>2.2079040901763269E-2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118818648</v>
      </c>
      <c r="E288" s="31">
        <v>118818648</v>
      </c>
      <c r="F288" s="31">
        <v>14818244</v>
      </c>
      <c r="G288" s="36">
        <f t="shared" si="56"/>
        <v>0.12471311742244366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14818244</v>
      </c>
      <c r="O288" s="36">
        <f t="shared" si="60"/>
        <v>0.12471311742244366</v>
      </c>
      <c r="P288" s="31">
        <v>27574265</v>
      </c>
      <c r="Q288" s="31">
        <v>109612280</v>
      </c>
      <c r="R288" s="31">
        <v>136595560</v>
      </c>
      <c r="S288" s="31">
        <v>27574265</v>
      </c>
      <c r="T288" s="36">
        <f t="shared" si="61"/>
        <v>0.25156182318258502</v>
      </c>
      <c r="U288" s="36">
        <f t="shared" si="62"/>
        <v>-0.462606020504989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96147699</v>
      </c>
      <c r="E289" s="31">
        <v>96147699</v>
      </c>
      <c r="F289" s="31">
        <v>6432748</v>
      </c>
      <c r="G289" s="36">
        <f t="shared" si="56"/>
        <v>6.6904856454235065E-2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6432748</v>
      </c>
      <c r="O289" s="36">
        <f t="shared" si="60"/>
        <v>6.6904856454235065E-2</v>
      </c>
      <c r="P289" s="31">
        <v>4052797</v>
      </c>
      <c r="Q289" s="31">
        <v>75718233</v>
      </c>
      <c r="R289" s="31">
        <v>76580143</v>
      </c>
      <c r="S289" s="31">
        <v>4052797</v>
      </c>
      <c r="T289" s="36">
        <f t="shared" si="61"/>
        <v>5.3524717091588757E-2</v>
      </c>
      <c r="U289" s="36">
        <f t="shared" si="62"/>
        <v>0.58723666643061567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413530668</v>
      </c>
      <c r="E290" s="31">
        <v>413530668</v>
      </c>
      <c r="F290" s="31">
        <v>115891277</v>
      </c>
      <c r="G290" s="36">
        <f t="shared" si="56"/>
        <v>0.28024832489570034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115891277</v>
      </c>
      <c r="O290" s="36">
        <f t="shared" si="60"/>
        <v>0.28024832489570034</v>
      </c>
      <c r="P290" s="31">
        <v>106767841</v>
      </c>
      <c r="Q290" s="31">
        <v>333220025</v>
      </c>
      <c r="R290" s="31">
        <v>333220025</v>
      </c>
      <c r="S290" s="31">
        <v>106767841</v>
      </c>
      <c r="T290" s="36">
        <f t="shared" si="61"/>
        <v>0.32041243919839452</v>
      </c>
      <c r="U290" s="36">
        <f t="shared" si="62"/>
        <v>8.5451161272428466E-2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97055203</v>
      </c>
      <c r="E291" s="31">
        <v>97055203</v>
      </c>
      <c r="F291" s="31">
        <v>36127829</v>
      </c>
      <c r="G291" s="36">
        <f t="shared" si="56"/>
        <v>0.37224000242418742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36127829</v>
      </c>
      <c r="O291" s="36">
        <f t="shared" si="60"/>
        <v>0.37224000242418742</v>
      </c>
      <c r="P291" s="31">
        <v>35052650</v>
      </c>
      <c r="Q291" s="31">
        <v>95359344</v>
      </c>
      <c r="R291" s="31">
        <v>92841106</v>
      </c>
      <c r="S291" s="31">
        <v>35052650</v>
      </c>
      <c r="T291" s="36">
        <f t="shared" si="61"/>
        <v>0.36758484831858745</v>
      </c>
      <c r="U291" s="36">
        <f t="shared" si="62"/>
        <v>3.0673258655194324E-2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983424765</v>
      </c>
      <c r="E292" s="32">
        <f>SUM(E286:E291)</f>
        <v>983424765</v>
      </c>
      <c r="F292" s="32">
        <f>SUM(F286:F291)</f>
        <v>218505320</v>
      </c>
      <c r="G292" s="37">
        <f t="shared" si="56"/>
        <v>0.22218814064541073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218505320</v>
      </c>
      <c r="O292" s="37">
        <f t="shared" si="60"/>
        <v>0.22218814064541073</v>
      </c>
      <c r="P292" s="32">
        <f>SUM(P286:P291)</f>
        <v>233539552</v>
      </c>
      <c r="Q292" s="32">
        <f>SUM(Q286:Q291)</f>
        <v>857271806</v>
      </c>
      <c r="R292" s="32">
        <f>SUM(R286:R291)</f>
        <v>882598758</v>
      </c>
      <c r="S292" s="32">
        <f>SUM(S286:S291)</f>
        <v>233539552</v>
      </c>
      <c r="T292" s="37">
        <f t="shared" si="61"/>
        <v>0.27242182743613991</v>
      </c>
      <c r="U292" s="37">
        <f t="shared" si="62"/>
        <v>-6.437552813323888E-2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748731588</v>
      </c>
      <c r="E293" s="31">
        <v>748731588</v>
      </c>
      <c r="F293" s="31">
        <v>276354212</v>
      </c>
      <c r="G293" s="36">
        <f t="shared" si="56"/>
        <v>0.36909650458075771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276354212</v>
      </c>
      <c r="O293" s="36">
        <f t="shared" si="60"/>
        <v>0.36909650458075771</v>
      </c>
      <c r="P293" s="31">
        <v>265021323</v>
      </c>
      <c r="Q293" s="31">
        <v>717072193</v>
      </c>
      <c r="R293" s="31">
        <v>717072193</v>
      </c>
      <c r="S293" s="31">
        <v>265021323</v>
      </c>
      <c r="T293" s="36">
        <f t="shared" si="61"/>
        <v>0.36958806322029558</v>
      </c>
      <c r="U293" s="36">
        <f t="shared" si="62"/>
        <v>4.2762178045575583E-2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210973505</v>
      </c>
      <c r="E294" s="31">
        <v>210973505</v>
      </c>
      <c r="F294" s="31">
        <v>61266250</v>
      </c>
      <c r="G294" s="36">
        <f t="shared" si="56"/>
        <v>0.29039783929266377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61266250</v>
      </c>
      <c r="O294" s="36">
        <f t="shared" si="60"/>
        <v>0.29039783929266377</v>
      </c>
      <c r="P294" s="31">
        <v>4140739</v>
      </c>
      <c r="Q294" s="31">
        <v>186937509</v>
      </c>
      <c r="R294" s="31">
        <v>203618875</v>
      </c>
      <c r="S294" s="31">
        <v>4140739</v>
      </c>
      <c r="T294" s="36">
        <f t="shared" si="61"/>
        <v>2.2150391444447887E-2</v>
      </c>
      <c r="U294" s="36">
        <f t="shared" si="62"/>
        <v>13.795969994727994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30167136</v>
      </c>
      <c r="E295" s="31">
        <v>30167136</v>
      </c>
      <c r="F295" s="31">
        <v>6117678</v>
      </c>
      <c r="G295" s="36">
        <f t="shared" si="56"/>
        <v>0.20279280074847011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6117678</v>
      </c>
      <c r="O295" s="36">
        <f t="shared" si="60"/>
        <v>0.20279280074847011</v>
      </c>
      <c r="P295" s="31">
        <v>5024534</v>
      </c>
      <c r="Q295" s="31">
        <v>25513094</v>
      </c>
      <c r="R295" s="31">
        <v>26320230</v>
      </c>
      <c r="S295" s="31">
        <v>5024534</v>
      </c>
      <c r="T295" s="36">
        <f t="shared" si="61"/>
        <v>0.19693942255690353</v>
      </c>
      <c r="U295" s="36">
        <f t="shared" si="62"/>
        <v>0.21756127035860451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73878197</v>
      </c>
      <c r="E296" s="31">
        <v>73878197</v>
      </c>
      <c r="F296" s="31">
        <v>8495269</v>
      </c>
      <c r="G296" s="36">
        <f t="shared" si="56"/>
        <v>0.11499020475553837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8495269</v>
      </c>
      <c r="O296" s="36">
        <f t="shared" si="60"/>
        <v>0.11499020475553837</v>
      </c>
      <c r="P296" s="31">
        <v>15508149</v>
      </c>
      <c r="Q296" s="31">
        <v>67554054</v>
      </c>
      <c r="R296" s="31">
        <v>67554054</v>
      </c>
      <c r="S296" s="31">
        <v>15508149</v>
      </c>
      <c r="T296" s="36">
        <f t="shared" si="61"/>
        <v>0.2295665186873907</v>
      </c>
      <c r="U296" s="36">
        <f t="shared" si="62"/>
        <v>-0.45220612724316744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155279000</v>
      </c>
      <c r="E297" s="31">
        <v>155279000</v>
      </c>
      <c r="F297" s="31">
        <v>121442441</v>
      </c>
      <c r="G297" s="36">
        <f t="shared" si="56"/>
        <v>0.78209185401760706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121442441</v>
      </c>
      <c r="O297" s="36">
        <f t="shared" si="60"/>
        <v>0.78209185401760706</v>
      </c>
      <c r="P297" s="31">
        <v>60763325</v>
      </c>
      <c r="Q297" s="31">
        <v>150084200</v>
      </c>
      <c r="R297" s="31">
        <v>150084200</v>
      </c>
      <c r="S297" s="31">
        <v>60763325</v>
      </c>
      <c r="T297" s="36">
        <f t="shared" si="61"/>
        <v>0.40486157103812392</v>
      </c>
      <c r="U297" s="36">
        <f t="shared" si="62"/>
        <v>0.99861414759643252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1219029426</v>
      </c>
      <c r="E298" s="32">
        <f>SUM(E293:E297)</f>
        <v>1219029426</v>
      </c>
      <c r="F298" s="32">
        <f>SUM(F293:F297)</f>
        <v>473675850</v>
      </c>
      <c r="G298" s="37">
        <f t="shared" si="56"/>
        <v>0.38856801968617943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473675850</v>
      </c>
      <c r="O298" s="37">
        <f t="shared" si="60"/>
        <v>0.38856801968617943</v>
      </c>
      <c r="P298" s="32">
        <f>SUM(P293:P297)</f>
        <v>350458070</v>
      </c>
      <c r="Q298" s="32">
        <f>SUM(Q293:Q297)</f>
        <v>1147161050</v>
      </c>
      <c r="R298" s="32">
        <f>SUM(R293:R297)</f>
        <v>1164649552</v>
      </c>
      <c r="S298" s="32">
        <f>SUM(S293:S297)</f>
        <v>350458070</v>
      </c>
      <c r="T298" s="37">
        <f t="shared" si="61"/>
        <v>0.30550032185977721</v>
      </c>
      <c r="U298" s="37">
        <f t="shared" si="62"/>
        <v>0.35159064820507635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4032139213</v>
      </c>
      <c r="E299" s="32">
        <f>SUM(E263:E266,E268:E274,E276:E284,E286:E291,E293:E297)</f>
        <v>4032139213</v>
      </c>
      <c r="F299" s="32">
        <f>SUM(F263:F266,F268:F274,F276:F284,F286:F291,F293:F297)</f>
        <v>1263012763</v>
      </c>
      <c r="G299" s="37">
        <f t="shared" si="56"/>
        <v>0.31323639792195834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1263012763</v>
      </c>
      <c r="O299" s="37">
        <f t="shared" si="60"/>
        <v>0.31323639792195834</v>
      </c>
      <c r="P299" s="32">
        <f>SUM(P263:P266,P268:P274,P276:P284,P286:P291,P293:P297)</f>
        <v>1030999713</v>
      </c>
      <c r="Q299" s="32">
        <f>SUM(Q263:Q266,Q268:Q274,Q276:Q284,Q286:Q291,Q293:Q297)</f>
        <v>3676752630</v>
      </c>
      <c r="R299" s="32">
        <f>SUM(R263:R266,R268:R274,R276:R284,R286:R291,R293:R297)</f>
        <v>4056545111</v>
      </c>
      <c r="S299" s="32">
        <f>SUM(S263:S266,S268:S274,S276:S284,S286:S291,S293:S297)</f>
        <v>1030999713</v>
      </c>
      <c r="T299" s="37">
        <f t="shared" si="61"/>
        <v>0.28041041015043755</v>
      </c>
      <c r="U299" s="37">
        <f t="shared" si="62"/>
        <v>0.22503696856024247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20867645263</v>
      </c>
      <c r="E302" s="31">
        <v>20867645263</v>
      </c>
      <c r="F302" s="31">
        <v>5826441376</v>
      </c>
      <c r="G302" s="36">
        <f t="shared" ref="G302:G339" si="63">IF(($D302     =0),0,($F302     /$D302     ))</f>
        <v>0.27920933591538216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5826441376</v>
      </c>
      <c r="O302" s="36">
        <f t="shared" ref="O302:O339" si="67">IF(($D302     =0),0,($N302     /$D302     ))</f>
        <v>0.27920933591538216</v>
      </c>
      <c r="P302" s="31">
        <v>5534927093</v>
      </c>
      <c r="Q302" s="31">
        <v>19700050517</v>
      </c>
      <c r="R302" s="31">
        <v>19910148605</v>
      </c>
      <c r="S302" s="31">
        <v>5534927093</v>
      </c>
      <c r="T302" s="36">
        <f t="shared" ref="T302:T339" si="68">IF(($Q302     =0),0,($S302     /$Q302     ))</f>
        <v>0.28096004567215088</v>
      </c>
      <c r="U302" s="36">
        <f t="shared" ref="U302:U339" si="69">IF(($P302     =0),0,(($F302     /$P302     )-1))</f>
        <v>5.2668134214211682E-2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20867645263</v>
      </c>
      <c r="E303" s="32">
        <f>E302</f>
        <v>20867645263</v>
      </c>
      <c r="F303" s="32">
        <f>F302</f>
        <v>5826441376</v>
      </c>
      <c r="G303" s="37">
        <f t="shared" si="63"/>
        <v>0.27920933591538216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5826441376</v>
      </c>
      <c r="O303" s="37">
        <f t="shared" si="67"/>
        <v>0.27920933591538216</v>
      </c>
      <c r="P303" s="32">
        <f>P302</f>
        <v>5534927093</v>
      </c>
      <c r="Q303" s="32">
        <f>Q302</f>
        <v>19700050517</v>
      </c>
      <c r="R303" s="32">
        <f>R302</f>
        <v>19910148605</v>
      </c>
      <c r="S303" s="32">
        <f>S302</f>
        <v>5534927093</v>
      </c>
      <c r="T303" s="37">
        <f t="shared" si="68"/>
        <v>0.28096004567215088</v>
      </c>
      <c r="U303" s="37">
        <f t="shared" si="69"/>
        <v>5.2668134214211682E-2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154720232</v>
      </c>
      <c r="E304" s="31">
        <v>154720232</v>
      </c>
      <c r="F304" s="31">
        <v>59016646</v>
      </c>
      <c r="G304" s="36">
        <f t="shared" si="63"/>
        <v>0.38144103868717055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59016646</v>
      </c>
      <c r="O304" s="36">
        <f t="shared" si="67"/>
        <v>0.38144103868717055</v>
      </c>
      <c r="P304" s="31">
        <v>57128272</v>
      </c>
      <c r="Q304" s="31">
        <v>148854115</v>
      </c>
      <c r="R304" s="31">
        <v>147551297</v>
      </c>
      <c r="S304" s="31">
        <v>57128272</v>
      </c>
      <c r="T304" s="36">
        <f t="shared" si="68"/>
        <v>0.38378698499534258</v>
      </c>
      <c r="U304" s="36">
        <f t="shared" si="69"/>
        <v>3.3054981953593909E-2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99080334</v>
      </c>
      <c r="E305" s="31">
        <v>99080334</v>
      </c>
      <c r="F305" s="31">
        <v>29385341</v>
      </c>
      <c r="G305" s="36">
        <f t="shared" si="63"/>
        <v>0.29658096429105701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29385341</v>
      </c>
      <c r="O305" s="36">
        <f t="shared" si="67"/>
        <v>0.29658096429105701</v>
      </c>
      <c r="P305" s="31">
        <v>28743123</v>
      </c>
      <c r="Q305" s="31">
        <v>100485003</v>
      </c>
      <c r="R305" s="31">
        <v>97221437</v>
      </c>
      <c r="S305" s="31">
        <v>28743123</v>
      </c>
      <c r="T305" s="36">
        <f t="shared" si="68"/>
        <v>0.28604390846263894</v>
      </c>
      <c r="U305" s="36">
        <f t="shared" si="69"/>
        <v>2.2343361923476524E-2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164542000</v>
      </c>
      <c r="E306" s="31">
        <v>164542000</v>
      </c>
      <c r="F306" s="31">
        <v>46401488</v>
      </c>
      <c r="G306" s="36">
        <f t="shared" si="63"/>
        <v>0.28200391389432483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46401488</v>
      </c>
      <c r="O306" s="36">
        <f t="shared" si="67"/>
        <v>0.28200391389432483</v>
      </c>
      <c r="P306" s="31">
        <v>43055783</v>
      </c>
      <c r="Q306" s="31">
        <v>151203000</v>
      </c>
      <c r="R306" s="31">
        <v>154065528</v>
      </c>
      <c r="S306" s="31">
        <v>43055783</v>
      </c>
      <c r="T306" s="36">
        <f t="shared" si="68"/>
        <v>0.28475481967950372</v>
      </c>
      <c r="U306" s="36">
        <f t="shared" si="69"/>
        <v>7.7706286284469517E-2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523130705</v>
      </c>
      <c r="E307" s="31">
        <v>523130705</v>
      </c>
      <c r="F307" s="31">
        <v>147649334</v>
      </c>
      <c r="G307" s="36">
        <f t="shared" si="63"/>
        <v>0.28224176594642825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147649334</v>
      </c>
      <c r="O307" s="36">
        <f t="shared" si="67"/>
        <v>0.28224176594642825</v>
      </c>
      <c r="P307" s="31">
        <v>140044999</v>
      </c>
      <c r="Q307" s="31">
        <v>488301263</v>
      </c>
      <c r="R307" s="31">
        <v>499133642</v>
      </c>
      <c r="S307" s="31">
        <v>140044999</v>
      </c>
      <c r="T307" s="36">
        <f t="shared" si="68"/>
        <v>0.28680040297172033</v>
      </c>
      <c r="U307" s="36">
        <f t="shared" si="69"/>
        <v>5.4299225636754045E-2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389451914</v>
      </c>
      <c r="E308" s="31">
        <v>389451914</v>
      </c>
      <c r="F308" s="31">
        <v>95556052</v>
      </c>
      <c r="G308" s="36">
        <f t="shared" si="63"/>
        <v>0.24536033478063737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95556052</v>
      </c>
      <c r="O308" s="36">
        <f t="shared" si="67"/>
        <v>0.24536033478063737</v>
      </c>
      <c r="P308" s="31">
        <v>88548505</v>
      </c>
      <c r="Q308" s="31">
        <v>377304529</v>
      </c>
      <c r="R308" s="31">
        <v>384388783</v>
      </c>
      <c r="S308" s="31">
        <v>88548505</v>
      </c>
      <c r="T308" s="36">
        <f t="shared" si="68"/>
        <v>0.234687098070853</v>
      </c>
      <c r="U308" s="36">
        <f t="shared" si="69"/>
        <v>7.913794817879749E-2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155454694</v>
      </c>
      <c r="E309" s="31">
        <v>155454694</v>
      </c>
      <c r="F309" s="31">
        <v>51608718</v>
      </c>
      <c r="G309" s="36">
        <f t="shared" si="63"/>
        <v>0.3319855880324849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51608718</v>
      </c>
      <c r="O309" s="36">
        <f t="shared" si="67"/>
        <v>0.3319855880324849</v>
      </c>
      <c r="P309" s="31">
        <v>47136808</v>
      </c>
      <c r="Q309" s="31">
        <v>148049015</v>
      </c>
      <c r="R309" s="31">
        <v>146637100</v>
      </c>
      <c r="S309" s="31">
        <v>47136808</v>
      </c>
      <c r="T309" s="36">
        <f t="shared" si="68"/>
        <v>0.31838650192978318</v>
      </c>
      <c r="U309" s="36">
        <f t="shared" si="69"/>
        <v>9.4870870339798907E-2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1486379879</v>
      </c>
      <c r="E310" s="32">
        <f>SUM(E304:E309)</f>
        <v>1486379879</v>
      </c>
      <c r="F310" s="32">
        <f>SUM(F304:F309)</f>
        <v>429617579</v>
      </c>
      <c r="G310" s="37">
        <f t="shared" si="63"/>
        <v>0.2890361912656112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429617579</v>
      </c>
      <c r="O310" s="37">
        <f t="shared" si="67"/>
        <v>0.2890361912656112</v>
      </c>
      <c r="P310" s="32">
        <f>SUM(P304:P309)</f>
        <v>404657490</v>
      </c>
      <c r="Q310" s="32">
        <f>SUM(Q304:Q309)</f>
        <v>1414196925</v>
      </c>
      <c r="R310" s="32">
        <f>SUM(R304:R309)</f>
        <v>1428997787</v>
      </c>
      <c r="S310" s="32">
        <f>SUM(S304:S309)</f>
        <v>404657490</v>
      </c>
      <c r="T310" s="37">
        <f t="shared" si="68"/>
        <v>0.28613942149534799</v>
      </c>
      <c r="U310" s="37">
        <f t="shared" si="69"/>
        <v>6.1682014090484349E-2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164336306</v>
      </c>
      <c r="E311" s="31">
        <v>165808262</v>
      </c>
      <c r="F311" s="31">
        <v>69358013</v>
      </c>
      <c r="G311" s="36">
        <f t="shared" si="63"/>
        <v>0.42204923968535596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69358013</v>
      </c>
      <c r="O311" s="36">
        <f t="shared" si="67"/>
        <v>0.42204923968535596</v>
      </c>
      <c r="P311" s="31">
        <v>65223924</v>
      </c>
      <c r="Q311" s="31">
        <v>153758411</v>
      </c>
      <c r="R311" s="31">
        <v>160194151</v>
      </c>
      <c r="S311" s="31">
        <v>65223924</v>
      </c>
      <c r="T311" s="36">
        <f t="shared" si="68"/>
        <v>0.42419743788845476</v>
      </c>
      <c r="U311" s="36">
        <f t="shared" si="69"/>
        <v>6.3383015716748314E-2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654813010</v>
      </c>
      <c r="E312" s="31">
        <v>654813010</v>
      </c>
      <c r="F312" s="31">
        <v>200853156</v>
      </c>
      <c r="G312" s="36">
        <f t="shared" si="63"/>
        <v>0.30673360628555624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200853156</v>
      </c>
      <c r="O312" s="36">
        <f t="shared" si="67"/>
        <v>0.30673360628555624</v>
      </c>
      <c r="P312" s="31">
        <v>173033371</v>
      </c>
      <c r="Q312" s="31">
        <v>583605309</v>
      </c>
      <c r="R312" s="31">
        <v>627194490</v>
      </c>
      <c r="S312" s="31">
        <v>173033371</v>
      </c>
      <c r="T312" s="36">
        <f t="shared" si="68"/>
        <v>0.29649039913034786</v>
      </c>
      <c r="U312" s="36">
        <f t="shared" si="69"/>
        <v>0.16077699254902678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739808066</v>
      </c>
      <c r="E313" s="31">
        <v>739808066</v>
      </c>
      <c r="F313" s="31">
        <v>253753965</v>
      </c>
      <c r="G313" s="36">
        <f t="shared" si="63"/>
        <v>0.34299972744552371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253753965</v>
      </c>
      <c r="O313" s="36">
        <f t="shared" si="67"/>
        <v>0.34299972744552371</v>
      </c>
      <c r="P313" s="31">
        <v>238827406</v>
      </c>
      <c r="Q313" s="31">
        <v>648380475</v>
      </c>
      <c r="R313" s="31">
        <v>658530475</v>
      </c>
      <c r="S313" s="31">
        <v>238827406</v>
      </c>
      <c r="T313" s="36">
        <f t="shared" si="68"/>
        <v>0.36834453721019284</v>
      </c>
      <c r="U313" s="36">
        <f t="shared" si="69"/>
        <v>6.2499355706270965E-2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330944885</v>
      </c>
      <c r="E314" s="31">
        <v>330944885</v>
      </c>
      <c r="F314" s="31">
        <v>147736746</v>
      </c>
      <c r="G314" s="36">
        <f t="shared" si="63"/>
        <v>0.44640891186458431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147736746</v>
      </c>
      <c r="O314" s="36">
        <f t="shared" si="67"/>
        <v>0.44640891186458431</v>
      </c>
      <c r="P314" s="31">
        <v>136594222</v>
      </c>
      <c r="Q314" s="31">
        <v>294529652</v>
      </c>
      <c r="R314" s="31">
        <v>299380897</v>
      </c>
      <c r="S314" s="31">
        <v>136594222</v>
      </c>
      <c r="T314" s="36">
        <f t="shared" si="68"/>
        <v>0.46377069701627188</v>
      </c>
      <c r="U314" s="36">
        <f t="shared" si="69"/>
        <v>8.157390434860412E-2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211454596</v>
      </c>
      <c r="E315" s="31">
        <v>265752294</v>
      </c>
      <c r="F315" s="31">
        <v>64545986</v>
      </c>
      <c r="G315" s="36">
        <f t="shared" si="63"/>
        <v>0.30524749625210323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64545986</v>
      </c>
      <c r="O315" s="36">
        <f t="shared" si="67"/>
        <v>0.30524749625210323</v>
      </c>
      <c r="P315" s="31">
        <v>65331119</v>
      </c>
      <c r="Q315" s="31">
        <v>216777905</v>
      </c>
      <c r="R315" s="31">
        <v>217474901</v>
      </c>
      <c r="S315" s="31">
        <v>65331119</v>
      </c>
      <c r="T315" s="36">
        <f t="shared" si="68"/>
        <v>0.30137351405808632</v>
      </c>
      <c r="U315" s="36">
        <f t="shared" si="69"/>
        <v>-1.2017749152589907E-2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272196600</v>
      </c>
      <c r="E316" s="31">
        <v>272196600</v>
      </c>
      <c r="F316" s="31">
        <v>114320256</v>
      </c>
      <c r="G316" s="36">
        <f t="shared" si="63"/>
        <v>0.41999149144405185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114320256</v>
      </c>
      <c r="O316" s="36">
        <f t="shared" si="67"/>
        <v>0.41999149144405185</v>
      </c>
      <c r="P316" s="31">
        <v>110120147</v>
      </c>
      <c r="Q316" s="31">
        <v>265524600</v>
      </c>
      <c r="R316" s="31">
        <v>261920800</v>
      </c>
      <c r="S316" s="31">
        <v>110120147</v>
      </c>
      <c r="T316" s="36">
        <f t="shared" si="68"/>
        <v>0.41472672211915579</v>
      </c>
      <c r="U316" s="36">
        <f t="shared" si="69"/>
        <v>3.8141149593634349E-2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2373553463</v>
      </c>
      <c r="E317" s="32">
        <f>SUM(E311:E316)</f>
        <v>2429323117</v>
      </c>
      <c r="F317" s="32">
        <f>SUM(F311:F316)</f>
        <v>850568122</v>
      </c>
      <c r="G317" s="37">
        <f t="shared" si="63"/>
        <v>0.35835220704274484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850568122</v>
      </c>
      <c r="O317" s="37">
        <f t="shared" si="67"/>
        <v>0.35835220704274484</v>
      </c>
      <c r="P317" s="32">
        <f>SUM(P311:P316)</f>
        <v>789130189</v>
      </c>
      <c r="Q317" s="32">
        <f>SUM(Q311:Q316)</f>
        <v>2162576352</v>
      </c>
      <c r="R317" s="32">
        <f>SUM(R311:R316)</f>
        <v>2224695714</v>
      </c>
      <c r="S317" s="32">
        <f>SUM(S311:S316)</f>
        <v>789130189</v>
      </c>
      <c r="T317" s="37">
        <f t="shared" si="68"/>
        <v>0.36490281060837199</v>
      </c>
      <c r="U317" s="37">
        <f t="shared" si="69"/>
        <v>7.7855256149628849E-2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315213886</v>
      </c>
      <c r="E318" s="31">
        <v>315213886</v>
      </c>
      <c r="F318" s="31">
        <v>124053163</v>
      </c>
      <c r="G318" s="36">
        <f t="shared" si="63"/>
        <v>0.39355234178991721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124053163</v>
      </c>
      <c r="O318" s="36">
        <f t="shared" si="67"/>
        <v>0.39355234178991721</v>
      </c>
      <c r="P318" s="31">
        <v>130869701</v>
      </c>
      <c r="Q318" s="31">
        <v>344343329</v>
      </c>
      <c r="R318" s="31">
        <v>281563684</v>
      </c>
      <c r="S318" s="31">
        <v>130869701</v>
      </c>
      <c r="T318" s="36">
        <f t="shared" si="68"/>
        <v>0.38005586279268389</v>
      </c>
      <c r="U318" s="36">
        <f t="shared" si="69"/>
        <v>-5.2086448948179376E-2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479789500</v>
      </c>
      <c r="E319" s="31">
        <v>479789500</v>
      </c>
      <c r="F319" s="31">
        <v>120795260</v>
      </c>
      <c r="G319" s="36">
        <f t="shared" si="63"/>
        <v>0.25176720207507669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120795260</v>
      </c>
      <c r="O319" s="36">
        <f t="shared" si="67"/>
        <v>0.25176720207507669</v>
      </c>
      <c r="P319" s="31">
        <v>114698797</v>
      </c>
      <c r="Q319" s="31">
        <v>442793838</v>
      </c>
      <c r="R319" s="31">
        <v>468544238</v>
      </c>
      <c r="S319" s="31">
        <v>114698797</v>
      </c>
      <c r="T319" s="36">
        <f t="shared" si="68"/>
        <v>0.25903431158407403</v>
      </c>
      <c r="U319" s="36">
        <f t="shared" si="69"/>
        <v>5.3151934976266579E-2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138249549</v>
      </c>
      <c r="E320" s="31">
        <v>138249549</v>
      </c>
      <c r="F320" s="31">
        <v>52856731</v>
      </c>
      <c r="G320" s="36">
        <f t="shared" si="63"/>
        <v>0.38232841540770596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52856731</v>
      </c>
      <c r="O320" s="36">
        <f t="shared" si="67"/>
        <v>0.38232841540770596</v>
      </c>
      <c r="P320" s="31">
        <v>51162500</v>
      </c>
      <c r="Q320" s="31">
        <v>130606985</v>
      </c>
      <c r="R320" s="31">
        <v>128711985</v>
      </c>
      <c r="S320" s="31">
        <v>51162500</v>
      </c>
      <c r="T320" s="36">
        <f t="shared" si="68"/>
        <v>0.3917286659668317</v>
      </c>
      <c r="U320" s="36">
        <f t="shared" si="69"/>
        <v>3.3114703151722491E-2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88656762</v>
      </c>
      <c r="E321" s="31">
        <v>88656762</v>
      </c>
      <c r="F321" s="31">
        <v>25468855</v>
      </c>
      <c r="G321" s="36">
        <f t="shared" si="63"/>
        <v>0.28727481610483363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25468855</v>
      </c>
      <c r="O321" s="36">
        <f t="shared" si="67"/>
        <v>0.28727481610483363</v>
      </c>
      <c r="P321" s="31">
        <v>24843562</v>
      </c>
      <c r="Q321" s="31">
        <v>87206789</v>
      </c>
      <c r="R321" s="31">
        <v>95015872</v>
      </c>
      <c r="S321" s="31">
        <v>24843562</v>
      </c>
      <c r="T321" s="36">
        <f t="shared" si="68"/>
        <v>0.28488105438671751</v>
      </c>
      <c r="U321" s="36">
        <f t="shared" si="69"/>
        <v>2.5169216877998446E-2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79719764</v>
      </c>
      <c r="E322" s="31">
        <v>79723764</v>
      </c>
      <c r="F322" s="31">
        <v>39100596</v>
      </c>
      <c r="G322" s="36">
        <f t="shared" si="63"/>
        <v>0.49047556136769294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39100596</v>
      </c>
      <c r="O322" s="36">
        <f t="shared" si="67"/>
        <v>0.49047556136769294</v>
      </c>
      <c r="P322" s="31">
        <v>29233943</v>
      </c>
      <c r="Q322" s="31">
        <v>75297700</v>
      </c>
      <c r="R322" s="31">
        <v>76188804</v>
      </c>
      <c r="S322" s="31">
        <v>29233943</v>
      </c>
      <c r="T322" s="36">
        <f t="shared" si="68"/>
        <v>0.38824483350753075</v>
      </c>
      <c r="U322" s="36">
        <f t="shared" si="69"/>
        <v>0.33750674686613436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1101629461</v>
      </c>
      <c r="E323" s="32">
        <f>SUM(E318:E322)</f>
        <v>1101633461</v>
      </c>
      <c r="F323" s="32">
        <f>SUM(F318:F322)</f>
        <v>362274605</v>
      </c>
      <c r="G323" s="37">
        <f t="shared" si="63"/>
        <v>0.32885341017581954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362274605</v>
      </c>
      <c r="O323" s="37">
        <f t="shared" si="67"/>
        <v>0.32885341017581954</v>
      </c>
      <c r="P323" s="32">
        <f>SUM(P318:P322)</f>
        <v>350808503</v>
      </c>
      <c r="Q323" s="32">
        <f>SUM(Q318:Q322)</f>
        <v>1080248641</v>
      </c>
      <c r="R323" s="32">
        <f>SUM(R318:R322)</f>
        <v>1050024583</v>
      </c>
      <c r="S323" s="32">
        <f>SUM(S318:S322)</f>
        <v>350808503</v>
      </c>
      <c r="T323" s="37">
        <f t="shared" si="68"/>
        <v>0.32474792347366627</v>
      </c>
      <c r="U323" s="37">
        <f t="shared" si="69"/>
        <v>3.2684789285167382E-2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44319400</v>
      </c>
      <c r="E324" s="31">
        <v>44319400</v>
      </c>
      <c r="F324" s="31">
        <v>9897410</v>
      </c>
      <c r="G324" s="36">
        <f t="shared" si="63"/>
        <v>0.22332003592106392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9897410</v>
      </c>
      <c r="O324" s="36">
        <f t="shared" si="67"/>
        <v>0.22332003592106392</v>
      </c>
      <c r="P324" s="31">
        <v>7269220</v>
      </c>
      <c r="Q324" s="31">
        <v>41064260</v>
      </c>
      <c r="R324" s="31">
        <v>41064260</v>
      </c>
      <c r="S324" s="31">
        <v>7269220</v>
      </c>
      <c r="T324" s="36">
        <f t="shared" si="68"/>
        <v>0.17702060136965819</v>
      </c>
      <c r="U324" s="36">
        <f t="shared" si="69"/>
        <v>0.36155048272029178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193602773</v>
      </c>
      <c r="E325" s="31">
        <v>193602773</v>
      </c>
      <c r="F325" s="31">
        <v>50341158</v>
      </c>
      <c r="G325" s="36">
        <f t="shared" si="63"/>
        <v>0.26002291816347073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50341158</v>
      </c>
      <c r="O325" s="36">
        <f t="shared" si="67"/>
        <v>0.26002291816347073</v>
      </c>
      <c r="P325" s="31">
        <v>58187173</v>
      </c>
      <c r="Q325" s="31">
        <v>170125246</v>
      </c>
      <c r="R325" s="31">
        <v>184745246</v>
      </c>
      <c r="S325" s="31">
        <v>58187173</v>
      </c>
      <c r="T325" s="36">
        <f t="shared" si="68"/>
        <v>0.34202550396312137</v>
      </c>
      <c r="U325" s="36">
        <f t="shared" si="69"/>
        <v>-0.13484097259717365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390099108</v>
      </c>
      <c r="E326" s="31">
        <v>390099108</v>
      </c>
      <c r="F326" s="31">
        <v>95315624</v>
      </c>
      <c r="G326" s="36">
        <f t="shared" si="63"/>
        <v>0.24433694424135929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95315624</v>
      </c>
      <c r="O326" s="36">
        <f t="shared" si="67"/>
        <v>0.24433694424135929</v>
      </c>
      <c r="P326" s="31">
        <v>107284320</v>
      </c>
      <c r="Q326" s="31">
        <v>331901833</v>
      </c>
      <c r="R326" s="31">
        <v>358461109</v>
      </c>
      <c r="S326" s="31">
        <v>107284320</v>
      </c>
      <c r="T326" s="36">
        <f t="shared" si="68"/>
        <v>0.3232411193101184</v>
      </c>
      <c r="U326" s="36">
        <f t="shared" si="69"/>
        <v>-0.11156053372943964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597740285</v>
      </c>
      <c r="E327" s="31">
        <v>596846095</v>
      </c>
      <c r="F327" s="31">
        <v>188273192</v>
      </c>
      <c r="G327" s="36">
        <f t="shared" si="63"/>
        <v>0.31497490921161519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188273192</v>
      </c>
      <c r="O327" s="36">
        <f t="shared" si="67"/>
        <v>0.31497490921161519</v>
      </c>
      <c r="P327" s="31">
        <v>165975639</v>
      </c>
      <c r="Q327" s="31">
        <v>578417359</v>
      </c>
      <c r="R327" s="31">
        <v>578432941</v>
      </c>
      <c r="S327" s="31">
        <v>165975639</v>
      </c>
      <c r="T327" s="36">
        <f t="shared" si="68"/>
        <v>0.28694788705329988</v>
      </c>
      <c r="U327" s="36">
        <f t="shared" si="69"/>
        <v>0.13434232357436504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176366800</v>
      </c>
      <c r="E328" s="31">
        <v>176366800</v>
      </c>
      <c r="F328" s="31">
        <v>177195690</v>
      </c>
      <c r="G328" s="36">
        <f t="shared" si="63"/>
        <v>1.004699807446753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177195690</v>
      </c>
      <c r="O328" s="36">
        <f t="shared" si="67"/>
        <v>1.004699807446753</v>
      </c>
      <c r="P328" s="31">
        <v>162462979</v>
      </c>
      <c r="Q328" s="31">
        <v>169337400</v>
      </c>
      <c r="R328" s="31">
        <v>170012400</v>
      </c>
      <c r="S328" s="31">
        <v>162462979</v>
      </c>
      <c r="T328" s="36">
        <f t="shared" si="68"/>
        <v>0.95940400053384545</v>
      </c>
      <c r="U328" s="36">
        <f t="shared" si="69"/>
        <v>9.0683496576780209E-2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250973956</v>
      </c>
      <c r="E329" s="31">
        <v>250973956</v>
      </c>
      <c r="F329" s="31">
        <v>72574577</v>
      </c>
      <c r="G329" s="36">
        <f t="shared" si="63"/>
        <v>0.28917174577269683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72574577</v>
      </c>
      <c r="O329" s="36">
        <f t="shared" si="67"/>
        <v>0.28917174577269683</v>
      </c>
      <c r="P329" s="31">
        <v>66985298</v>
      </c>
      <c r="Q329" s="31">
        <v>229663223</v>
      </c>
      <c r="R329" s="31">
        <v>232919336</v>
      </c>
      <c r="S329" s="31">
        <v>66985298</v>
      </c>
      <c r="T329" s="36">
        <f t="shared" si="68"/>
        <v>0.29166749958917021</v>
      </c>
      <c r="U329" s="36">
        <f t="shared" si="69"/>
        <v>8.3440384186989736E-2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407849835</v>
      </c>
      <c r="E330" s="31">
        <v>418468866</v>
      </c>
      <c r="F330" s="31">
        <v>164096381</v>
      </c>
      <c r="G330" s="36">
        <f t="shared" si="63"/>
        <v>0.40234509595915369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164096381</v>
      </c>
      <c r="O330" s="36">
        <f t="shared" si="67"/>
        <v>0.40234509595915369</v>
      </c>
      <c r="P330" s="31">
        <v>156020264</v>
      </c>
      <c r="Q330" s="31">
        <v>375927748</v>
      </c>
      <c r="R330" s="31">
        <v>397062666</v>
      </c>
      <c r="S330" s="31">
        <v>156020264</v>
      </c>
      <c r="T330" s="36">
        <f t="shared" si="68"/>
        <v>0.41502726210037572</v>
      </c>
      <c r="U330" s="36">
        <f t="shared" si="69"/>
        <v>5.1763256854891582E-2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103342616</v>
      </c>
      <c r="E331" s="31">
        <v>103542616</v>
      </c>
      <c r="F331" s="31">
        <v>16126559</v>
      </c>
      <c r="G331" s="36">
        <f t="shared" si="63"/>
        <v>0.15604945591855349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16126559</v>
      </c>
      <c r="O331" s="36">
        <f t="shared" si="67"/>
        <v>0.15604945591855349</v>
      </c>
      <c r="P331" s="31">
        <v>1112304</v>
      </c>
      <c r="Q331" s="31">
        <v>7708983</v>
      </c>
      <c r="R331" s="31">
        <v>22980015</v>
      </c>
      <c r="S331" s="31">
        <v>1112304</v>
      </c>
      <c r="T331" s="36">
        <f t="shared" si="68"/>
        <v>0.14428673665514635</v>
      </c>
      <c r="U331" s="36">
        <f t="shared" si="69"/>
        <v>13.498337684661747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2164294773</v>
      </c>
      <c r="E332" s="32">
        <f>SUM(E324:E331)</f>
        <v>2174219614</v>
      </c>
      <c r="F332" s="32">
        <f>SUM(F324:F331)</f>
        <v>773820591</v>
      </c>
      <c r="G332" s="37">
        <f t="shared" si="63"/>
        <v>0.35753937063174712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773820591</v>
      </c>
      <c r="O332" s="37">
        <f t="shared" si="67"/>
        <v>0.35753937063174712</v>
      </c>
      <c r="P332" s="32">
        <f>SUM(P324:P331)</f>
        <v>725297197</v>
      </c>
      <c r="Q332" s="32">
        <f>SUM(Q324:Q331)</f>
        <v>1904146052</v>
      </c>
      <c r="R332" s="32">
        <f>SUM(R324:R331)</f>
        <v>1985677973</v>
      </c>
      <c r="S332" s="32">
        <f>SUM(S324:S331)</f>
        <v>725297197</v>
      </c>
      <c r="T332" s="37">
        <f t="shared" si="68"/>
        <v>0.38090418339401627</v>
      </c>
      <c r="U332" s="37">
        <f t="shared" si="69"/>
        <v>6.6901394629269362E-2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32532000</v>
      </c>
      <c r="E333" s="31">
        <v>32532000</v>
      </c>
      <c r="F333" s="31">
        <v>17626797</v>
      </c>
      <c r="G333" s="36">
        <f t="shared" si="63"/>
        <v>0.54182949096274435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17626797</v>
      </c>
      <c r="O333" s="36">
        <f t="shared" si="67"/>
        <v>0.54182949096274435</v>
      </c>
      <c r="P333" s="31">
        <v>17092139</v>
      </c>
      <c r="Q333" s="31">
        <v>34464222</v>
      </c>
      <c r="R333" s="31">
        <v>34785668</v>
      </c>
      <c r="S333" s="31">
        <v>17092139</v>
      </c>
      <c r="T333" s="36">
        <f t="shared" si="68"/>
        <v>0.49593862876115408</v>
      </c>
      <c r="U333" s="36">
        <f t="shared" si="69"/>
        <v>3.1280929788834566E-2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17987557</v>
      </c>
      <c r="E334" s="31">
        <v>17987557</v>
      </c>
      <c r="F334" s="31">
        <v>3799895</v>
      </c>
      <c r="G334" s="36">
        <f t="shared" si="63"/>
        <v>0.21125131111467776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3799895</v>
      </c>
      <c r="O334" s="36">
        <f t="shared" si="67"/>
        <v>0.21125131111467776</v>
      </c>
      <c r="P334" s="31">
        <v>5218590</v>
      </c>
      <c r="Q334" s="31">
        <v>16220876</v>
      </c>
      <c r="R334" s="31">
        <v>17022230</v>
      </c>
      <c r="S334" s="31">
        <v>5218590</v>
      </c>
      <c r="T334" s="36">
        <f t="shared" si="68"/>
        <v>0.32172060251246604</v>
      </c>
      <c r="U334" s="36">
        <f t="shared" si="69"/>
        <v>-0.27185408319105353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188712111</v>
      </c>
      <c r="E335" s="31">
        <v>188712111</v>
      </c>
      <c r="F335" s="31">
        <v>31110877</v>
      </c>
      <c r="G335" s="36">
        <f t="shared" si="63"/>
        <v>0.16485893160296428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31110877</v>
      </c>
      <c r="O335" s="36">
        <f t="shared" si="67"/>
        <v>0.16485893160296428</v>
      </c>
      <c r="P335" s="31">
        <v>22009498</v>
      </c>
      <c r="Q335" s="31">
        <v>115322772</v>
      </c>
      <c r="R335" s="31">
        <v>187958436</v>
      </c>
      <c r="S335" s="31">
        <v>22009498</v>
      </c>
      <c r="T335" s="36">
        <f t="shared" si="68"/>
        <v>0.19085127436929802</v>
      </c>
      <c r="U335" s="36">
        <f t="shared" si="69"/>
        <v>0.41352051736936479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4236212</v>
      </c>
      <c r="E336" s="31">
        <v>4236212</v>
      </c>
      <c r="F336" s="31">
        <v>625040</v>
      </c>
      <c r="G336" s="36">
        <f t="shared" si="63"/>
        <v>0.14754691219419613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625040</v>
      </c>
      <c r="O336" s="36">
        <f t="shared" si="67"/>
        <v>0.14754691219419613</v>
      </c>
      <c r="P336" s="31">
        <v>620877</v>
      </c>
      <c r="Q336" s="31">
        <v>4707490</v>
      </c>
      <c r="R336" s="31">
        <v>5594169</v>
      </c>
      <c r="S336" s="31">
        <v>620877</v>
      </c>
      <c r="T336" s="36">
        <f t="shared" si="68"/>
        <v>0.13189130513288397</v>
      </c>
      <c r="U336" s="36">
        <f t="shared" si="69"/>
        <v>6.7050317534713688E-3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243467880</v>
      </c>
      <c r="E337" s="32">
        <f>SUM(E333:E336)</f>
        <v>243467880</v>
      </c>
      <c r="F337" s="32">
        <f>SUM(F333:F336)</f>
        <v>53162609</v>
      </c>
      <c r="G337" s="37">
        <f t="shared" si="63"/>
        <v>0.2183557395743537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53162609</v>
      </c>
      <c r="O337" s="37">
        <f t="shared" si="67"/>
        <v>0.2183557395743537</v>
      </c>
      <c r="P337" s="32">
        <f>SUM(P333:P336)</f>
        <v>44941104</v>
      </c>
      <c r="Q337" s="32">
        <f>SUM(Q333:Q336)</f>
        <v>170715360</v>
      </c>
      <c r="R337" s="32">
        <f>SUM(R333:R336)</f>
        <v>245360503</v>
      </c>
      <c r="S337" s="32">
        <f>SUM(S333:S336)</f>
        <v>44941104</v>
      </c>
      <c r="T337" s="37">
        <f t="shared" si="68"/>
        <v>0.2632516722572591</v>
      </c>
      <c r="U337" s="37">
        <f t="shared" si="69"/>
        <v>0.18293954238418353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28236970719</v>
      </c>
      <c r="E338" s="32">
        <f>SUM(E302,E304:E309,E311:E316,E318:E322,E324:E331,E333:E336)</f>
        <v>28302669214</v>
      </c>
      <c r="F338" s="32">
        <f>SUM(F302,F304:F309,F311:F316,F318:F322,F324:F331,F333:F336)</f>
        <v>8295884882</v>
      </c>
      <c r="G338" s="37">
        <f t="shared" si="63"/>
        <v>0.29379514412351226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8295884882</v>
      </c>
      <c r="O338" s="37">
        <f t="shared" si="67"/>
        <v>0.29379514412351226</v>
      </c>
      <c r="P338" s="32">
        <f>SUM(P302,P304:P309,P311:P316,P318:P322,P324:P331,P333:P336)</f>
        <v>7849761576</v>
      </c>
      <c r="Q338" s="32">
        <f>SUM(Q302,Q304:Q309,Q311:Q316,Q318:Q322,Q324:Q331,Q333:Q336)</f>
        <v>26431933847</v>
      </c>
      <c r="R338" s="32">
        <f>SUM(R302,R304:R309,R311:R316,R318:R322,R324:R331,R333:R336)</f>
        <v>26844905165</v>
      </c>
      <c r="S338" s="32">
        <f>SUM(S302,S304:S309,S311:S316,S318:S322,S324:S331,S333:S336)</f>
        <v>7849761576</v>
      </c>
      <c r="T338" s="37">
        <f t="shared" si="68"/>
        <v>0.29698022178165145</v>
      </c>
      <c r="U338" s="37">
        <f t="shared" si="69"/>
        <v>5.6832720545804349E-2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210189590293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210248401303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70692485112</v>
      </c>
      <c r="G339" s="39">
        <f t="shared" si="63"/>
        <v>0.336327241579643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70692485112</v>
      </c>
      <c r="O339" s="39">
        <f t="shared" si="67"/>
        <v>0.336327241579643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65178769456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196872987350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199249465531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65178769456</v>
      </c>
      <c r="T339" s="39">
        <f t="shared" si="68"/>
        <v>0.33107015001568219</v>
      </c>
      <c r="U339" s="39">
        <f t="shared" si="69"/>
        <v>8.4593736611154213E-2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0</v>
      </c>
      <c r="O8" s="36">
        <f>IF(($D8       =0),0,($N8       /$D8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IF(($Q8       =0),0,($S8       /$Q8       ))</f>
        <v>0</v>
      </c>
      <c r="U8" s="36">
        <f>IF(($P8       =0),0,(($F8       /$P8       )-1))</f>
        <v>0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0</v>
      </c>
      <c r="E9" s="31">
        <v>0</v>
      </c>
      <c r="F9" s="31">
        <v>556</v>
      </c>
      <c r="G9" s="36">
        <f>IF(($D9       =0),0,($F9       /$D9       ))</f>
        <v>0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556</v>
      </c>
      <c r="O9" s="36">
        <f>IF(($D9       =0),0,($N9       /$D9       ))</f>
        <v>0</v>
      </c>
      <c r="P9" s="31">
        <v>0</v>
      </c>
      <c r="Q9" s="31">
        <v>0</v>
      </c>
      <c r="R9" s="31">
        <v>0</v>
      </c>
      <c r="S9" s="31">
        <v>0</v>
      </c>
      <c r="T9" s="36">
        <f>IF(($Q9       =0),0,($S9       /$Q9       ))</f>
        <v>0</v>
      </c>
      <c r="U9" s="36">
        <f>IF(($P9       =0),0,(($F9       /$P9       )-1))</f>
        <v>0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0</v>
      </c>
      <c r="E10" s="32">
        <f>SUM(E8:E9)</f>
        <v>0</v>
      </c>
      <c r="F10" s="32">
        <f>SUM(F8:F9)</f>
        <v>556</v>
      </c>
      <c r="G10" s="37">
        <f t="shared" ref="G10:G54" si="0">IF(($D10      =0),0,($F10      /$D10      ))</f>
        <v>0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556</v>
      </c>
      <c r="O10" s="37">
        <f t="shared" ref="O10:O54" si="4">IF(($D10      =0),0,($N10      /$D10      ))</f>
        <v>0</v>
      </c>
      <c r="P10" s="32">
        <f>SUM(P8:P9)</f>
        <v>0</v>
      </c>
      <c r="Q10" s="32">
        <f>SUM(Q8:Q9)</f>
        <v>0</v>
      </c>
      <c r="R10" s="32">
        <f>SUM(R8:R9)</f>
        <v>0</v>
      </c>
      <c r="S10" s="32">
        <f>SUM(S8:S9)</f>
        <v>0</v>
      </c>
      <c r="T10" s="37">
        <f t="shared" ref="T10:T54" si="5">IF(($Q10      =0),0,($S10      /$Q10      ))</f>
        <v>0</v>
      </c>
      <c r="U10" s="37">
        <f t="shared" ref="U10:U54" si="6">IF(($P10      =0),0,(($F10      /$P10      )-1))</f>
        <v>0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0</v>
      </c>
      <c r="O11" s="36">
        <f t="shared" si="4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5"/>
        <v>0</v>
      </c>
      <c r="U11" s="36">
        <f t="shared" si="6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5"/>
        <v>0</v>
      </c>
      <c r="U13" s="36">
        <f t="shared" si="6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0</v>
      </c>
      <c r="E14" s="31">
        <v>0</v>
      </c>
      <c r="F14" s="31">
        <v>0</v>
      </c>
      <c r="G14" s="36">
        <f t="shared" si="0"/>
        <v>0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0</v>
      </c>
      <c r="O14" s="36">
        <f t="shared" si="4"/>
        <v>0</v>
      </c>
      <c r="P14" s="31">
        <v>256500</v>
      </c>
      <c r="Q14" s="31">
        <v>0</v>
      </c>
      <c r="R14" s="31">
        <v>0</v>
      </c>
      <c r="S14" s="31">
        <v>256500</v>
      </c>
      <c r="T14" s="36">
        <f t="shared" si="5"/>
        <v>0</v>
      </c>
      <c r="U14" s="36">
        <f t="shared" si="6"/>
        <v>-1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0</v>
      </c>
      <c r="O16" s="36">
        <f t="shared" si="4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5"/>
        <v>0</v>
      </c>
      <c r="U16" s="36">
        <f t="shared" si="6"/>
        <v>0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0</v>
      </c>
      <c r="E19" s="32">
        <f>SUM(E11:E18)</f>
        <v>0</v>
      </c>
      <c r="F19" s="32">
        <f>SUM(F11:F18)</f>
        <v>0</v>
      </c>
      <c r="G19" s="37">
        <f t="shared" si="0"/>
        <v>0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0</v>
      </c>
      <c r="O19" s="37">
        <f t="shared" si="4"/>
        <v>0</v>
      </c>
      <c r="P19" s="32">
        <f>SUM(P11:P18)</f>
        <v>256500</v>
      </c>
      <c r="Q19" s="32">
        <f>SUM(Q11:Q18)</f>
        <v>0</v>
      </c>
      <c r="R19" s="32">
        <f>SUM(R11:R18)</f>
        <v>0</v>
      </c>
      <c r="S19" s="32">
        <f>SUM(S11:S18)</f>
        <v>256500</v>
      </c>
      <c r="T19" s="37">
        <f t="shared" si="5"/>
        <v>0</v>
      </c>
      <c r="U19" s="37">
        <f t="shared" si="6"/>
        <v>-1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335000</v>
      </c>
      <c r="E25" s="31">
        <v>335000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335000</v>
      </c>
      <c r="R25" s="31">
        <v>335000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335000</v>
      </c>
      <c r="E27" s="32">
        <f>SUM(E20:E26)</f>
        <v>335000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0</v>
      </c>
      <c r="O27" s="37">
        <f t="shared" si="4"/>
        <v>0</v>
      </c>
      <c r="P27" s="32">
        <f>SUM(P20:P26)</f>
        <v>0</v>
      </c>
      <c r="Q27" s="32">
        <f>SUM(Q20:Q26)</f>
        <v>335000</v>
      </c>
      <c r="R27" s="32">
        <f>SUM(R20:R26)</f>
        <v>335000</v>
      </c>
      <c r="S27" s="32">
        <f>SUM(S20:S26)</f>
        <v>0</v>
      </c>
      <c r="T27" s="37">
        <f t="shared" si="5"/>
        <v>0</v>
      </c>
      <c r="U27" s="37">
        <f t="shared" si="6"/>
        <v>0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0</v>
      </c>
      <c r="O35" s="37">
        <f t="shared" si="4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5"/>
        <v>0</v>
      </c>
      <c r="U35" s="37">
        <f t="shared" si="6"/>
        <v>0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0</v>
      </c>
      <c r="O40" s="37">
        <f t="shared" si="4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5"/>
        <v>0</v>
      </c>
      <c r="U40" s="37">
        <f t="shared" si="6"/>
        <v>0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10414618</v>
      </c>
      <c r="E46" s="31">
        <v>10414618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9996222</v>
      </c>
      <c r="R46" s="31">
        <v>9996222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10414618</v>
      </c>
      <c r="E47" s="32">
        <f>SUM(E41:E46)</f>
        <v>10414618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0</v>
      </c>
      <c r="O47" s="37">
        <f t="shared" si="4"/>
        <v>0</v>
      </c>
      <c r="P47" s="32">
        <f>SUM(P41:P46)</f>
        <v>0</v>
      </c>
      <c r="Q47" s="32">
        <f>SUM(Q41:Q46)</f>
        <v>9996222</v>
      </c>
      <c r="R47" s="32">
        <f>SUM(R41:R46)</f>
        <v>9996222</v>
      </c>
      <c r="S47" s="32">
        <f>SUM(S41:S46)</f>
        <v>0</v>
      </c>
      <c r="T47" s="37">
        <f t="shared" si="5"/>
        <v>0</v>
      </c>
      <c r="U47" s="37">
        <f t="shared" si="6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207419</v>
      </c>
      <c r="Q48" s="31">
        <v>0</v>
      </c>
      <c r="R48" s="31">
        <v>0</v>
      </c>
      <c r="S48" s="31">
        <v>207419</v>
      </c>
      <c r="T48" s="36">
        <f t="shared" si="5"/>
        <v>0</v>
      </c>
      <c r="U48" s="36">
        <f t="shared" si="6"/>
        <v>-1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0</v>
      </c>
      <c r="O53" s="37">
        <f t="shared" si="4"/>
        <v>0</v>
      </c>
      <c r="P53" s="32">
        <f>SUM(P48:P52)</f>
        <v>207419</v>
      </c>
      <c r="Q53" s="32">
        <f>SUM(Q48:Q52)</f>
        <v>0</v>
      </c>
      <c r="R53" s="32">
        <f>SUM(R48:R52)</f>
        <v>0</v>
      </c>
      <c r="S53" s="32">
        <f>SUM(S48:S52)</f>
        <v>207419</v>
      </c>
      <c r="T53" s="37">
        <f t="shared" si="5"/>
        <v>0</v>
      </c>
      <c r="U53" s="37">
        <f t="shared" si="6"/>
        <v>-1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10749618</v>
      </c>
      <c r="E54" s="32">
        <f>SUM(E8:E9,E11:E18,E20:E26,E28:E34,E36:E39,E41:E46,E48:E52)</f>
        <v>10749618</v>
      </c>
      <c r="F54" s="32">
        <f>SUM(F8:F9,F11:F18,F20:F26,F28:F34,F36:F39,F41:F46,F48:F52)</f>
        <v>556</v>
      </c>
      <c r="G54" s="37">
        <f t="shared" si="0"/>
        <v>5.1722768195111679E-5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556</v>
      </c>
      <c r="O54" s="37">
        <f t="shared" si="4"/>
        <v>5.1722768195111679E-5</v>
      </c>
      <c r="P54" s="32">
        <f>SUM(P8:P9,P11:P18,P20:P26,P28:P34,P36:P39,P41:P46,P48:P52)</f>
        <v>463919</v>
      </c>
      <c r="Q54" s="32">
        <f>SUM(Q8:Q9,Q11:Q18,Q20:Q26,Q28:Q34,Q36:Q39,Q41:Q46,Q48:Q52)</f>
        <v>10331222</v>
      </c>
      <c r="R54" s="32">
        <f>SUM(R8:R9,R11:R18,R20:R26,R28:R34,R36:R39,R41:R46,R48:R52)</f>
        <v>10331222</v>
      </c>
      <c r="S54" s="32">
        <f>SUM(S8:S9,S11:S18,S20:S26,S28:S34,S36:S39,S41:S46,S48:S52)</f>
        <v>463919</v>
      </c>
      <c r="T54" s="37">
        <f t="shared" si="5"/>
        <v>4.4904562112787816E-2</v>
      </c>
      <c r="U54" s="37">
        <f t="shared" si="6"/>
        <v>-0.99880151491963032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0</v>
      </c>
      <c r="E57" s="31">
        <v>0</v>
      </c>
      <c r="F57" s="31">
        <v>0</v>
      </c>
      <c r="G57" s="36">
        <f t="shared" ref="G57:G85" si="7">IF(($D57      =0),0,($F57      /$D57      ))</f>
        <v>0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0</v>
      </c>
      <c r="O57" s="36">
        <f t="shared" ref="O57:O85" si="11">IF(($D57      =0),0,($N57      /$D57      ))</f>
        <v>0</v>
      </c>
      <c r="P57" s="31">
        <v>0</v>
      </c>
      <c r="Q57" s="31">
        <v>0</v>
      </c>
      <c r="R57" s="31">
        <v>0</v>
      </c>
      <c r="S57" s="31">
        <v>0</v>
      </c>
      <c r="T57" s="36">
        <f t="shared" ref="T57:T85" si="12">IF(($Q57      =0),0,($S57      /$Q57      ))</f>
        <v>0</v>
      </c>
      <c r="U57" s="36">
        <f t="shared" ref="U57:U85" si="13">IF(($P57      =0),0,(($F57      /$P57      )-1))</f>
        <v>0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0</v>
      </c>
      <c r="E58" s="32">
        <f>E57</f>
        <v>0</v>
      </c>
      <c r="F58" s="32">
        <f>F57</f>
        <v>0</v>
      </c>
      <c r="G58" s="37">
        <f t="shared" si="7"/>
        <v>0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0</v>
      </c>
      <c r="O58" s="37">
        <f t="shared" si="11"/>
        <v>0</v>
      </c>
      <c r="P58" s="32">
        <f>P57</f>
        <v>0</v>
      </c>
      <c r="Q58" s="32">
        <f>Q57</f>
        <v>0</v>
      </c>
      <c r="R58" s="32">
        <f>R57</f>
        <v>0</v>
      </c>
      <c r="S58" s="32">
        <f>S57</f>
        <v>0</v>
      </c>
      <c r="T58" s="37">
        <f t="shared" si="12"/>
        <v>0</v>
      </c>
      <c r="U58" s="37">
        <f t="shared" si="13"/>
        <v>0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1470631</v>
      </c>
      <c r="E59" s="31">
        <v>1470631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1408651</v>
      </c>
      <c r="R59" s="31">
        <v>1408651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1470631</v>
      </c>
      <c r="E63" s="32">
        <f>SUM(E59:E62)</f>
        <v>1470631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1408651</v>
      </c>
      <c r="R63" s="32">
        <f>SUM(R59:R62)</f>
        <v>1408651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3028008</v>
      </c>
      <c r="E65" s="31">
        <v>3028008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1682266</v>
      </c>
      <c r="R65" s="31">
        <v>1682266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7"/>
        <v>0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0</v>
      </c>
      <c r="O67" s="36">
        <f t="shared" si="11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2"/>
        <v>0</v>
      </c>
      <c r="U67" s="36">
        <f t="shared" si="13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2"/>
        <v>0</v>
      </c>
      <c r="U68" s="36">
        <f t="shared" si="13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3028008</v>
      </c>
      <c r="E70" s="32">
        <f>SUM(E64:E69)</f>
        <v>3028008</v>
      </c>
      <c r="F70" s="32">
        <f>SUM(F64:F69)</f>
        <v>0</v>
      </c>
      <c r="G70" s="37">
        <f t="shared" si="7"/>
        <v>0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0</v>
      </c>
      <c r="O70" s="37">
        <f t="shared" si="11"/>
        <v>0</v>
      </c>
      <c r="P70" s="32">
        <f>SUM(P64:P69)</f>
        <v>0</v>
      </c>
      <c r="Q70" s="32">
        <f>SUM(Q64:Q69)</f>
        <v>1682266</v>
      </c>
      <c r="R70" s="32">
        <f>SUM(R64:R69)</f>
        <v>1682266</v>
      </c>
      <c r="S70" s="32">
        <f>SUM(S64:S69)</f>
        <v>0</v>
      </c>
      <c r="T70" s="37">
        <f t="shared" si="12"/>
        <v>0</v>
      </c>
      <c r="U70" s="37">
        <f t="shared" si="13"/>
        <v>0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7"/>
        <v>0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0</v>
      </c>
      <c r="O72" s="36">
        <f t="shared" si="11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2"/>
        <v>0</v>
      </c>
      <c r="U72" s="36">
        <f t="shared" si="13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2423015</v>
      </c>
      <c r="E76" s="31">
        <v>2423015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2338332</v>
      </c>
      <c r="R76" s="31">
        <v>2338332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2423015</v>
      </c>
      <c r="E78" s="32">
        <f>SUM(E71:E77)</f>
        <v>2423015</v>
      </c>
      <c r="F78" s="32">
        <f>SUM(F71:F77)</f>
        <v>0</v>
      </c>
      <c r="G78" s="37">
        <f t="shared" si="7"/>
        <v>0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0</v>
      </c>
      <c r="O78" s="37">
        <f t="shared" si="11"/>
        <v>0</v>
      </c>
      <c r="P78" s="32">
        <f>SUM(P71:P77)</f>
        <v>0</v>
      </c>
      <c r="Q78" s="32">
        <f>SUM(Q71:Q77)</f>
        <v>2338332</v>
      </c>
      <c r="R78" s="32">
        <f>SUM(R71:R77)</f>
        <v>2338332</v>
      </c>
      <c r="S78" s="32">
        <f>SUM(S71:S77)</f>
        <v>0</v>
      </c>
      <c r="T78" s="37">
        <f t="shared" si="12"/>
        <v>0</v>
      </c>
      <c r="U78" s="37">
        <f t="shared" si="13"/>
        <v>0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2"/>
        <v>0</v>
      </c>
      <c r="U79" s="36">
        <f t="shared" si="13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7"/>
        <v>0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0</v>
      </c>
      <c r="O84" s="37">
        <f t="shared" si="11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2"/>
        <v>0</v>
      </c>
      <c r="U84" s="37">
        <f t="shared" si="13"/>
        <v>0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6921654</v>
      </c>
      <c r="E85" s="32">
        <f>SUM(E57,E59:E62,E64:E69,E71:E77,E79:E83)</f>
        <v>6921654</v>
      </c>
      <c r="F85" s="32">
        <f>SUM(F57,F59:F62,F64:F69,F71:F77,F79:F83)</f>
        <v>0</v>
      </c>
      <c r="G85" s="37">
        <f t="shared" si="7"/>
        <v>0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0</v>
      </c>
      <c r="O85" s="37">
        <f t="shared" si="11"/>
        <v>0</v>
      </c>
      <c r="P85" s="32">
        <f>SUM(P57,P59:P62,P64:P69,P71:P77,P79:P83)</f>
        <v>0</v>
      </c>
      <c r="Q85" s="32">
        <f>SUM(Q57,Q59:Q62,Q64:Q69,Q71:Q77,Q79:Q83)</f>
        <v>5429249</v>
      </c>
      <c r="R85" s="32">
        <f>SUM(R57,R59:R62,R64:R69,R71:R77,R79:R83)</f>
        <v>5429249</v>
      </c>
      <c r="S85" s="32">
        <f>SUM(S57,S59:S62,S64:S69,S71:S77,S79:S83)</f>
        <v>0</v>
      </c>
      <c r="T85" s="37">
        <f t="shared" si="12"/>
        <v>0</v>
      </c>
      <c r="U85" s="37">
        <f t="shared" si="13"/>
        <v>0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4">IF(($D88      =0),0,($F88      /$D88      ))</f>
        <v>0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0</v>
      </c>
      <c r="O88" s="36">
        <f t="shared" ref="O88:O99" si="18">IF(($D88      =0),0,($N88      /$D88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19">IF(($Q88      =0),0,($S88      /$Q88      ))</f>
        <v>0</v>
      </c>
      <c r="U88" s="36">
        <f t="shared" ref="U88:U99" si="20">IF(($P88      =0),0,(($F88      /$P88      )-1))</f>
        <v>0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0</v>
      </c>
      <c r="E89" s="31">
        <v>0</v>
      </c>
      <c r="F89" s="31">
        <v>0</v>
      </c>
      <c r="G89" s="36">
        <f t="shared" si="14"/>
        <v>0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0</v>
      </c>
      <c r="O89" s="36">
        <f t="shared" si="18"/>
        <v>0</v>
      </c>
      <c r="P89" s="31">
        <v>0</v>
      </c>
      <c r="Q89" s="31">
        <v>0</v>
      </c>
      <c r="R89" s="31">
        <v>0</v>
      </c>
      <c r="S89" s="31">
        <v>0</v>
      </c>
      <c r="T89" s="36">
        <f t="shared" si="19"/>
        <v>0</v>
      </c>
      <c r="U89" s="36">
        <f t="shared" si="20"/>
        <v>0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0</v>
      </c>
      <c r="E90" s="31">
        <v>0</v>
      </c>
      <c r="F90" s="31">
        <v>0</v>
      </c>
      <c r="G90" s="36">
        <f t="shared" si="14"/>
        <v>0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0</v>
      </c>
      <c r="O90" s="36">
        <f t="shared" si="18"/>
        <v>0</v>
      </c>
      <c r="P90" s="31">
        <v>0</v>
      </c>
      <c r="Q90" s="31">
        <v>238010</v>
      </c>
      <c r="R90" s="31">
        <v>238010</v>
      </c>
      <c r="S90" s="31">
        <v>0</v>
      </c>
      <c r="T90" s="36">
        <f t="shared" si="19"/>
        <v>0</v>
      </c>
      <c r="U90" s="36">
        <f t="shared" si="20"/>
        <v>0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0</v>
      </c>
      <c r="E91" s="32">
        <f>SUM(E88:E90)</f>
        <v>0</v>
      </c>
      <c r="F91" s="32">
        <f>SUM(F88:F90)</f>
        <v>0</v>
      </c>
      <c r="G91" s="37">
        <f t="shared" si="14"/>
        <v>0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0</v>
      </c>
      <c r="O91" s="37">
        <f t="shared" si="18"/>
        <v>0</v>
      </c>
      <c r="P91" s="32">
        <f>SUM(P88:P90)</f>
        <v>0</v>
      </c>
      <c r="Q91" s="32">
        <f>SUM(Q88:Q90)</f>
        <v>238010</v>
      </c>
      <c r="R91" s="32">
        <f>SUM(R88:R90)</f>
        <v>238010</v>
      </c>
      <c r="S91" s="32">
        <f>SUM(S88:S90)</f>
        <v>0</v>
      </c>
      <c r="T91" s="37">
        <f t="shared" si="19"/>
        <v>0</v>
      </c>
      <c r="U91" s="37">
        <f t="shared" si="20"/>
        <v>0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4"/>
        <v>0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0</v>
      </c>
      <c r="O92" s="36">
        <f t="shared" si="18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19"/>
        <v>0</v>
      </c>
      <c r="U92" s="36">
        <f t="shared" si="20"/>
        <v>0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4"/>
        <v>0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0</v>
      </c>
      <c r="O94" s="36">
        <f t="shared" si="18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19"/>
        <v>0</v>
      </c>
      <c r="U94" s="36">
        <f t="shared" si="20"/>
        <v>0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0</v>
      </c>
      <c r="E96" s="32">
        <f>SUM(E92:E95)</f>
        <v>0</v>
      </c>
      <c r="F96" s="32">
        <f>SUM(F92:F95)</f>
        <v>0</v>
      </c>
      <c r="G96" s="37">
        <f t="shared" si="14"/>
        <v>0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0</v>
      </c>
      <c r="O96" s="37">
        <f t="shared" si="18"/>
        <v>0</v>
      </c>
      <c r="P96" s="32">
        <f>SUM(P92:P95)</f>
        <v>0</v>
      </c>
      <c r="Q96" s="32">
        <f>SUM(Q92:Q95)</f>
        <v>0</v>
      </c>
      <c r="R96" s="32">
        <f>SUM(R92:R95)</f>
        <v>0</v>
      </c>
      <c r="S96" s="32">
        <f>SUM(S92:S95)</f>
        <v>0</v>
      </c>
      <c r="T96" s="37">
        <f t="shared" si="19"/>
        <v>0</v>
      </c>
      <c r="U96" s="37">
        <f t="shared" si="20"/>
        <v>0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4"/>
        <v>0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0</v>
      </c>
      <c r="O97" s="36">
        <f t="shared" si="18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19"/>
        <v>0</v>
      </c>
      <c r="U97" s="36">
        <f t="shared" si="20"/>
        <v>0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9105089</v>
      </c>
      <c r="E99" s="31">
        <v>9105089</v>
      </c>
      <c r="F99" s="31">
        <v>3654320</v>
      </c>
      <c r="G99" s="36">
        <f t="shared" si="14"/>
        <v>0.40134917956320909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3654320</v>
      </c>
      <c r="O99" s="36">
        <f t="shared" si="18"/>
        <v>0.40134917956320909</v>
      </c>
      <c r="P99" s="31">
        <v>5097983</v>
      </c>
      <c r="Q99" s="31">
        <v>12235164</v>
      </c>
      <c r="R99" s="31">
        <v>12235164</v>
      </c>
      <c r="S99" s="31">
        <v>5097983</v>
      </c>
      <c r="T99" s="36">
        <f t="shared" si="19"/>
        <v>0.41666650320338983</v>
      </c>
      <c r="U99" s="36">
        <f t="shared" si="20"/>
        <v>-0.28318317263906134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9105089</v>
      </c>
      <c r="E101" s="32">
        <f>SUM(E97:E100)</f>
        <v>9105089</v>
      </c>
      <c r="F101" s="32">
        <f>SUM(F97:F100)</f>
        <v>3654320</v>
      </c>
      <c r="G101" s="37">
        <f>IF(($D101     =0),0,($F101     /$D101     ))</f>
        <v>0.40134917956320909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3654320</v>
      </c>
      <c r="O101" s="37">
        <f>IF(($D101     =0),0,($N101     /$D101     ))</f>
        <v>0.40134917956320909</v>
      </c>
      <c r="P101" s="32">
        <f>SUM(P97:P100)</f>
        <v>5097983</v>
      </c>
      <c r="Q101" s="32">
        <f>SUM(Q97:Q100)</f>
        <v>12235164</v>
      </c>
      <c r="R101" s="32">
        <f>SUM(R97:R100)</f>
        <v>12235164</v>
      </c>
      <c r="S101" s="32">
        <f>SUM(S97:S100)</f>
        <v>5097983</v>
      </c>
      <c r="T101" s="37">
        <f>IF(($Q101     =0),0,($S101     /$Q101     ))</f>
        <v>0.41666650320338983</v>
      </c>
      <c r="U101" s="37">
        <f>IF(($P101     =0),0,(($F101     /$P101     )-1))</f>
        <v>-0.28318317263906134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9105089</v>
      </c>
      <c r="E102" s="32">
        <f>SUM(E88:E90,E92:E95,E97:E100)</f>
        <v>9105089</v>
      </c>
      <c r="F102" s="32">
        <f>SUM(F88:F90,F92:F95,F97:F100)</f>
        <v>3654320</v>
      </c>
      <c r="G102" s="37">
        <f>IF(($D102     =0),0,($F102     /$D102     ))</f>
        <v>0.40134917956320909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3654320</v>
      </c>
      <c r="O102" s="37">
        <f>IF(($D102     =0),0,($N102     /$D102     ))</f>
        <v>0.40134917956320909</v>
      </c>
      <c r="P102" s="32">
        <f>SUM(P88:P90,P92:P95,P97:P100)</f>
        <v>5097983</v>
      </c>
      <c r="Q102" s="32">
        <f>SUM(Q88:Q90,Q92:Q95,Q97:Q100)</f>
        <v>12473174</v>
      </c>
      <c r="R102" s="32">
        <f>SUM(R88:R90,R92:R95,R97:R100)</f>
        <v>12473174</v>
      </c>
      <c r="S102" s="32">
        <f>SUM(S88:S90,S92:S95,S97:S100)</f>
        <v>5097983</v>
      </c>
      <c r="T102" s="37">
        <f>IF(($Q102     =0),0,($S102     /$Q102     ))</f>
        <v>0.40871577675417659</v>
      </c>
      <c r="U102" s="37">
        <f>IF(($P102     =0),0,(($F102     /$P102     )-1))</f>
        <v>-0.28318317263906134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140000</v>
      </c>
      <c r="E105" s="31">
        <v>140000</v>
      </c>
      <c r="F105" s="31">
        <v>41550</v>
      </c>
      <c r="G105" s="36">
        <f t="shared" ref="G105:G136" si="21">IF(($D105     =0),0,($F105     /$D105     ))</f>
        <v>0.29678571428571426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41550</v>
      </c>
      <c r="O105" s="36">
        <f t="shared" ref="O105:O136" si="25">IF(($D105     =0),0,($N105     /$D105     ))</f>
        <v>0.29678571428571426</v>
      </c>
      <c r="P105" s="31">
        <v>44799</v>
      </c>
      <c r="Q105" s="31">
        <v>0</v>
      </c>
      <c r="R105" s="31">
        <v>0</v>
      </c>
      <c r="S105" s="31">
        <v>44799</v>
      </c>
      <c r="T105" s="36">
        <f t="shared" ref="T105:T136" si="26">IF(($Q105     =0),0,($S105     /$Q105     ))</f>
        <v>0</v>
      </c>
      <c r="U105" s="36">
        <f t="shared" ref="U105:U136" si="27">IF(($P105     =0),0,(($F105     /$P105     )-1))</f>
        <v>-7.2523940266523756E-2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140000</v>
      </c>
      <c r="E106" s="32">
        <f>E105</f>
        <v>140000</v>
      </c>
      <c r="F106" s="32">
        <f>F105</f>
        <v>41550</v>
      </c>
      <c r="G106" s="37">
        <f t="shared" si="21"/>
        <v>0.29678571428571426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41550</v>
      </c>
      <c r="O106" s="37">
        <f t="shared" si="25"/>
        <v>0.29678571428571426</v>
      </c>
      <c r="P106" s="32">
        <f>P105</f>
        <v>44799</v>
      </c>
      <c r="Q106" s="32">
        <f>Q105</f>
        <v>0</v>
      </c>
      <c r="R106" s="32">
        <f>R105</f>
        <v>0</v>
      </c>
      <c r="S106" s="32">
        <f>S105</f>
        <v>44799</v>
      </c>
      <c r="T106" s="37">
        <f t="shared" si="26"/>
        <v>0</v>
      </c>
      <c r="U106" s="37">
        <f t="shared" si="27"/>
        <v>-7.2523940266523756E-2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1"/>
        <v>0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0</v>
      </c>
      <c r="O112" s="37">
        <f t="shared" si="25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26"/>
        <v>0</v>
      </c>
      <c r="U112" s="37">
        <f t="shared" si="27"/>
        <v>0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1"/>
        <v>0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0</v>
      </c>
      <c r="O117" s="36">
        <f t="shared" si="25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26"/>
        <v>0</v>
      </c>
      <c r="U117" s="36">
        <f t="shared" si="27"/>
        <v>0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0</v>
      </c>
      <c r="G121" s="37">
        <f t="shared" si="21"/>
        <v>0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0</v>
      </c>
      <c r="O121" s="37">
        <f t="shared" si="25"/>
        <v>0</v>
      </c>
      <c r="P121" s="32">
        <f>SUM(P113:P120)</f>
        <v>0</v>
      </c>
      <c r="Q121" s="32">
        <f>SUM(Q113:Q120)</f>
        <v>0</v>
      </c>
      <c r="R121" s="32">
        <f>SUM(R113:R120)</f>
        <v>0</v>
      </c>
      <c r="S121" s="32">
        <f>SUM(S113:S120)</f>
        <v>0</v>
      </c>
      <c r="T121" s="37">
        <f t="shared" si="26"/>
        <v>0</v>
      </c>
      <c r="U121" s="37">
        <f t="shared" si="27"/>
        <v>0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1"/>
        <v>0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0</v>
      </c>
      <c r="O126" s="37">
        <f t="shared" si="25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26"/>
        <v>0</v>
      </c>
      <c r="U126" s="37">
        <f t="shared" si="27"/>
        <v>0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1"/>
        <v>0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0</v>
      </c>
      <c r="O132" s="37">
        <f t="shared" si="25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26"/>
        <v>0</v>
      </c>
      <c r="U132" s="37">
        <f t="shared" si="27"/>
        <v>0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1"/>
        <v>0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0</v>
      </c>
      <c r="O133" s="36">
        <f t="shared" si="25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26"/>
        <v>0</v>
      </c>
      <c r="U133" s="36">
        <f t="shared" si="27"/>
        <v>0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28">IF(($D137     =0),0,($F137     /$D137     ))</f>
        <v>0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0</v>
      </c>
      <c r="O137" s="37">
        <f t="shared" ref="O137:O170" si="32">IF(($D137     =0),0,($N137     /$D137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3">IF(($Q137     =0),0,($S137     /$Q137     ))</f>
        <v>0</v>
      </c>
      <c r="U137" s="37">
        <f t="shared" ref="U137:U170" si="34">IF(($P137     =0),0,(($F137     /$P137     )-1))</f>
        <v>0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28"/>
        <v>0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0</v>
      </c>
      <c r="O144" s="37">
        <f t="shared" si="32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3"/>
        <v>0</v>
      </c>
      <c r="U144" s="37">
        <f t="shared" si="34"/>
        <v>0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28"/>
        <v>0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0</v>
      </c>
      <c r="O150" s="37">
        <f t="shared" si="32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3"/>
        <v>0</v>
      </c>
      <c r="U150" s="37">
        <f t="shared" si="34"/>
        <v>0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67900</v>
      </c>
      <c r="E152" s="31">
        <v>67900</v>
      </c>
      <c r="F152" s="31">
        <v>16800</v>
      </c>
      <c r="G152" s="36">
        <f t="shared" si="28"/>
        <v>0.24742268041237114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16800</v>
      </c>
      <c r="O152" s="36">
        <f t="shared" si="32"/>
        <v>0.24742268041237114</v>
      </c>
      <c r="P152" s="31">
        <v>6825</v>
      </c>
      <c r="Q152" s="31">
        <v>27400</v>
      </c>
      <c r="R152" s="31">
        <v>27499</v>
      </c>
      <c r="S152" s="31">
        <v>6825</v>
      </c>
      <c r="T152" s="36">
        <f t="shared" si="33"/>
        <v>0.2490875912408759</v>
      </c>
      <c r="U152" s="36">
        <f t="shared" si="34"/>
        <v>1.4615384615384617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67900</v>
      </c>
      <c r="E157" s="32">
        <f>SUM(E151:E156)</f>
        <v>67900</v>
      </c>
      <c r="F157" s="32">
        <f>SUM(F151:F156)</f>
        <v>16800</v>
      </c>
      <c r="G157" s="37">
        <f t="shared" si="28"/>
        <v>0.24742268041237114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16800</v>
      </c>
      <c r="O157" s="37">
        <f t="shared" si="32"/>
        <v>0.24742268041237114</v>
      </c>
      <c r="P157" s="32">
        <f>SUM(P151:P156)</f>
        <v>6825</v>
      </c>
      <c r="Q157" s="32">
        <f>SUM(Q151:Q156)</f>
        <v>27400</v>
      </c>
      <c r="R157" s="32">
        <f>SUM(R151:R156)</f>
        <v>27499</v>
      </c>
      <c r="S157" s="32">
        <f>SUM(S151:S156)</f>
        <v>6825</v>
      </c>
      <c r="T157" s="37">
        <f t="shared" si="33"/>
        <v>0.2490875912408759</v>
      </c>
      <c r="U157" s="37">
        <f t="shared" si="34"/>
        <v>1.4615384615384617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1018458</v>
      </c>
      <c r="E159" s="31">
        <v>1018458</v>
      </c>
      <c r="F159" s="31">
        <v>424359</v>
      </c>
      <c r="G159" s="36">
        <f t="shared" si="28"/>
        <v>0.41666813948145137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424359</v>
      </c>
      <c r="O159" s="36">
        <f t="shared" si="32"/>
        <v>0.41666813948145137</v>
      </c>
      <c r="P159" s="31">
        <v>556470</v>
      </c>
      <c r="Q159" s="31">
        <v>969960</v>
      </c>
      <c r="R159" s="31">
        <v>969960</v>
      </c>
      <c r="S159" s="31">
        <v>556470</v>
      </c>
      <c r="T159" s="36">
        <f t="shared" si="33"/>
        <v>0.57370407027093906</v>
      </c>
      <c r="U159" s="36">
        <f t="shared" si="34"/>
        <v>-0.23740902474526926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5642795</v>
      </c>
      <c r="E160" s="31">
        <v>5642795</v>
      </c>
      <c r="F160" s="31">
        <v>2351181</v>
      </c>
      <c r="G160" s="36">
        <f t="shared" si="28"/>
        <v>0.41666957598140636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2351181</v>
      </c>
      <c r="O160" s="36">
        <f t="shared" si="32"/>
        <v>0.41666957598140636</v>
      </c>
      <c r="P160" s="31">
        <v>2414886</v>
      </c>
      <c r="Q160" s="31">
        <v>5795697</v>
      </c>
      <c r="R160" s="31">
        <v>5969641</v>
      </c>
      <c r="S160" s="31">
        <v>2414886</v>
      </c>
      <c r="T160" s="36">
        <f t="shared" si="33"/>
        <v>0.41666878030373222</v>
      </c>
      <c r="U160" s="36">
        <f t="shared" si="34"/>
        <v>-2.6380127260665742E-2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6661253</v>
      </c>
      <c r="E163" s="32">
        <f>SUM(E158:E162)</f>
        <v>6661253</v>
      </c>
      <c r="F163" s="32">
        <f>SUM(F158:F162)</f>
        <v>2775540</v>
      </c>
      <c r="G163" s="37">
        <f t="shared" si="28"/>
        <v>0.41666935635082469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2775540</v>
      </c>
      <c r="O163" s="37">
        <f t="shared" si="32"/>
        <v>0.41666935635082469</v>
      </c>
      <c r="P163" s="32">
        <f>SUM(P158:P162)</f>
        <v>2971356</v>
      </c>
      <c r="Q163" s="32">
        <f>SUM(Q158:Q162)</f>
        <v>6765657</v>
      </c>
      <c r="R163" s="32">
        <f>SUM(R158:R162)</f>
        <v>6939601</v>
      </c>
      <c r="S163" s="32">
        <f>SUM(S158:S162)</f>
        <v>2971356</v>
      </c>
      <c r="T163" s="37">
        <f t="shared" si="33"/>
        <v>0.43918218142007492</v>
      </c>
      <c r="U163" s="37">
        <f t="shared" si="34"/>
        <v>-6.590122489530037E-2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28"/>
        <v>0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0</v>
      </c>
      <c r="O169" s="37">
        <f t="shared" si="32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3"/>
        <v>0</v>
      </c>
      <c r="U169" s="37">
        <f t="shared" si="34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6869153</v>
      </c>
      <c r="E170" s="32">
        <f>SUM(E105,E107:E111,E113:E120,E122:E125,E127:E131,E133:E136,E138:E143,E145:E149,E151:E156,E158:E162,E164:E168)</f>
        <v>6869153</v>
      </c>
      <c r="F170" s="32">
        <f>SUM(F105,F107:F111,F113:F120,F122:F125,F127:F131,F133:F136,F138:F143,F145:F149,F151:F156,F158:F162,F164:F168)</f>
        <v>2833890</v>
      </c>
      <c r="G170" s="37">
        <f t="shared" si="28"/>
        <v>0.41255304693315176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2833890</v>
      </c>
      <c r="O170" s="37">
        <f t="shared" si="32"/>
        <v>0.41255304693315176</v>
      </c>
      <c r="P170" s="32">
        <f>SUM(P105,P107:P111,P113:P120,P122:P125,P127:P131,P133:P136,P138:P143,P145:P149,P151:P156,P158:P162,P164:P168)</f>
        <v>3022980</v>
      </c>
      <c r="Q170" s="32">
        <f>SUM(Q105,Q107:Q111,Q113:Q120,Q122:Q125,Q127:Q131,Q133:Q136,Q138:Q143,Q145:Q149,Q151:Q156,Q158:Q162,Q164:Q168)</f>
        <v>6793057</v>
      </c>
      <c r="R170" s="32">
        <f>SUM(R105,R107:R111,R113:R120,R122:R125,R127:R131,R133:R136,R138:R143,R145:R149,R151:R156,R158:R162,R164:R168)</f>
        <v>6967100</v>
      </c>
      <c r="S170" s="32">
        <f>SUM(S105,S107:S111,S113:S120,S122:S125,S127:S131,S133:S136,S138:S143,S145:S149,S151:S156,S158:S162,S164:S168)</f>
        <v>3022980</v>
      </c>
      <c r="T170" s="37">
        <f t="shared" si="33"/>
        <v>0.44501025090765467</v>
      </c>
      <c r="U170" s="37">
        <f t="shared" si="34"/>
        <v>-6.2550860409265052E-2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35"/>
        <v>0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0</v>
      </c>
      <c r="O179" s="37">
        <f t="shared" si="39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0"/>
        <v>0</v>
      </c>
      <c r="U179" s="37">
        <f t="shared" si="41"/>
        <v>0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3550000</v>
      </c>
      <c r="E184" s="31">
        <v>3550000</v>
      </c>
      <c r="F184" s="31">
        <v>1479166</v>
      </c>
      <c r="G184" s="36">
        <f t="shared" si="35"/>
        <v>0.41666647887323943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1479166</v>
      </c>
      <c r="O184" s="36">
        <f t="shared" si="39"/>
        <v>0.41666647887323943</v>
      </c>
      <c r="P184" s="31">
        <v>1110846</v>
      </c>
      <c r="Q184" s="31">
        <v>2666031</v>
      </c>
      <c r="R184" s="31">
        <v>2666031</v>
      </c>
      <c r="S184" s="31">
        <v>1110846</v>
      </c>
      <c r="T184" s="36">
        <f t="shared" si="40"/>
        <v>0.41666657289431369</v>
      </c>
      <c r="U184" s="36">
        <f t="shared" si="41"/>
        <v>0.33156711191290245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3550000</v>
      </c>
      <c r="E185" s="32">
        <f>SUM(E180:E184)</f>
        <v>3550000</v>
      </c>
      <c r="F185" s="32">
        <f>SUM(F180:F184)</f>
        <v>1479166</v>
      </c>
      <c r="G185" s="37">
        <f t="shared" si="35"/>
        <v>0.41666647887323943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1479166</v>
      </c>
      <c r="O185" s="37">
        <f t="shared" si="39"/>
        <v>0.41666647887323943</v>
      </c>
      <c r="P185" s="32">
        <f>SUM(P180:P184)</f>
        <v>1110846</v>
      </c>
      <c r="Q185" s="32">
        <f>SUM(Q180:Q184)</f>
        <v>2666031</v>
      </c>
      <c r="R185" s="32">
        <f>SUM(R180:R184)</f>
        <v>2666031</v>
      </c>
      <c r="S185" s="32">
        <f>SUM(S180:S184)</f>
        <v>1110846</v>
      </c>
      <c r="T185" s="37">
        <f t="shared" si="40"/>
        <v>0.41666657289431369</v>
      </c>
      <c r="U185" s="37">
        <f t="shared" si="41"/>
        <v>0.33156711191290245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13325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13325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212</v>
      </c>
      <c r="E188" s="31">
        <v>212</v>
      </c>
      <c r="F188" s="31">
        <v>0</v>
      </c>
      <c r="G188" s="36">
        <f t="shared" si="35"/>
        <v>0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0</v>
      </c>
      <c r="O188" s="36">
        <f t="shared" si="39"/>
        <v>0</v>
      </c>
      <c r="P188" s="31">
        <v>0</v>
      </c>
      <c r="Q188" s="31">
        <v>568</v>
      </c>
      <c r="R188" s="31">
        <v>200</v>
      </c>
      <c r="S188" s="31">
        <v>0</v>
      </c>
      <c r="T188" s="36">
        <f t="shared" si="40"/>
        <v>0</v>
      </c>
      <c r="U188" s="36">
        <f t="shared" si="41"/>
        <v>0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10879000</v>
      </c>
      <c r="E190" s="31">
        <v>10879000</v>
      </c>
      <c r="F190" s="31">
        <v>4532923</v>
      </c>
      <c r="G190" s="36">
        <f t="shared" si="35"/>
        <v>0.41666724882801726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4532923</v>
      </c>
      <c r="O190" s="36">
        <f t="shared" si="39"/>
        <v>0.41666724882801726</v>
      </c>
      <c r="P190" s="31">
        <v>4224590</v>
      </c>
      <c r="Q190" s="31">
        <v>10139000</v>
      </c>
      <c r="R190" s="31">
        <v>10152000</v>
      </c>
      <c r="S190" s="31">
        <v>4224590</v>
      </c>
      <c r="T190" s="36">
        <f t="shared" si="40"/>
        <v>0.41666732419370744</v>
      </c>
      <c r="U190" s="36">
        <f t="shared" si="41"/>
        <v>7.2985307449953796E-2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10879212</v>
      </c>
      <c r="E191" s="32">
        <f>SUM(E186:E190)</f>
        <v>10879212</v>
      </c>
      <c r="F191" s="32">
        <f>SUM(F186:F190)</f>
        <v>4546248</v>
      </c>
      <c r="G191" s="37">
        <f t="shared" si="35"/>
        <v>0.41788394232964665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4546248</v>
      </c>
      <c r="O191" s="37">
        <f t="shared" si="39"/>
        <v>0.41788394232964665</v>
      </c>
      <c r="P191" s="32">
        <f>SUM(P186:P190)</f>
        <v>4224590</v>
      </c>
      <c r="Q191" s="32">
        <f>SUM(Q186:Q190)</f>
        <v>10139568</v>
      </c>
      <c r="R191" s="32">
        <f>SUM(R186:R190)</f>
        <v>10152200</v>
      </c>
      <c r="S191" s="32">
        <f>SUM(S186:S190)</f>
        <v>4224590</v>
      </c>
      <c r="T191" s="37">
        <f t="shared" si="40"/>
        <v>0.41664398325451341</v>
      </c>
      <c r="U191" s="37">
        <f t="shared" si="41"/>
        <v>7.6139459687212252E-2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35"/>
        <v>0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0</v>
      </c>
      <c r="O195" s="36">
        <f t="shared" si="39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0"/>
        <v>0</v>
      </c>
      <c r="U195" s="36">
        <f t="shared" si="41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35"/>
        <v>0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0</v>
      </c>
      <c r="O198" s="37">
        <f t="shared" si="39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0"/>
        <v>0</v>
      </c>
      <c r="U198" s="37">
        <f t="shared" si="41"/>
        <v>0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14161362</v>
      </c>
      <c r="E200" s="31">
        <v>14161362</v>
      </c>
      <c r="F200" s="31">
        <v>7516133</v>
      </c>
      <c r="G200" s="36">
        <f t="shared" si="35"/>
        <v>0.53074930222107164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7516133</v>
      </c>
      <c r="O200" s="36">
        <f t="shared" si="39"/>
        <v>0.53074930222107164</v>
      </c>
      <c r="P200" s="31">
        <v>7552125</v>
      </c>
      <c r="Q200" s="31">
        <v>18884271</v>
      </c>
      <c r="R200" s="31">
        <v>18884271</v>
      </c>
      <c r="S200" s="31">
        <v>7552125</v>
      </c>
      <c r="T200" s="36">
        <f t="shared" si="40"/>
        <v>0.39991615244242151</v>
      </c>
      <c r="U200" s="36">
        <f t="shared" si="41"/>
        <v>-4.7658109472499266E-3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14161362</v>
      </c>
      <c r="E204" s="32">
        <f>SUM(E199:E203)</f>
        <v>14161362</v>
      </c>
      <c r="F204" s="32">
        <f>SUM(F199:F203)</f>
        <v>7516133</v>
      </c>
      <c r="G204" s="37">
        <f t="shared" si="35"/>
        <v>0.53074930222107164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7516133</v>
      </c>
      <c r="O204" s="37">
        <f t="shared" si="39"/>
        <v>0.53074930222107164</v>
      </c>
      <c r="P204" s="32">
        <f>SUM(P199:P203)</f>
        <v>7552125</v>
      </c>
      <c r="Q204" s="32">
        <f>SUM(Q199:Q203)</f>
        <v>18884271</v>
      </c>
      <c r="R204" s="32">
        <f>SUM(R199:R203)</f>
        <v>18884271</v>
      </c>
      <c r="S204" s="32">
        <f>SUM(S199:S203)</f>
        <v>7552125</v>
      </c>
      <c r="T204" s="37">
        <f t="shared" si="40"/>
        <v>0.39991615244242151</v>
      </c>
      <c r="U204" s="37">
        <f t="shared" si="41"/>
        <v>-4.7658109472499266E-3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28590574</v>
      </c>
      <c r="E205" s="32">
        <f>SUM(E173:E178,E180:E184,E186:E190,E192:E197,E199:E203)</f>
        <v>28590574</v>
      </c>
      <c r="F205" s="32">
        <f>SUM(F173:F178,F180:F184,F186:F190,F192:F197,F199:F203)</f>
        <v>13541547</v>
      </c>
      <c r="G205" s="37">
        <f t="shared" si="35"/>
        <v>0.47363676573964553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13541547</v>
      </c>
      <c r="O205" s="37">
        <f t="shared" si="39"/>
        <v>0.47363676573964553</v>
      </c>
      <c r="P205" s="32">
        <f>SUM(P173:P178,P180:P184,P186:P190,P192:P197,P199:P203)</f>
        <v>12887561</v>
      </c>
      <c r="Q205" s="32">
        <f>SUM(Q173:Q178,Q180:Q184,Q186:Q190,Q192:Q197,Q199:Q203)</f>
        <v>31689870</v>
      </c>
      <c r="R205" s="32">
        <f>SUM(R173:R178,R180:R184,R186:R190,R192:R197,R199:R203)</f>
        <v>31702502</v>
      </c>
      <c r="S205" s="32">
        <f>SUM(S173:S178,S180:S184,S186:S190,S192:S197,S199:S203)</f>
        <v>12887561</v>
      </c>
      <c r="T205" s="37">
        <f t="shared" si="40"/>
        <v>0.4066776228491944</v>
      </c>
      <c r="U205" s="37">
        <f t="shared" si="41"/>
        <v>5.0745521204516475E-2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398928</v>
      </c>
      <c r="Q214" s="31">
        <v>0</v>
      </c>
      <c r="R214" s="31">
        <v>0</v>
      </c>
      <c r="S214" s="31">
        <v>398928</v>
      </c>
      <c r="T214" s="36">
        <f t="shared" si="47"/>
        <v>0</v>
      </c>
      <c r="U214" s="36">
        <f t="shared" si="48"/>
        <v>-1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650</v>
      </c>
      <c r="E215" s="31">
        <v>650</v>
      </c>
      <c r="F215" s="31">
        <v>187</v>
      </c>
      <c r="G215" s="36">
        <f t="shared" si="42"/>
        <v>0.28769230769230769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187</v>
      </c>
      <c r="O215" s="36">
        <f t="shared" si="46"/>
        <v>0.28769230769230769</v>
      </c>
      <c r="P215" s="31">
        <v>119</v>
      </c>
      <c r="Q215" s="31">
        <v>2540</v>
      </c>
      <c r="R215" s="31">
        <v>2540</v>
      </c>
      <c r="S215" s="31">
        <v>119</v>
      </c>
      <c r="T215" s="36">
        <f t="shared" si="47"/>
        <v>4.6850393700787404E-2</v>
      </c>
      <c r="U215" s="36">
        <f t="shared" si="48"/>
        <v>0.5714285714285714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650</v>
      </c>
      <c r="E216" s="32">
        <f>SUM(E208:E215)</f>
        <v>650</v>
      </c>
      <c r="F216" s="32">
        <f>SUM(F208:F215)</f>
        <v>187</v>
      </c>
      <c r="G216" s="37">
        <f t="shared" si="42"/>
        <v>0.28769230769230769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187</v>
      </c>
      <c r="O216" s="37">
        <f t="shared" si="46"/>
        <v>0.28769230769230769</v>
      </c>
      <c r="P216" s="32">
        <f>SUM(P208:P215)</f>
        <v>399047</v>
      </c>
      <c r="Q216" s="32">
        <f>SUM(Q208:Q215)</f>
        <v>2540</v>
      </c>
      <c r="R216" s="32">
        <f>SUM(R208:R215)</f>
        <v>2540</v>
      </c>
      <c r="S216" s="32">
        <f>SUM(S208:S215)</f>
        <v>399047</v>
      </c>
      <c r="T216" s="37">
        <f t="shared" si="47"/>
        <v>157.10511811023622</v>
      </c>
      <c r="U216" s="37">
        <f t="shared" si="48"/>
        <v>-0.99953138352123938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2"/>
        <v>0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0</v>
      </c>
      <c r="O218" s="36">
        <f t="shared" si="46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47"/>
        <v>0</v>
      </c>
      <c r="U218" s="36">
        <f t="shared" si="48"/>
        <v>0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2"/>
        <v>0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0</v>
      </c>
      <c r="O219" s="36">
        <f t="shared" si="46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47"/>
        <v>0</v>
      </c>
      <c r="U219" s="36">
        <f t="shared" si="48"/>
        <v>0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0</v>
      </c>
      <c r="E224" s="32">
        <f>SUM(E217:E223)</f>
        <v>0</v>
      </c>
      <c r="F224" s="32">
        <f>SUM(F217:F223)</f>
        <v>0</v>
      </c>
      <c r="G224" s="37">
        <f t="shared" si="42"/>
        <v>0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0</v>
      </c>
      <c r="O224" s="37">
        <f t="shared" si="46"/>
        <v>0</v>
      </c>
      <c r="P224" s="32">
        <f>SUM(P217:P223)</f>
        <v>0</v>
      </c>
      <c r="Q224" s="32">
        <f>SUM(Q217:Q223)</f>
        <v>0</v>
      </c>
      <c r="R224" s="32">
        <f>SUM(R217:R223)</f>
        <v>0</v>
      </c>
      <c r="S224" s="32">
        <f>SUM(S217:S223)</f>
        <v>0</v>
      </c>
      <c r="T224" s="37">
        <f t="shared" si="47"/>
        <v>0</v>
      </c>
      <c r="U224" s="37">
        <f t="shared" si="48"/>
        <v>0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47"/>
        <v>0</v>
      </c>
      <c r="U226" s="36">
        <f t="shared" si="48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2"/>
        <v>0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0</v>
      </c>
      <c r="O230" s="37">
        <f t="shared" si="46"/>
        <v>0</v>
      </c>
      <c r="P230" s="32">
        <f>SUM(P225:P229)</f>
        <v>0</v>
      </c>
      <c r="Q230" s="32">
        <f>SUM(Q225:Q229)</f>
        <v>0</v>
      </c>
      <c r="R230" s="32">
        <f>SUM(R225:R229)</f>
        <v>0</v>
      </c>
      <c r="S230" s="32">
        <f>SUM(S225:S229)</f>
        <v>0</v>
      </c>
      <c r="T230" s="37">
        <f t="shared" si="47"/>
        <v>0</v>
      </c>
      <c r="U230" s="37">
        <f t="shared" si="48"/>
        <v>0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650</v>
      </c>
      <c r="E231" s="32">
        <f>SUM(E208:E215,E217:E223,E225:E229)</f>
        <v>650</v>
      </c>
      <c r="F231" s="32">
        <f>SUM(F208:F215,F217:F223,F225:F229)</f>
        <v>187</v>
      </c>
      <c r="G231" s="37">
        <f t="shared" si="42"/>
        <v>0.28769230769230769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187</v>
      </c>
      <c r="O231" s="37">
        <f t="shared" si="46"/>
        <v>0.28769230769230769</v>
      </c>
      <c r="P231" s="32">
        <f>SUM(P208:P215,P217:P223,P225:P229)</f>
        <v>399047</v>
      </c>
      <c r="Q231" s="32">
        <f>SUM(Q208:Q215,Q217:Q223,Q225:Q229)</f>
        <v>2540</v>
      </c>
      <c r="R231" s="32">
        <f>SUM(R208:R215,R217:R223,R225:R229)</f>
        <v>2540</v>
      </c>
      <c r="S231" s="32">
        <f>SUM(S208:S215,S217:S223,S225:S229)</f>
        <v>399047</v>
      </c>
      <c r="T231" s="37">
        <f t="shared" si="47"/>
        <v>157.10511811023622</v>
      </c>
      <c r="U231" s="37">
        <f t="shared" si="48"/>
        <v>-0.99953138352123938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49"/>
        <v>0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0</v>
      </c>
      <c r="O235" s="36">
        <f t="shared" si="53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54"/>
        <v>0</v>
      </c>
      <c r="U235" s="36">
        <f t="shared" si="55"/>
        <v>0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49"/>
        <v>0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0</v>
      </c>
      <c r="O236" s="36">
        <f t="shared" si="53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54"/>
        <v>0</v>
      </c>
      <c r="U236" s="36">
        <f t="shared" si="55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49"/>
        <v>0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0</v>
      </c>
      <c r="O240" s="37">
        <f t="shared" si="53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54"/>
        <v>0</v>
      </c>
      <c r="U240" s="37">
        <f t="shared" si="55"/>
        <v>0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49"/>
        <v>0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0</v>
      </c>
      <c r="O243" s="36">
        <f t="shared" si="53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54"/>
        <v>0</v>
      </c>
      <c r="U243" s="36">
        <f t="shared" si="55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4868743</v>
      </c>
      <c r="E245" s="31">
        <v>4868743</v>
      </c>
      <c r="F245" s="31">
        <v>2028648</v>
      </c>
      <c r="G245" s="36">
        <f t="shared" si="49"/>
        <v>0.41666771074176639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2028648</v>
      </c>
      <c r="O245" s="36">
        <f t="shared" si="53"/>
        <v>0.41666771074176639</v>
      </c>
      <c r="P245" s="31">
        <v>0</v>
      </c>
      <c r="Q245" s="31">
        <v>7886420</v>
      </c>
      <c r="R245" s="31">
        <v>7886420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8826405</v>
      </c>
      <c r="R246" s="31">
        <v>8826405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4868743</v>
      </c>
      <c r="E247" s="32">
        <f>SUM(E241:E246)</f>
        <v>4868743</v>
      </c>
      <c r="F247" s="32">
        <f>SUM(F241:F246)</f>
        <v>2028648</v>
      </c>
      <c r="G247" s="37">
        <f t="shared" si="49"/>
        <v>0.41666771074176639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2028648</v>
      </c>
      <c r="O247" s="37">
        <f t="shared" si="53"/>
        <v>0.41666771074176639</v>
      </c>
      <c r="P247" s="32">
        <f>SUM(P241:P246)</f>
        <v>0</v>
      </c>
      <c r="Q247" s="32">
        <f>SUM(Q241:Q246)</f>
        <v>16712825</v>
      </c>
      <c r="R247" s="32">
        <f>SUM(R241:R246)</f>
        <v>16712825</v>
      </c>
      <c r="S247" s="32">
        <f>SUM(S241:S246)</f>
        <v>0</v>
      </c>
      <c r="T247" s="37">
        <f t="shared" si="54"/>
        <v>0</v>
      </c>
      <c r="U247" s="37">
        <f t="shared" si="55"/>
        <v>0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24198989</v>
      </c>
      <c r="E253" s="31">
        <v>24198989</v>
      </c>
      <c r="F253" s="31">
        <v>27715374</v>
      </c>
      <c r="G253" s="36">
        <f t="shared" si="49"/>
        <v>1.1453112359363442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27715374</v>
      </c>
      <c r="O253" s="36">
        <f t="shared" si="53"/>
        <v>1.1453112359363442</v>
      </c>
      <c r="P253" s="31">
        <v>9531950</v>
      </c>
      <c r="Q253" s="31">
        <v>22876725</v>
      </c>
      <c r="R253" s="31">
        <v>22876725</v>
      </c>
      <c r="S253" s="31">
        <v>9531950</v>
      </c>
      <c r="T253" s="36">
        <f t="shared" si="54"/>
        <v>0.41666584705634219</v>
      </c>
      <c r="U253" s="36">
        <f t="shared" si="55"/>
        <v>1.9076289741343588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24198989</v>
      </c>
      <c r="E254" s="32">
        <f>SUM(E248:E253)</f>
        <v>24198989</v>
      </c>
      <c r="F254" s="32">
        <f>SUM(F248:F253)</f>
        <v>27715374</v>
      </c>
      <c r="G254" s="37">
        <f t="shared" si="49"/>
        <v>1.1453112359363442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27715374</v>
      </c>
      <c r="O254" s="37">
        <f t="shared" si="53"/>
        <v>1.1453112359363442</v>
      </c>
      <c r="P254" s="32">
        <f>SUM(P248:P253)</f>
        <v>9531950</v>
      </c>
      <c r="Q254" s="32">
        <f>SUM(Q248:Q253)</f>
        <v>22876725</v>
      </c>
      <c r="R254" s="32">
        <f>SUM(R248:R253)</f>
        <v>22876725</v>
      </c>
      <c r="S254" s="32">
        <f>SUM(S248:S253)</f>
        <v>9531950</v>
      </c>
      <c r="T254" s="37">
        <f t="shared" si="54"/>
        <v>0.41666584705634219</v>
      </c>
      <c r="U254" s="37">
        <f t="shared" si="55"/>
        <v>1.9076289741343588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49"/>
        <v>0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0</v>
      </c>
      <c r="O255" s="36">
        <f t="shared" si="53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54"/>
        <v>0</v>
      </c>
      <c r="U255" s="36">
        <f t="shared" si="55"/>
        <v>0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49"/>
        <v>0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0</v>
      </c>
      <c r="O259" s="37">
        <f t="shared" si="53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54"/>
        <v>0</v>
      </c>
      <c r="U259" s="37">
        <f t="shared" si="55"/>
        <v>0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29067732</v>
      </c>
      <c r="E260" s="32">
        <f>SUM(E234:E239,E241:E246,E248:E253,E255:E258)</f>
        <v>29067732</v>
      </c>
      <c r="F260" s="32">
        <f>SUM(F234:F239,F241:F246,F248:F253,F255:F258)</f>
        <v>29744022</v>
      </c>
      <c r="G260" s="37">
        <f t="shared" si="49"/>
        <v>1.0232660050670619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29744022</v>
      </c>
      <c r="O260" s="37">
        <f t="shared" si="53"/>
        <v>1.0232660050670619</v>
      </c>
      <c r="P260" s="32">
        <f>SUM(P234:P239,P241:P246,P248:P253,P255:P258)</f>
        <v>9531950</v>
      </c>
      <c r="Q260" s="32">
        <f>SUM(Q234:Q239,Q241:Q246,Q248:Q253,Q255:Q258)</f>
        <v>39589550</v>
      </c>
      <c r="R260" s="32">
        <f>SUM(R234:R239,R241:R246,R248:R253,R255:R258)</f>
        <v>39589550</v>
      </c>
      <c r="S260" s="32">
        <f>SUM(S234:S239,S241:S246,S248:S253,S255:S258)</f>
        <v>9531950</v>
      </c>
      <c r="T260" s="37">
        <f t="shared" si="54"/>
        <v>0.2407693444355897</v>
      </c>
      <c r="U260" s="37">
        <f t="shared" si="55"/>
        <v>2.1204551010024182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1752252</v>
      </c>
      <c r="E264" s="31">
        <v>1752252</v>
      </c>
      <c r="F264" s="31">
        <v>730107</v>
      </c>
      <c r="G264" s="36">
        <f t="shared" si="56"/>
        <v>0.41666780805500581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730107</v>
      </c>
      <c r="O264" s="36">
        <f t="shared" si="60"/>
        <v>0.41666780805500581</v>
      </c>
      <c r="P264" s="31">
        <v>699330</v>
      </c>
      <c r="Q264" s="31">
        <v>1678400</v>
      </c>
      <c r="R264" s="31">
        <v>1678400</v>
      </c>
      <c r="S264" s="31">
        <v>699330</v>
      </c>
      <c r="T264" s="36">
        <f t="shared" si="61"/>
        <v>0.41666468064823642</v>
      </c>
      <c r="U264" s="36">
        <f t="shared" si="62"/>
        <v>4.4009266011754145E-2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6422873</v>
      </c>
      <c r="E266" s="31">
        <v>6422873</v>
      </c>
      <c r="F266" s="31">
        <v>1423781</v>
      </c>
      <c r="G266" s="36">
        <f t="shared" si="56"/>
        <v>0.22167354079708568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1423781</v>
      </c>
      <c r="O266" s="36">
        <f t="shared" si="60"/>
        <v>0.22167354079708568</v>
      </c>
      <c r="P266" s="31">
        <v>2147966</v>
      </c>
      <c r="Q266" s="31">
        <v>4882302</v>
      </c>
      <c r="R266" s="31">
        <v>6005654</v>
      </c>
      <c r="S266" s="31">
        <v>2147966</v>
      </c>
      <c r="T266" s="36">
        <f t="shared" si="61"/>
        <v>0.43994943368927197</v>
      </c>
      <c r="U266" s="36">
        <f t="shared" si="62"/>
        <v>-0.33714919137453758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8175125</v>
      </c>
      <c r="E267" s="32">
        <f>SUM(E263:E266)</f>
        <v>8175125</v>
      </c>
      <c r="F267" s="32">
        <f>SUM(F263:F266)</f>
        <v>2153888</v>
      </c>
      <c r="G267" s="37">
        <f t="shared" si="56"/>
        <v>0.26346850965581564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2153888</v>
      </c>
      <c r="O267" s="37">
        <f t="shared" si="60"/>
        <v>0.26346850965581564</v>
      </c>
      <c r="P267" s="32">
        <f>SUM(P263:P266)</f>
        <v>2847296</v>
      </c>
      <c r="Q267" s="32">
        <f>SUM(Q263:Q266)</f>
        <v>6560702</v>
      </c>
      <c r="R267" s="32">
        <f>SUM(R263:R266)</f>
        <v>7684054</v>
      </c>
      <c r="S267" s="32">
        <f>SUM(S263:S266)</f>
        <v>2847296</v>
      </c>
      <c r="T267" s="37">
        <f t="shared" si="61"/>
        <v>0.43399258189138906</v>
      </c>
      <c r="U267" s="37">
        <f t="shared" si="62"/>
        <v>-0.24353210906066669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0</v>
      </c>
      <c r="E275" s="32">
        <f>SUM(E268:E274)</f>
        <v>0</v>
      </c>
      <c r="F275" s="32">
        <f>SUM(F268:F274)</f>
        <v>0</v>
      </c>
      <c r="G275" s="37">
        <f t="shared" si="56"/>
        <v>0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0</v>
      </c>
      <c r="O275" s="37">
        <f t="shared" si="60"/>
        <v>0</v>
      </c>
      <c r="P275" s="32">
        <f>SUM(P268:P274)</f>
        <v>0</v>
      </c>
      <c r="Q275" s="32">
        <f>SUM(Q268:Q274)</f>
        <v>0</v>
      </c>
      <c r="R275" s="32">
        <f>SUM(R268:R274)</f>
        <v>0</v>
      </c>
      <c r="S275" s="32">
        <f>SUM(S268:S274)</f>
        <v>0</v>
      </c>
      <c r="T275" s="37">
        <f t="shared" si="61"/>
        <v>0</v>
      </c>
      <c r="U275" s="37">
        <f t="shared" si="62"/>
        <v>0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0</v>
      </c>
      <c r="E285" s="32">
        <f>SUM(E276:E284)</f>
        <v>0</v>
      </c>
      <c r="F285" s="32">
        <f>SUM(F276:F284)</f>
        <v>0</v>
      </c>
      <c r="G285" s="37">
        <f t="shared" si="56"/>
        <v>0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0</v>
      </c>
      <c r="O285" s="37">
        <f t="shared" si="60"/>
        <v>0</v>
      </c>
      <c r="P285" s="32">
        <f>SUM(P276:P284)</f>
        <v>0</v>
      </c>
      <c r="Q285" s="32">
        <f>SUM(Q276:Q284)</f>
        <v>0</v>
      </c>
      <c r="R285" s="32">
        <f>SUM(R276:R284)</f>
        <v>0</v>
      </c>
      <c r="S285" s="32">
        <f>SUM(S276:S284)</f>
        <v>0</v>
      </c>
      <c r="T285" s="37">
        <f t="shared" si="61"/>
        <v>0</v>
      </c>
      <c r="U285" s="37">
        <f t="shared" si="62"/>
        <v>0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56"/>
        <v>0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0</v>
      </c>
      <c r="O292" s="37">
        <f t="shared" si="60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61"/>
        <v>0</v>
      </c>
      <c r="U292" s="37">
        <f t="shared" si="62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56"/>
        <v>0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0</v>
      </c>
      <c r="O293" s="36">
        <f t="shared" si="60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61"/>
        <v>0</v>
      </c>
      <c r="U293" s="36">
        <f t="shared" si="62"/>
        <v>0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0</v>
      </c>
      <c r="E298" s="32">
        <f>SUM(E293:E297)</f>
        <v>0</v>
      </c>
      <c r="F298" s="32">
        <f>SUM(F293:F297)</f>
        <v>0</v>
      </c>
      <c r="G298" s="37">
        <f t="shared" si="56"/>
        <v>0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0</v>
      </c>
      <c r="O298" s="37">
        <f t="shared" si="60"/>
        <v>0</v>
      </c>
      <c r="P298" s="32">
        <f>SUM(P293:P297)</f>
        <v>0</v>
      </c>
      <c r="Q298" s="32">
        <f>SUM(Q293:Q297)</f>
        <v>0</v>
      </c>
      <c r="R298" s="32">
        <f>SUM(R293:R297)</f>
        <v>0</v>
      </c>
      <c r="S298" s="32">
        <f>SUM(S293:S297)</f>
        <v>0</v>
      </c>
      <c r="T298" s="37">
        <f t="shared" si="61"/>
        <v>0</v>
      </c>
      <c r="U298" s="37">
        <f t="shared" si="62"/>
        <v>0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8175125</v>
      </c>
      <c r="E299" s="32">
        <f>SUM(E263:E266,E268:E274,E276:E284,E286:E291,E293:E297)</f>
        <v>8175125</v>
      </c>
      <c r="F299" s="32">
        <f>SUM(F263:F266,F268:F274,F276:F284,F286:F291,F293:F297)</f>
        <v>2153888</v>
      </c>
      <c r="G299" s="37">
        <f t="shared" si="56"/>
        <v>0.26346850965581564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2153888</v>
      </c>
      <c r="O299" s="37">
        <f t="shared" si="60"/>
        <v>0.26346850965581564</v>
      </c>
      <c r="P299" s="32">
        <f>SUM(P263:P266,P268:P274,P276:P284,P286:P291,P293:P297)</f>
        <v>2847296</v>
      </c>
      <c r="Q299" s="32">
        <f>SUM(Q263:Q266,Q268:Q274,Q276:Q284,Q286:Q291,Q293:Q297)</f>
        <v>6560702</v>
      </c>
      <c r="R299" s="32">
        <f>SUM(R263:R266,R268:R274,R276:R284,R286:R291,R293:R297)</f>
        <v>7684054</v>
      </c>
      <c r="S299" s="32">
        <f>SUM(S263:S266,S268:S274,S276:S284,S286:S291,S293:S297)</f>
        <v>2847296</v>
      </c>
      <c r="T299" s="37">
        <f t="shared" si="61"/>
        <v>0.43399258189138906</v>
      </c>
      <c r="U299" s="37">
        <f t="shared" si="62"/>
        <v>-0.24353210906066669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3741</v>
      </c>
      <c r="E302" s="31">
        <v>3741</v>
      </c>
      <c r="F302" s="31">
        <v>9325</v>
      </c>
      <c r="G302" s="36">
        <f t="shared" ref="G302:G339" si="63">IF(($D302     =0),0,($F302     /$D302     ))</f>
        <v>2.492649024325047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9325</v>
      </c>
      <c r="O302" s="36">
        <f t="shared" ref="O302:O339" si="67">IF(($D302     =0),0,($N302     /$D302     ))</f>
        <v>2.492649024325047</v>
      </c>
      <c r="P302" s="31">
        <v>7062</v>
      </c>
      <c r="Q302" s="31">
        <v>3580</v>
      </c>
      <c r="R302" s="31">
        <v>3580</v>
      </c>
      <c r="S302" s="31">
        <v>7062</v>
      </c>
      <c r="T302" s="36">
        <f t="shared" ref="T302:T339" si="68">IF(($Q302     =0),0,($S302     /$Q302     ))</f>
        <v>1.9726256983240222</v>
      </c>
      <c r="U302" s="36">
        <f t="shared" ref="U302:U339" si="69">IF(($P302     =0),0,(($F302     /$P302     )-1))</f>
        <v>0.32044746530727841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3741</v>
      </c>
      <c r="E303" s="32">
        <f>E302</f>
        <v>3741</v>
      </c>
      <c r="F303" s="32">
        <f>F302</f>
        <v>9325</v>
      </c>
      <c r="G303" s="37">
        <f t="shared" si="63"/>
        <v>2.492649024325047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9325</v>
      </c>
      <c r="O303" s="37">
        <f t="shared" si="67"/>
        <v>2.492649024325047</v>
      </c>
      <c r="P303" s="32">
        <f>P302</f>
        <v>7062</v>
      </c>
      <c r="Q303" s="32">
        <f>Q302</f>
        <v>3580</v>
      </c>
      <c r="R303" s="32">
        <f>R302</f>
        <v>3580</v>
      </c>
      <c r="S303" s="32">
        <f>S302</f>
        <v>7062</v>
      </c>
      <c r="T303" s="37">
        <f t="shared" si="68"/>
        <v>1.9726256983240222</v>
      </c>
      <c r="U303" s="37">
        <f t="shared" si="69"/>
        <v>0.32044746530727841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350000</v>
      </c>
      <c r="E307" s="31">
        <v>350000</v>
      </c>
      <c r="F307" s="31">
        <v>0</v>
      </c>
      <c r="G307" s="36">
        <f t="shared" si="63"/>
        <v>0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0</v>
      </c>
      <c r="O307" s="36">
        <f t="shared" si="67"/>
        <v>0</v>
      </c>
      <c r="P307" s="31">
        <v>6553</v>
      </c>
      <c r="Q307" s="31">
        <v>345000</v>
      </c>
      <c r="R307" s="31">
        <v>210000</v>
      </c>
      <c r="S307" s="31">
        <v>6553</v>
      </c>
      <c r="T307" s="36">
        <f t="shared" si="68"/>
        <v>1.8994202898550725E-2</v>
      </c>
      <c r="U307" s="36">
        <f t="shared" si="69"/>
        <v>-1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63"/>
        <v>0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0</v>
      </c>
      <c r="O308" s="36">
        <f t="shared" si="6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68"/>
        <v>0</v>
      </c>
      <c r="U308" s="36">
        <f t="shared" si="69"/>
        <v>0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350000</v>
      </c>
      <c r="E310" s="32">
        <f>SUM(E304:E309)</f>
        <v>350000</v>
      </c>
      <c r="F310" s="32">
        <f>SUM(F304:F309)</f>
        <v>0</v>
      </c>
      <c r="G310" s="37">
        <f t="shared" si="63"/>
        <v>0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0</v>
      </c>
      <c r="O310" s="37">
        <f t="shared" si="67"/>
        <v>0</v>
      </c>
      <c r="P310" s="32">
        <f>SUM(P304:P309)</f>
        <v>6553</v>
      </c>
      <c r="Q310" s="32">
        <f>SUM(Q304:Q309)</f>
        <v>345000</v>
      </c>
      <c r="R310" s="32">
        <f>SUM(R304:R309)</f>
        <v>210000</v>
      </c>
      <c r="S310" s="32">
        <f>SUM(S304:S309)</f>
        <v>6553</v>
      </c>
      <c r="T310" s="37">
        <f t="shared" si="68"/>
        <v>1.8994202898550725E-2</v>
      </c>
      <c r="U310" s="37">
        <f t="shared" si="69"/>
        <v>-1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63"/>
        <v>0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0</v>
      </c>
      <c r="O311" s="36">
        <f t="shared" si="6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68"/>
        <v>0</v>
      </c>
      <c r="U311" s="36">
        <f t="shared" si="69"/>
        <v>0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63"/>
        <v>0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0</v>
      </c>
      <c r="O312" s="36">
        <f t="shared" si="6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68"/>
        <v>0</v>
      </c>
      <c r="U312" s="36">
        <f t="shared" si="6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63"/>
        <v>0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0</v>
      </c>
      <c r="O313" s="36">
        <f t="shared" si="6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68"/>
        <v>0</v>
      </c>
      <c r="U313" s="36">
        <f t="shared" si="69"/>
        <v>0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63"/>
        <v>0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0</v>
      </c>
      <c r="O314" s="36">
        <f t="shared" si="6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68"/>
        <v>0</v>
      </c>
      <c r="U314" s="36">
        <f t="shared" si="6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63"/>
        <v>0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0</v>
      </c>
      <c r="O315" s="36">
        <f t="shared" si="6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68"/>
        <v>0</v>
      </c>
      <c r="U315" s="36">
        <f t="shared" si="69"/>
        <v>0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0</v>
      </c>
      <c r="E317" s="32">
        <f>SUM(E311:E316)</f>
        <v>0</v>
      </c>
      <c r="F317" s="32">
        <f>SUM(F311:F316)</f>
        <v>0</v>
      </c>
      <c r="G317" s="37">
        <f t="shared" si="63"/>
        <v>0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0</v>
      </c>
      <c r="O317" s="37">
        <f t="shared" si="67"/>
        <v>0</v>
      </c>
      <c r="P317" s="32">
        <f>SUM(P311:P316)</f>
        <v>0</v>
      </c>
      <c r="Q317" s="32">
        <f>SUM(Q311:Q316)</f>
        <v>0</v>
      </c>
      <c r="R317" s="32">
        <f>SUM(R311:R316)</f>
        <v>0</v>
      </c>
      <c r="S317" s="32">
        <f>SUM(S311:S316)</f>
        <v>0</v>
      </c>
      <c r="T317" s="37">
        <f t="shared" si="68"/>
        <v>0</v>
      </c>
      <c r="U317" s="37">
        <f t="shared" si="69"/>
        <v>0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63"/>
        <v>0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0</v>
      </c>
      <c r="O319" s="36">
        <f t="shared" si="6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68"/>
        <v>0</v>
      </c>
      <c r="U319" s="36">
        <f t="shared" si="69"/>
        <v>0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63"/>
        <v>0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0</v>
      </c>
      <c r="O320" s="36">
        <f t="shared" si="6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68"/>
        <v>0</v>
      </c>
      <c r="U320" s="36">
        <f t="shared" si="6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63"/>
        <v>0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0</v>
      </c>
      <c r="O321" s="36">
        <f t="shared" si="6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68"/>
        <v>0</v>
      </c>
      <c r="U321" s="36">
        <f t="shared" si="6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0</v>
      </c>
      <c r="E323" s="32">
        <f>SUM(E318:E322)</f>
        <v>0</v>
      </c>
      <c r="F323" s="32">
        <f>SUM(F318:F322)</f>
        <v>0</v>
      </c>
      <c r="G323" s="37">
        <f t="shared" si="63"/>
        <v>0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0</v>
      </c>
      <c r="O323" s="37">
        <f t="shared" si="67"/>
        <v>0</v>
      </c>
      <c r="P323" s="32">
        <f>SUM(P318:P322)</f>
        <v>0</v>
      </c>
      <c r="Q323" s="32">
        <f>SUM(Q318:Q322)</f>
        <v>0</v>
      </c>
      <c r="R323" s="32">
        <f>SUM(R318:R322)</f>
        <v>0</v>
      </c>
      <c r="S323" s="32">
        <f>SUM(S318:S322)</f>
        <v>0</v>
      </c>
      <c r="T323" s="37">
        <f t="shared" si="68"/>
        <v>0</v>
      </c>
      <c r="U323" s="37">
        <f t="shared" si="69"/>
        <v>0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63"/>
        <v>0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0</v>
      </c>
      <c r="O325" s="36">
        <f t="shared" si="6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68"/>
        <v>0</v>
      </c>
      <c r="U325" s="36">
        <f t="shared" si="69"/>
        <v>0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63"/>
        <v>0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0</v>
      </c>
      <c r="O326" s="36">
        <f t="shared" si="6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68"/>
        <v>0</v>
      </c>
      <c r="U326" s="36">
        <f t="shared" si="69"/>
        <v>0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0</v>
      </c>
      <c r="E327" s="31">
        <v>0</v>
      </c>
      <c r="F327" s="31">
        <v>0</v>
      </c>
      <c r="G327" s="36">
        <f t="shared" si="63"/>
        <v>0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0</v>
      </c>
      <c r="O327" s="36">
        <f t="shared" si="67"/>
        <v>0</v>
      </c>
      <c r="P327" s="31">
        <v>0</v>
      </c>
      <c r="Q327" s="31">
        <v>0</v>
      </c>
      <c r="R327" s="31">
        <v>0</v>
      </c>
      <c r="S327" s="31">
        <v>0</v>
      </c>
      <c r="T327" s="36">
        <f t="shared" si="68"/>
        <v>0</v>
      </c>
      <c r="U327" s="36">
        <f t="shared" si="69"/>
        <v>0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68"/>
        <v>0</v>
      </c>
      <c r="U329" s="36">
        <f t="shared" si="6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63"/>
        <v>0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0</v>
      </c>
      <c r="O330" s="36">
        <f t="shared" si="6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68"/>
        <v>0</v>
      </c>
      <c r="U330" s="36">
        <f t="shared" si="6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0</v>
      </c>
      <c r="E332" s="32">
        <f>SUM(E324:E331)</f>
        <v>0</v>
      </c>
      <c r="F332" s="32">
        <f>SUM(F324:F331)</f>
        <v>0</v>
      </c>
      <c r="G332" s="37">
        <f t="shared" si="63"/>
        <v>0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0</v>
      </c>
      <c r="O332" s="37">
        <f t="shared" si="67"/>
        <v>0</v>
      </c>
      <c r="P332" s="32">
        <f>SUM(P324:P331)</f>
        <v>0</v>
      </c>
      <c r="Q332" s="32">
        <f>SUM(Q324:Q331)</f>
        <v>0</v>
      </c>
      <c r="R332" s="32">
        <f>SUM(R324:R331)</f>
        <v>0</v>
      </c>
      <c r="S332" s="32">
        <f>SUM(S324:S331)</f>
        <v>0</v>
      </c>
      <c r="T332" s="37">
        <f t="shared" si="68"/>
        <v>0</v>
      </c>
      <c r="U332" s="37">
        <f t="shared" si="69"/>
        <v>0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250000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63"/>
        <v>0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0</v>
      </c>
      <c r="O337" s="37">
        <f t="shared" si="67"/>
        <v>0</v>
      </c>
      <c r="P337" s="32">
        <f>SUM(P333:P336)</f>
        <v>0</v>
      </c>
      <c r="Q337" s="32">
        <f>SUM(Q333:Q336)</f>
        <v>0</v>
      </c>
      <c r="R337" s="32">
        <f>SUM(R333:R336)</f>
        <v>250000</v>
      </c>
      <c r="S337" s="32">
        <f>SUM(S333:S336)</f>
        <v>0</v>
      </c>
      <c r="T337" s="37">
        <f t="shared" si="68"/>
        <v>0</v>
      </c>
      <c r="U337" s="37">
        <f t="shared" si="69"/>
        <v>0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353741</v>
      </c>
      <c r="E338" s="32">
        <f>SUM(E302,E304:E309,E311:E316,E318:E322,E324:E331,E333:E336)</f>
        <v>353741</v>
      </c>
      <c r="F338" s="32">
        <f>SUM(F302,F304:F309,F311:F316,F318:F322,F324:F331,F333:F336)</f>
        <v>9325</v>
      </c>
      <c r="G338" s="37">
        <f t="shared" si="63"/>
        <v>2.6361094699229096E-2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9325</v>
      </c>
      <c r="O338" s="37">
        <f t="shared" si="67"/>
        <v>2.6361094699229096E-2</v>
      </c>
      <c r="P338" s="32">
        <f>SUM(P302,P304:P309,P311:P316,P318:P322,P324:P331,P333:P336)</f>
        <v>13615</v>
      </c>
      <c r="Q338" s="32">
        <f>SUM(Q302,Q304:Q309,Q311:Q316,Q318:Q322,Q324:Q331,Q333:Q336)</f>
        <v>348580</v>
      </c>
      <c r="R338" s="32">
        <f>SUM(R302,R304:R309,R311:R316,R318:R322,R324:R331,R333:R336)</f>
        <v>463580</v>
      </c>
      <c r="S338" s="32">
        <f>SUM(S302,S304:S309,S311:S316,S318:S322,S324:S331,S333:S336)</f>
        <v>13615</v>
      </c>
      <c r="T338" s="37">
        <f t="shared" si="68"/>
        <v>3.9058465775431754E-2</v>
      </c>
      <c r="U338" s="37">
        <f t="shared" si="69"/>
        <v>-0.31509364671318396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99833336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99833336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51937735</v>
      </c>
      <c r="G339" s="39">
        <f t="shared" si="63"/>
        <v>0.52024441014372191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51937735</v>
      </c>
      <c r="O339" s="39">
        <f t="shared" si="67"/>
        <v>0.52024441014372191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34264351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113217944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114642971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34264351</v>
      </c>
      <c r="T339" s="39">
        <f t="shared" si="68"/>
        <v>0.30264063972050226</v>
      </c>
      <c r="U339" s="39">
        <f t="shared" si="69"/>
        <v>0.51579508977129018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39624020</v>
      </c>
      <c r="E8" s="31">
        <v>39624020</v>
      </c>
      <c r="F8" s="31">
        <v>1932018</v>
      </c>
      <c r="G8" s="36">
        <f>IF(($D8       =0),0,($F8       /$D8       ))</f>
        <v>4.8758757945306909E-2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1932018</v>
      </c>
      <c r="O8" s="36">
        <f>IF(($D8       =0),0,($N8       /$D8       ))</f>
        <v>4.8758757945306909E-2</v>
      </c>
      <c r="P8" s="31">
        <v>2363781</v>
      </c>
      <c r="Q8" s="31">
        <v>37889731</v>
      </c>
      <c r="R8" s="31">
        <v>37889731</v>
      </c>
      <c r="S8" s="31">
        <v>2363781</v>
      </c>
      <c r="T8" s="36">
        <f>IF(($Q8       =0),0,($S8       /$Q8       ))</f>
        <v>6.2385795243571407E-2</v>
      </c>
      <c r="U8" s="36">
        <f>IF(($P8       =0),0,(($F8       /$P8       )-1))</f>
        <v>-0.18265778428712309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47044350</v>
      </c>
      <c r="E9" s="31">
        <v>47044350</v>
      </c>
      <c r="F9" s="31">
        <v>4224516</v>
      </c>
      <c r="G9" s="36">
        <f>IF(($D9       =0),0,($F9       /$D9       ))</f>
        <v>8.9798583676892127E-2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4224516</v>
      </c>
      <c r="O9" s="36">
        <f>IF(($D9       =0),0,($N9       /$D9       ))</f>
        <v>8.9798583676892127E-2</v>
      </c>
      <c r="P9" s="31">
        <v>10783279</v>
      </c>
      <c r="Q9" s="31">
        <v>41897870</v>
      </c>
      <c r="R9" s="31">
        <v>45519170</v>
      </c>
      <c r="S9" s="31">
        <v>10783279</v>
      </c>
      <c r="T9" s="36">
        <f>IF(($Q9       =0),0,($S9       /$Q9       ))</f>
        <v>0.25737057754964632</v>
      </c>
      <c r="U9" s="36">
        <f>IF(($P9       =0),0,(($F9       /$P9       )-1))</f>
        <v>-0.60823456390213027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86668370</v>
      </c>
      <c r="E10" s="32">
        <f>SUM(E8:E9)</f>
        <v>86668370</v>
      </c>
      <c r="F10" s="32">
        <f>SUM(F8:F9)</f>
        <v>6156534</v>
      </c>
      <c r="G10" s="37">
        <f t="shared" ref="G10:G54" si="0">IF(($D10      =0),0,($F10      /$D10      ))</f>
        <v>7.1035534647761342E-2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6156534</v>
      </c>
      <c r="O10" s="37">
        <f t="shared" ref="O10:O54" si="4">IF(($D10      =0),0,($N10      /$D10      ))</f>
        <v>7.1035534647761342E-2</v>
      </c>
      <c r="P10" s="32">
        <f>SUM(P8:P9)</f>
        <v>13147060</v>
      </c>
      <c r="Q10" s="32">
        <f>SUM(Q8:Q9)</f>
        <v>79787601</v>
      </c>
      <c r="R10" s="32">
        <f>SUM(R8:R9)</f>
        <v>83408901</v>
      </c>
      <c r="S10" s="32">
        <f>SUM(S8:S9)</f>
        <v>13147060</v>
      </c>
      <c r="T10" s="37">
        <f t="shared" ref="T10:T54" si="5">IF(($Q10      =0),0,($S10      /$Q10      ))</f>
        <v>0.16477572749680744</v>
      </c>
      <c r="U10" s="37">
        <f t="shared" ref="U10:U54" si="6">IF(($P10      =0),0,(($F10      /$P10      )-1))</f>
        <v>-0.53171781371652671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3254479</v>
      </c>
      <c r="E11" s="31">
        <v>3254479</v>
      </c>
      <c r="F11" s="31">
        <v>55886</v>
      </c>
      <c r="G11" s="36">
        <f t="shared" si="0"/>
        <v>1.7172026613169113E-2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55886</v>
      </c>
      <c r="O11" s="36">
        <f t="shared" si="4"/>
        <v>1.7172026613169113E-2</v>
      </c>
      <c r="P11" s="31">
        <v>49849</v>
      </c>
      <c r="Q11" s="31">
        <v>3247903</v>
      </c>
      <c r="R11" s="31">
        <v>3247903</v>
      </c>
      <c r="S11" s="31">
        <v>49849</v>
      </c>
      <c r="T11" s="36">
        <f t="shared" si="5"/>
        <v>1.534805688470376E-2</v>
      </c>
      <c r="U11" s="36">
        <f t="shared" si="6"/>
        <v>0.12110573933278501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2828865</v>
      </c>
      <c r="E12" s="31">
        <v>2318313</v>
      </c>
      <c r="F12" s="31">
        <v>2774903</v>
      </c>
      <c r="G12" s="36">
        <f t="shared" si="0"/>
        <v>0.98092450505768214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2774903</v>
      </c>
      <c r="O12" s="36">
        <f t="shared" si="4"/>
        <v>0.98092450505768214</v>
      </c>
      <c r="P12" s="31">
        <v>2736265</v>
      </c>
      <c r="Q12" s="31">
        <v>2821628</v>
      </c>
      <c r="R12" s="31">
        <v>5821628</v>
      </c>
      <c r="S12" s="31">
        <v>2736265</v>
      </c>
      <c r="T12" s="36">
        <f t="shared" si="5"/>
        <v>0.96974689789015422</v>
      </c>
      <c r="U12" s="36">
        <f t="shared" si="6"/>
        <v>1.4120708337825416E-2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7144710</v>
      </c>
      <c r="E13" s="31">
        <v>7144710</v>
      </c>
      <c r="F13" s="31">
        <v>4660837</v>
      </c>
      <c r="G13" s="36">
        <f t="shared" si="0"/>
        <v>0.65234796093893244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4660837</v>
      </c>
      <c r="O13" s="36">
        <f t="shared" si="4"/>
        <v>0.65234796093893244</v>
      </c>
      <c r="P13" s="31">
        <v>112810</v>
      </c>
      <c r="Q13" s="31">
        <v>4497000</v>
      </c>
      <c r="R13" s="31">
        <v>4497000</v>
      </c>
      <c r="S13" s="31">
        <v>112810</v>
      </c>
      <c r="T13" s="36">
        <f t="shared" si="5"/>
        <v>2.5085612630642649E-2</v>
      </c>
      <c r="U13" s="36">
        <f t="shared" si="6"/>
        <v>40.315814200868715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3468609</v>
      </c>
      <c r="E14" s="31">
        <v>3468609</v>
      </c>
      <c r="F14" s="31">
        <v>818863</v>
      </c>
      <c r="G14" s="36">
        <f t="shared" si="0"/>
        <v>0.23607820887277869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818863</v>
      </c>
      <c r="O14" s="36">
        <f t="shared" si="4"/>
        <v>0.23607820887277869</v>
      </c>
      <c r="P14" s="31">
        <v>726282</v>
      </c>
      <c r="Q14" s="31">
        <v>3445408</v>
      </c>
      <c r="R14" s="31">
        <v>4541099</v>
      </c>
      <c r="S14" s="31">
        <v>726282</v>
      </c>
      <c r="T14" s="36">
        <f t="shared" si="5"/>
        <v>0.21079709572857555</v>
      </c>
      <c r="U14" s="36">
        <f t="shared" si="6"/>
        <v>0.1274725244464272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2152116</v>
      </c>
      <c r="E15" s="31">
        <v>2152116</v>
      </c>
      <c r="F15" s="31">
        <v>53210</v>
      </c>
      <c r="G15" s="36">
        <f t="shared" si="0"/>
        <v>2.472450369775607E-2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53210</v>
      </c>
      <c r="O15" s="36">
        <f t="shared" si="4"/>
        <v>2.472450369775607E-2</v>
      </c>
      <c r="P15" s="31">
        <v>64843</v>
      </c>
      <c r="Q15" s="31">
        <v>1963596</v>
      </c>
      <c r="R15" s="31">
        <v>1989565</v>
      </c>
      <c r="S15" s="31">
        <v>64843</v>
      </c>
      <c r="T15" s="36">
        <f t="shared" si="5"/>
        <v>3.302257694556314E-2</v>
      </c>
      <c r="U15" s="36">
        <f t="shared" si="6"/>
        <v>-0.17940255694523699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3384979</v>
      </c>
      <c r="E16" s="31">
        <v>3384979</v>
      </c>
      <c r="F16" s="31">
        <v>108379</v>
      </c>
      <c r="G16" s="36">
        <f t="shared" si="0"/>
        <v>3.2017628469777806E-2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108379</v>
      </c>
      <c r="O16" s="36">
        <f t="shared" si="4"/>
        <v>3.2017628469777806E-2</v>
      </c>
      <c r="P16" s="31">
        <v>86964</v>
      </c>
      <c r="Q16" s="31">
        <v>2459548</v>
      </c>
      <c r="R16" s="31">
        <v>3364548</v>
      </c>
      <c r="S16" s="31">
        <v>86964</v>
      </c>
      <c r="T16" s="36">
        <f t="shared" si="5"/>
        <v>3.5357716133208213E-2</v>
      </c>
      <c r="U16" s="36">
        <f t="shared" si="6"/>
        <v>0.24625132238627478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1873019</v>
      </c>
      <c r="E17" s="31">
        <v>1873019</v>
      </c>
      <c r="F17" s="31">
        <v>199045</v>
      </c>
      <c r="G17" s="36">
        <f t="shared" si="0"/>
        <v>0.10626961071937871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199045</v>
      </c>
      <c r="O17" s="36">
        <f t="shared" si="4"/>
        <v>0.10626961071937871</v>
      </c>
      <c r="P17" s="31">
        <v>269764</v>
      </c>
      <c r="Q17" s="31">
        <v>1885308</v>
      </c>
      <c r="R17" s="31">
        <v>1863577</v>
      </c>
      <c r="S17" s="31">
        <v>269764</v>
      </c>
      <c r="T17" s="36">
        <f t="shared" si="5"/>
        <v>0.14308749551797373</v>
      </c>
      <c r="U17" s="36">
        <f t="shared" si="6"/>
        <v>-0.2621513619311695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24106777</v>
      </c>
      <c r="E19" s="32">
        <f>SUM(E11:E18)</f>
        <v>23596225</v>
      </c>
      <c r="F19" s="32">
        <f>SUM(F11:F18)</f>
        <v>8671123</v>
      </c>
      <c r="G19" s="37">
        <f t="shared" si="0"/>
        <v>0.35969648700861173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8671123</v>
      </c>
      <c r="O19" s="37">
        <f t="shared" si="4"/>
        <v>0.35969648700861173</v>
      </c>
      <c r="P19" s="32">
        <f>SUM(P11:P18)</f>
        <v>4046777</v>
      </c>
      <c r="Q19" s="32">
        <f>SUM(Q11:Q18)</f>
        <v>20320391</v>
      </c>
      <c r="R19" s="32">
        <f>SUM(R11:R18)</f>
        <v>25325320</v>
      </c>
      <c r="S19" s="32">
        <f>SUM(S11:S18)</f>
        <v>4046777</v>
      </c>
      <c r="T19" s="37">
        <f t="shared" si="5"/>
        <v>0.19914857937526892</v>
      </c>
      <c r="U19" s="37">
        <f t="shared" si="6"/>
        <v>1.142723209111844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2732000</v>
      </c>
      <c r="E20" s="31">
        <v>2732000</v>
      </c>
      <c r="F20" s="31">
        <v>1578795</v>
      </c>
      <c r="G20" s="36">
        <f t="shared" si="0"/>
        <v>0.57788982430453883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1578795</v>
      </c>
      <c r="O20" s="36">
        <f t="shared" si="4"/>
        <v>0.57788982430453883</v>
      </c>
      <c r="P20" s="31">
        <v>106463</v>
      </c>
      <c r="Q20" s="31">
        <v>3073783</v>
      </c>
      <c r="R20" s="31">
        <v>3814263</v>
      </c>
      <c r="S20" s="31">
        <v>106463</v>
      </c>
      <c r="T20" s="36">
        <f t="shared" si="5"/>
        <v>3.4635821721962806E-2</v>
      </c>
      <c r="U20" s="36">
        <f t="shared" si="6"/>
        <v>13.829518236382594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29614000</v>
      </c>
      <c r="E21" s="31">
        <v>30233523</v>
      </c>
      <c r="F21" s="31">
        <v>6822611</v>
      </c>
      <c r="G21" s="36">
        <f t="shared" si="0"/>
        <v>0.2303846491524279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6822611</v>
      </c>
      <c r="O21" s="36">
        <f t="shared" si="4"/>
        <v>0.2303846491524279</v>
      </c>
      <c r="P21" s="31">
        <v>6264791</v>
      </c>
      <c r="Q21" s="31">
        <v>11506748</v>
      </c>
      <c r="R21" s="31">
        <v>21860760</v>
      </c>
      <c r="S21" s="31">
        <v>6264791</v>
      </c>
      <c r="T21" s="36">
        <f t="shared" si="5"/>
        <v>0.54444496394637298</v>
      </c>
      <c r="U21" s="36">
        <f t="shared" si="6"/>
        <v>8.9040480360797369E-2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976733</v>
      </c>
      <c r="E22" s="31">
        <v>1976733</v>
      </c>
      <c r="F22" s="31">
        <v>355416</v>
      </c>
      <c r="G22" s="36">
        <f t="shared" si="0"/>
        <v>0.36388245303475975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355416</v>
      </c>
      <c r="O22" s="36">
        <f t="shared" si="4"/>
        <v>0.36388245303475975</v>
      </c>
      <c r="P22" s="31">
        <v>72252</v>
      </c>
      <c r="Q22" s="31">
        <v>974136</v>
      </c>
      <c r="R22" s="31">
        <v>974136</v>
      </c>
      <c r="S22" s="31">
        <v>72252</v>
      </c>
      <c r="T22" s="36">
        <f t="shared" si="5"/>
        <v>7.4170341718199514E-2</v>
      </c>
      <c r="U22" s="36">
        <f t="shared" si="6"/>
        <v>3.9191164258428834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2073358</v>
      </c>
      <c r="E23" s="31">
        <v>2073358</v>
      </c>
      <c r="F23" s="31">
        <v>1885594</v>
      </c>
      <c r="G23" s="36">
        <f t="shared" si="0"/>
        <v>0.90943966261494635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1885594</v>
      </c>
      <c r="O23" s="36">
        <f t="shared" si="4"/>
        <v>0.90943966261494635</v>
      </c>
      <c r="P23" s="31">
        <v>1839367</v>
      </c>
      <c r="Q23" s="31">
        <v>2032023</v>
      </c>
      <c r="R23" s="31">
        <v>2031805</v>
      </c>
      <c r="S23" s="31">
        <v>1839367</v>
      </c>
      <c r="T23" s="36">
        <f t="shared" si="5"/>
        <v>0.90519004952207727</v>
      </c>
      <c r="U23" s="36">
        <f t="shared" si="6"/>
        <v>2.5132015524906182E-2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1069313</v>
      </c>
      <c r="E24" s="31">
        <v>1069313</v>
      </c>
      <c r="F24" s="31">
        <v>4033</v>
      </c>
      <c r="G24" s="36">
        <f t="shared" si="0"/>
        <v>3.7715804446406243E-3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4033</v>
      </c>
      <c r="O24" s="36">
        <f t="shared" si="4"/>
        <v>3.7715804446406243E-3</v>
      </c>
      <c r="P24" s="31">
        <v>10092</v>
      </c>
      <c r="Q24" s="31">
        <v>1057674</v>
      </c>
      <c r="R24" s="31">
        <v>1057674</v>
      </c>
      <c r="S24" s="31">
        <v>10092</v>
      </c>
      <c r="T24" s="36">
        <f t="shared" si="5"/>
        <v>9.5416924307489825E-3</v>
      </c>
      <c r="U24" s="36">
        <f t="shared" si="6"/>
        <v>-0.60037653586999606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6116812</v>
      </c>
      <c r="E25" s="31">
        <v>6116812</v>
      </c>
      <c r="F25" s="31">
        <v>93774000</v>
      </c>
      <c r="G25" s="36">
        <f t="shared" si="0"/>
        <v>15.330534925709667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93774000</v>
      </c>
      <c r="O25" s="36">
        <f t="shared" si="4"/>
        <v>15.330534925709667</v>
      </c>
      <c r="P25" s="31">
        <v>96735000</v>
      </c>
      <c r="Q25" s="31">
        <v>6116812</v>
      </c>
      <c r="R25" s="31">
        <v>6116812</v>
      </c>
      <c r="S25" s="31">
        <v>96735000</v>
      </c>
      <c r="T25" s="36">
        <f t="shared" si="5"/>
        <v>15.814610617426201</v>
      </c>
      <c r="U25" s="36">
        <f t="shared" si="6"/>
        <v>-3.060939680570629E-2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42582216</v>
      </c>
      <c r="E27" s="32">
        <f>SUM(E20:E26)</f>
        <v>44201739</v>
      </c>
      <c r="F27" s="32">
        <f>SUM(F20:F26)</f>
        <v>104420449</v>
      </c>
      <c r="G27" s="37">
        <f t="shared" si="0"/>
        <v>2.4522079593039496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104420449</v>
      </c>
      <c r="O27" s="37">
        <f t="shared" si="4"/>
        <v>2.4522079593039496</v>
      </c>
      <c r="P27" s="32">
        <f>SUM(P20:P26)</f>
        <v>105027965</v>
      </c>
      <c r="Q27" s="32">
        <f>SUM(Q20:Q26)</f>
        <v>24761176</v>
      </c>
      <c r="R27" s="32">
        <f>SUM(R20:R26)</f>
        <v>35855450</v>
      </c>
      <c r="S27" s="32">
        <f>SUM(S20:S26)</f>
        <v>105027965</v>
      </c>
      <c r="T27" s="37">
        <f t="shared" si="5"/>
        <v>4.2416388058467014</v>
      </c>
      <c r="U27" s="37">
        <f t="shared" si="6"/>
        <v>-5.7843261078133201E-3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6406574</v>
      </c>
      <c r="E28" s="31">
        <v>6406574</v>
      </c>
      <c r="F28" s="31">
        <v>1543009</v>
      </c>
      <c r="G28" s="36">
        <f t="shared" si="0"/>
        <v>0.24084776044107192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1543009</v>
      </c>
      <c r="O28" s="36">
        <f t="shared" si="4"/>
        <v>0.24084776044107192</v>
      </c>
      <c r="P28" s="31">
        <v>1410577</v>
      </c>
      <c r="Q28" s="31">
        <v>4446590</v>
      </c>
      <c r="R28" s="31">
        <v>6149795</v>
      </c>
      <c r="S28" s="31">
        <v>1410577</v>
      </c>
      <c r="T28" s="36">
        <f t="shared" si="5"/>
        <v>0.3172266838183867</v>
      </c>
      <c r="U28" s="36">
        <f t="shared" si="6"/>
        <v>9.3884984655215664E-2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908000</v>
      </c>
      <c r="E29" s="31">
        <v>908000</v>
      </c>
      <c r="F29" s="31">
        <v>59500</v>
      </c>
      <c r="G29" s="36">
        <f t="shared" si="0"/>
        <v>6.5528634361233476E-2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59500</v>
      </c>
      <c r="O29" s="36">
        <f t="shared" si="4"/>
        <v>6.5528634361233476E-2</v>
      </c>
      <c r="P29" s="31">
        <v>78594</v>
      </c>
      <c r="Q29" s="31">
        <v>753000</v>
      </c>
      <c r="R29" s="31">
        <v>1043000</v>
      </c>
      <c r="S29" s="31">
        <v>78594</v>
      </c>
      <c r="T29" s="36">
        <f t="shared" si="5"/>
        <v>0.10437450199203187</v>
      </c>
      <c r="U29" s="36">
        <f t="shared" si="6"/>
        <v>-0.24294475405247218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1969006</v>
      </c>
      <c r="E30" s="31">
        <v>1969006</v>
      </c>
      <c r="F30" s="31">
        <v>440473</v>
      </c>
      <c r="G30" s="36">
        <f t="shared" si="0"/>
        <v>0.2237032289388656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440473</v>
      </c>
      <c r="O30" s="36">
        <f t="shared" si="4"/>
        <v>0.2237032289388656</v>
      </c>
      <c r="P30" s="31">
        <v>219083</v>
      </c>
      <c r="Q30" s="31">
        <v>1569000</v>
      </c>
      <c r="R30" s="31">
        <v>1559001</v>
      </c>
      <c r="S30" s="31">
        <v>219083</v>
      </c>
      <c r="T30" s="36">
        <f t="shared" si="5"/>
        <v>0.13963224984066283</v>
      </c>
      <c r="U30" s="36">
        <f t="shared" si="6"/>
        <v>1.0105302556565321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1434520</v>
      </c>
      <c r="E31" s="31">
        <v>1434520</v>
      </c>
      <c r="F31" s="31">
        <v>245384</v>
      </c>
      <c r="G31" s="36">
        <f t="shared" si="0"/>
        <v>0.17105652064802163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245384</v>
      </c>
      <c r="O31" s="36">
        <f t="shared" si="4"/>
        <v>0.17105652064802163</v>
      </c>
      <c r="P31" s="31">
        <v>220799</v>
      </c>
      <c r="Q31" s="31">
        <v>1265176</v>
      </c>
      <c r="R31" s="31">
        <v>1426323</v>
      </c>
      <c r="S31" s="31">
        <v>220799</v>
      </c>
      <c r="T31" s="36">
        <f t="shared" si="5"/>
        <v>0.17452038293486441</v>
      </c>
      <c r="U31" s="36">
        <f t="shared" si="6"/>
        <v>0.11134561297831969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934333</v>
      </c>
      <c r="E32" s="31">
        <v>934333</v>
      </c>
      <c r="F32" s="31">
        <v>22137</v>
      </c>
      <c r="G32" s="36">
        <f t="shared" si="0"/>
        <v>2.3692837564337339E-2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22137</v>
      </c>
      <c r="O32" s="36">
        <f t="shared" si="4"/>
        <v>2.3692837564337339E-2</v>
      </c>
      <c r="P32" s="31">
        <v>6081</v>
      </c>
      <c r="Q32" s="31">
        <v>789454</v>
      </c>
      <c r="R32" s="31">
        <v>927250</v>
      </c>
      <c r="S32" s="31">
        <v>6081</v>
      </c>
      <c r="T32" s="36">
        <f t="shared" si="5"/>
        <v>7.7027920562819365E-3</v>
      </c>
      <c r="U32" s="36">
        <f t="shared" si="6"/>
        <v>2.6403552047360632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8311157</v>
      </c>
      <c r="E33" s="31">
        <v>8311157</v>
      </c>
      <c r="F33" s="31">
        <v>426100</v>
      </c>
      <c r="G33" s="36">
        <f t="shared" si="0"/>
        <v>5.126843350450485E-2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426100</v>
      </c>
      <c r="O33" s="36">
        <f t="shared" si="4"/>
        <v>5.126843350450485E-2</v>
      </c>
      <c r="P33" s="31">
        <v>5792423</v>
      </c>
      <c r="Q33" s="31">
        <v>40522201</v>
      </c>
      <c r="R33" s="31">
        <v>8494201</v>
      </c>
      <c r="S33" s="31">
        <v>5792423</v>
      </c>
      <c r="T33" s="36">
        <f t="shared" si="5"/>
        <v>0.14294443186834793</v>
      </c>
      <c r="U33" s="36">
        <f t="shared" si="6"/>
        <v>-0.92643838338463891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19963590</v>
      </c>
      <c r="E35" s="32">
        <f>SUM(E28:E34)</f>
        <v>19963590</v>
      </c>
      <c r="F35" s="32">
        <f>SUM(F28:F34)</f>
        <v>2736603</v>
      </c>
      <c r="G35" s="37">
        <f t="shared" si="0"/>
        <v>0.13707970360040453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2736603</v>
      </c>
      <c r="O35" s="37">
        <f t="shared" si="4"/>
        <v>0.13707970360040453</v>
      </c>
      <c r="P35" s="32">
        <f>SUM(P28:P34)</f>
        <v>7727557</v>
      </c>
      <c r="Q35" s="32">
        <f>SUM(Q28:Q34)</f>
        <v>49345421</v>
      </c>
      <c r="R35" s="32">
        <f>SUM(R28:R34)</f>
        <v>19599570</v>
      </c>
      <c r="S35" s="32">
        <f>SUM(S28:S34)</f>
        <v>7727557</v>
      </c>
      <c r="T35" s="37">
        <f t="shared" si="5"/>
        <v>0.15660129842645379</v>
      </c>
      <c r="U35" s="37">
        <f t="shared" si="6"/>
        <v>-0.64586440449420168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4912192</v>
      </c>
      <c r="E36" s="31">
        <v>4912192</v>
      </c>
      <c r="F36" s="31">
        <v>1986297</v>
      </c>
      <c r="G36" s="36">
        <f t="shared" si="0"/>
        <v>0.40436061945461416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1986297</v>
      </c>
      <c r="O36" s="36">
        <f t="shared" si="4"/>
        <v>0.40436061945461416</v>
      </c>
      <c r="P36" s="31">
        <v>1376116</v>
      </c>
      <c r="Q36" s="31">
        <v>6442301</v>
      </c>
      <c r="R36" s="31">
        <v>6446301</v>
      </c>
      <c r="S36" s="31">
        <v>1376116</v>
      </c>
      <c r="T36" s="36">
        <f t="shared" si="5"/>
        <v>0.21360628756712857</v>
      </c>
      <c r="U36" s="36">
        <f t="shared" si="6"/>
        <v>0.4434081138508672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2355423</v>
      </c>
      <c r="E37" s="31">
        <v>2355423</v>
      </c>
      <c r="F37" s="31">
        <v>490771</v>
      </c>
      <c r="G37" s="36">
        <f t="shared" si="0"/>
        <v>0.20835790429150094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490771</v>
      </c>
      <c r="O37" s="36">
        <f t="shared" si="4"/>
        <v>0.20835790429150094</v>
      </c>
      <c r="P37" s="31">
        <v>9473</v>
      </c>
      <c r="Q37" s="31">
        <v>1689664</v>
      </c>
      <c r="R37" s="31">
        <v>2393416</v>
      </c>
      <c r="S37" s="31">
        <v>9473</v>
      </c>
      <c r="T37" s="36">
        <f t="shared" si="5"/>
        <v>5.6064400969660236E-3</v>
      </c>
      <c r="U37" s="36">
        <f t="shared" si="6"/>
        <v>50.807347197297581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3450162</v>
      </c>
      <c r="E38" s="31">
        <v>3450162</v>
      </c>
      <c r="F38" s="31">
        <v>202812</v>
      </c>
      <c r="G38" s="36">
        <f t="shared" si="0"/>
        <v>5.8783326695963839E-2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202812</v>
      </c>
      <c r="O38" s="36">
        <f t="shared" si="4"/>
        <v>5.8783326695963839E-2</v>
      </c>
      <c r="P38" s="31">
        <v>170146</v>
      </c>
      <c r="Q38" s="31">
        <v>3689219</v>
      </c>
      <c r="R38" s="31">
        <v>3553199</v>
      </c>
      <c r="S38" s="31">
        <v>170146</v>
      </c>
      <c r="T38" s="36">
        <f t="shared" si="5"/>
        <v>4.6119788497240202E-2</v>
      </c>
      <c r="U38" s="36">
        <f t="shared" si="6"/>
        <v>0.19198805731548196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10717777</v>
      </c>
      <c r="E40" s="32">
        <f>SUM(E36:E39)</f>
        <v>10717777</v>
      </c>
      <c r="F40" s="32">
        <f>SUM(F36:F39)</f>
        <v>2679880</v>
      </c>
      <c r="G40" s="37">
        <f t="shared" si="0"/>
        <v>0.25004065675186188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2679880</v>
      </c>
      <c r="O40" s="37">
        <f t="shared" si="4"/>
        <v>0.25004065675186188</v>
      </c>
      <c r="P40" s="32">
        <f>SUM(P36:P39)</f>
        <v>1555735</v>
      </c>
      <c r="Q40" s="32">
        <f>SUM(Q36:Q39)</f>
        <v>11821184</v>
      </c>
      <c r="R40" s="32">
        <f>SUM(R36:R39)</f>
        <v>12392916</v>
      </c>
      <c r="S40" s="32">
        <f>SUM(S36:S39)</f>
        <v>1555735</v>
      </c>
      <c r="T40" s="37">
        <f t="shared" si="5"/>
        <v>0.13160568349160287</v>
      </c>
      <c r="U40" s="37">
        <f t="shared" si="6"/>
        <v>0.72258128794428367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7219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7219</v>
      </c>
      <c r="O42" s="36">
        <f t="shared" si="4"/>
        <v>0</v>
      </c>
      <c r="P42" s="31">
        <v>9450700</v>
      </c>
      <c r="Q42" s="31">
        <v>0</v>
      </c>
      <c r="R42" s="31">
        <v>0</v>
      </c>
      <c r="S42" s="31">
        <v>9450700</v>
      </c>
      <c r="T42" s="36">
        <f t="shared" si="5"/>
        <v>0</v>
      </c>
      <c r="U42" s="36">
        <f t="shared" si="6"/>
        <v>-0.99923614123821514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1638028</v>
      </c>
      <c r="E43" s="31">
        <v>1638028</v>
      </c>
      <c r="F43" s="31">
        <v>-1338049</v>
      </c>
      <c r="G43" s="36">
        <f t="shared" si="0"/>
        <v>-0.816865767862332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-1338049</v>
      </c>
      <c r="O43" s="36">
        <f t="shared" si="4"/>
        <v>-0.816865767862332</v>
      </c>
      <c r="P43" s="31">
        <v>171232</v>
      </c>
      <c r="Q43" s="31">
        <v>1639980</v>
      </c>
      <c r="R43" s="31">
        <v>1637243</v>
      </c>
      <c r="S43" s="31">
        <v>171232</v>
      </c>
      <c r="T43" s="36">
        <f t="shared" si="5"/>
        <v>0.10441102940279759</v>
      </c>
      <c r="U43" s="36">
        <f t="shared" si="6"/>
        <v>-8.8142461689403859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4137218</v>
      </c>
      <c r="E44" s="31">
        <v>4137218</v>
      </c>
      <c r="F44" s="31">
        <v>-1929575</v>
      </c>
      <c r="G44" s="36">
        <f t="shared" si="0"/>
        <v>-0.46639432584891588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-1929575</v>
      </c>
      <c r="O44" s="36">
        <f t="shared" si="4"/>
        <v>-0.46639432584891588</v>
      </c>
      <c r="P44" s="31">
        <v>1114152</v>
      </c>
      <c r="Q44" s="31">
        <v>1139123</v>
      </c>
      <c r="R44" s="31">
        <v>4139123</v>
      </c>
      <c r="S44" s="31">
        <v>1114152</v>
      </c>
      <c r="T44" s="36">
        <f t="shared" si="5"/>
        <v>0.97807875005596412</v>
      </c>
      <c r="U44" s="36">
        <f t="shared" si="6"/>
        <v>-2.7318776971185263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5575091</v>
      </c>
      <c r="E45" s="31">
        <v>5575091</v>
      </c>
      <c r="F45" s="31">
        <v>281496</v>
      </c>
      <c r="G45" s="36">
        <f t="shared" si="0"/>
        <v>5.0491731883838306E-2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281496</v>
      </c>
      <c r="O45" s="36">
        <f t="shared" si="4"/>
        <v>5.0491731883838306E-2</v>
      </c>
      <c r="P45" s="31">
        <v>500275</v>
      </c>
      <c r="Q45" s="31">
        <v>4424273</v>
      </c>
      <c r="R45" s="31">
        <v>5455405</v>
      </c>
      <c r="S45" s="31">
        <v>500275</v>
      </c>
      <c r="T45" s="36">
        <f t="shared" si="5"/>
        <v>0.11307507470718918</v>
      </c>
      <c r="U45" s="36">
        <f t="shared" si="6"/>
        <v>-0.43731747538853627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58814964</v>
      </c>
      <c r="E46" s="31">
        <v>58814964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54607136</v>
      </c>
      <c r="R46" s="31">
        <v>53735136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70165301</v>
      </c>
      <c r="E47" s="32">
        <f>SUM(E41:E46)</f>
        <v>70165301</v>
      </c>
      <c r="F47" s="32">
        <f>SUM(F41:F46)</f>
        <v>-2978909</v>
      </c>
      <c r="G47" s="37">
        <f t="shared" si="0"/>
        <v>-4.2455586415855326E-2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-2978909</v>
      </c>
      <c r="O47" s="37">
        <f t="shared" si="4"/>
        <v>-4.2455586415855326E-2</v>
      </c>
      <c r="P47" s="32">
        <f>SUM(P41:P46)</f>
        <v>11236359</v>
      </c>
      <c r="Q47" s="32">
        <f>SUM(Q41:Q46)</f>
        <v>61810512</v>
      </c>
      <c r="R47" s="32">
        <f>SUM(R41:R46)</f>
        <v>64966907</v>
      </c>
      <c r="S47" s="32">
        <f>SUM(S41:S46)</f>
        <v>11236359</v>
      </c>
      <c r="T47" s="37">
        <f t="shared" si="5"/>
        <v>0.18178718532536989</v>
      </c>
      <c r="U47" s="37">
        <f t="shared" si="6"/>
        <v>-1.2651133699092383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8346160</v>
      </c>
      <c r="E48" s="31">
        <v>8346160</v>
      </c>
      <c r="F48" s="31">
        <v>3831708</v>
      </c>
      <c r="G48" s="36">
        <f t="shared" si="0"/>
        <v>0.45909831587220951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3831708</v>
      </c>
      <c r="O48" s="36">
        <f t="shared" si="4"/>
        <v>0.45909831587220951</v>
      </c>
      <c r="P48" s="31">
        <v>1908580</v>
      </c>
      <c r="Q48" s="31">
        <v>7953696</v>
      </c>
      <c r="R48" s="31">
        <v>6397082</v>
      </c>
      <c r="S48" s="31">
        <v>1908580</v>
      </c>
      <c r="T48" s="36">
        <f t="shared" si="5"/>
        <v>0.23996139656330842</v>
      </c>
      <c r="U48" s="36">
        <f t="shared" si="6"/>
        <v>1.0076224208573912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210000</v>
      </c>
      <c r="E49" s="31">
        <v>210000</v>
      </c>
      <c r="F49" s="31">
        <v>84183</v>
      </c>
      <c r="G49" s="36">
        <f t="shared" si="0"/>
        <v>0.40087142857142855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84183</v>
      </c>
      <c r="O49" s="36">
        <f t="shared" si="4"/>
        <v>0.40087142857142855</v>
      </c>
      <c r="P49" s="31">
        <v>75420</v>
      </c>
      <c r="Q49" s="31">
        <v>117000</v>
      </c>
      <c r="R49" s="31">
        <v>210000</v>
      </c>
      <c r="S49" s="31">
        <v>75420</v>
      </c>
      <c r="T49" s="36">
        <f t="shared" si="5"/>
        <v>0.64461538461538459</v>
      </c>
      <c r="U49" s="36">
        <f t="shared" si="6"/>
        <v>0.11618933969769296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1154520</v>
      </c>
      <c r="E50" s="31">
        <v>1154520</v>
      </c>
      <c r="F50" s="31">
        <v>208648</v>
      </c>
      <c r="G50" s="36">
        <f t="shared" si="0"/>
        <v>0.1807227245955029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208648</v>
      </c>
      <c r="O50" s="36">
        <f t="shared" si="4"/>
        <v>0.1807227245955029</v>
      </c>
      <c r="P50" s="31">
        <v>142254</v>
      </c>
      <c r="Q50" s="31">
        <v>783328</v>
      </c>
      <c r="R50" s="31">
        <v>913328</v>
      </c>
      <c r="S50" s="31">
        <v>142254</v>
      </c>
      <c r="T50" s="36">
        <f t="shared" si="5"/>
        <v>0.18160208750357448</v>
      </c>
      <c r="U50" s="36">
        <f t="shared" si="6"/>
        <v>0.46672852784455965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924511</v>
      </c>
      <c r="E51" s="31">
        <v>924511</v>
      </c>
      <c r="F51" s="31">
        <v>89604</v>
      </c>
      <c r="G51" s="36">
        <f t="shared" si="0"/>
        <v>9.6920426041442451E-2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89604</v>
      </c>
      <c r="O51" s="36">
        <f t="shared" si="4"/>
        <v>9.6920426041442451E-2</v>
      </c>
      <c r="P51" s="31">
        <v>3174</v>
      </c>
      <c r="Q51" s="31">
        <v>509511</v>
      </c>
      <c r="R51" s="31">
        <v>924511</v>
      </c>
      <c r="S51" s="31">
        <v>3174</v>
      </c>
      <c r="T51" s="36">
        <f t="shared" si="5"/>
        <v>6.2295024052473839E-3</v>
      </c>
      <c r="U51" s="36">
        <f t="shared" si="6"/>
        <v>27.230623818525519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10635191</v>
      </c>
      <c r="E53" s="32">
        <f>SUM(E48:E52)</f>
        <v>10635191</v>
      </c>
      <c r="F53" s="32">
        <f>SUM(F48:F52)</f>
        <v>4214143</v>
      </c>
      <c r="G53" s="37">
        <f t="shared" si="0"/>
        <v>0.39624516381511155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4214143</v>
      </c>
      <c r="O53" s="37">
        <f t="shared" si="4"/>
        <v>0.39624516381511155</v>
      </c>
      <c r="P53" s="32">
        <f>SUM(P48:P52)</f>
        <v>2129428</v>
      </c>
      <c r="Q53" s="32">
        <f>SUM(Q48:Q52)</f>
        <v>9363535</v>
      </c>
      <c r="R53" s="32">
        <f>SUM(R48:R52)</f>
        <v>8444921</v>
      </c>
      <c r="S53" s="32">
        <f>SUM(S48:S52)</f>
        <v>2129428</v>
      </c>
      <c r="T53" s="37">
        <f t="shared" si="5"/>
        <v>0.22741710262203324</v>
      </c>
      <c r="U53" s="37">
        <f t="shared" si="6"/>
        <v>0.97900234241308004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264839222</v>
      </c>
      <c r="E54" s="32">
        <f>SUM(E8:E9,E11:E18,E20:E26,E28:E34,E36:E39,E41:E46,E48:E52)</f>
        <v>265948193</v>
      </c>
      <c r="F54" s="32">
        <f>SUM(F8:F9,F11:F18,F20:F26,F28:F34,F36:F39,F41:F46,F48:F52)</f>
        <v>125899823</v>
      </c>
      <c r="G54" s="37">
        <f t="shared" si="0"/>
        <v>0.47538209049715452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125899823</v>
      </c>
      <c r="O54" s="37">
        <f t="shared" si="4"/>
        <v>0.47538209049715452</v>
      </c>
      <c r="P54" s="32">
        <f>SUM(P8:P9,P11:P18,P20:P26,P28:P34,P36:P39,P41:P46,P48:P52)</f>
        <v>144870881</v>
      </c>
      <c r="Q54" s="32">
        <f>SUM(Q8:Q9,Q11:Q18,Q20:Q26,Q28:Q34,Q36:Q39,Q41:Q46,Q48:Q52)</f>
        <v>257209820</v>
      </c>
      <c r="R54" s="32">
        <f>SUM(R8:R9,R11:R18,R20:R26,R28:R34,R36:R39,R41:R46,R48:R52)</f>
        <v>249993985</v>
      </c>
      <c r="S54" s="32">
        <f>SUM(S8:S9,S11:S18,S20:S26,S28:S34,S36:S39,S41:S46,S48:S52)</f>
        <v>144870881</v>
      </c>
      <c r="T54" s="37">
        <f t="shared" si="5"/>
        <v>0.56324008546796545</v>
      </c>
      <c r="U54" s="37">
        <f t="shared" si="6"/>
        <v>-0.13095149190126065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3747754</v>
      </c>
      <c r="E57" s="31">
        <v>3747754</v>
      </c>
      <c r="F57" s="31">
        <v>1477246</v>
      </c>
      <c r="G57" s="36">
        <f t="shared" ref="G57:G85" si="7">IF(($D57      =0),0,($F57      /$D57      ))</f>
        <v>0.39416834722876687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1477246</v>
      </c>
      <c r="O57" s="36">
        <f t="shared" ref="O57:O85" si="11">IF(($D57      =0),0,($N57      /$D57      ))</f>
        <v>0.39416834722876687</v>
      </c>
      <c r="P57" s="31">
        <v>1573107</v>
      </c>
      <c r="Q57" s="31">
        <v>8536485</v>
      </c>
      <c r="R57" s="31">
        <v>8536485</v>
      </c>
      <c r="S57" s="31">
        <v>1573107</v>
      </c>
      <c r="T57" s="36">
        <f t="shared" ref="T57:T85" si="12">IF(($Q57      =0),0,($S57      /$Q57      ))</f>
        <v>0.18428041518259564</v>
      </c>
      <c r="U57" s="36">
        <f t="shared" ref="U57:U85" si="13">IF(($P57      =0),0,(($F57      /$P57      )-1))</f>
        <v>-6.0937367896780059E-2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3747754</v>
      </c>
      <c r="E58" s="32">
        <f>E57</f>
        <v>3747754</v>
      </c>
      <c r="F58" s="32">
        <f>F57</f>
        <v>1477246</v>
      </c>
      <c r="G58" s="37">
        <f t="shared" si="7"/>
        <v>0.39416834722876687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1477246</v>
      </c>
      <c r="O58" s="37">
        <f t="shared" si="11"/>
        <v>0.39416834722876687</v>
      </c>
      <c r="P58" s="32">
        <f>P57</f>
        <v>1573107</v>
      </c>
      <c r="Q58" s="32">
        <f>Q57</f>
        <v>8536485</v>
      </c>
      <c r="R58" s="32">
        <f>R57</f>
        <v>8536485</v>
      </c>
      <c r="S58" s="32">
        <f>S57</f>
        <v>1573107</v>
      </c>
      <c r="T58" s="37">
        <f t="shared" si="12"/>
        <v>0.18428041518259564</v>
      </c>
      <c r="U58" s="37">
        <f t="shared" si="13"/>
        <v>-6.0937367896780059E-2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3571336</v>
      </c>
      <c r="E59" s="31">
        <v>3571336</v>
      </c>
      <c r="F59" s="31">
        <v>34090359</v>
      </c>
      <c r="G59" s="36">
        <f t="shared" si="7"/>
        <v>9.5455479406026207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34090359</v>
      </c>
      <c r="O59" s="36">
        <f t="shared" si="11"/>
        <v>9.5455479406026207</v>
      </c>
      <c r="P59" s="31">
        <v>9989</v>
      </c>
      <c r="Q59" s="31">
        <v>3420820</v>
      </c>
      <c r="R59" s="31">
        <v>3420820</v>
      </c>
      <c r="S59" s="31">
        <v>9989</v>
      </c>
      <c r="T59" s="36">
        <f t="shared" si="12"/>
        <v>2.9200601025485117E-3</v>
      </c>
      <c r="U59" s="36">
        <f t="shared" si="13"/>
        <v>3411.7899689658625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1524000</v>
      </c>
      <c r="E60" s="31">
        <v>1524000</v>
      </c>
      <c r="F60" s="31">
        <v>-234360</v>
      </c>
      <c r="G60" s="36">
        <f t="shared" si="7"/>
        <v>-0.15377952755905511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-234360</v>
      </c>
      <c r="O60" s="36">
        <f t="shared" si="11"/>
        <v>-0.15377952755905511</v>
      </c>
      <c r="P60" s="31">
        <v>0</v>
      </c>
      <c r="Q60" s="31">
        <v>3961560</v>
      </c>
      <c r="R60" s="31">
        <v>3961560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120372</v>
      </c>
      <c r="E61" s="31">
        <v>120372</v>
      </c>
      <c r="F61" s="31">
        <v>12914</v>
      </c>
      <c r="G61" s="36">
        <f t="shared" si="7"/>
        <v>0.10728408600006646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12914</v>
      </c>
      <c r="O61" s="36">
        <f t="shared" si="11"/>
        <v>0.10728408600006646</v>
      </c>
      <c r="P61" s="31">
        <v>6790</v>
      </c>
      <c r="Q61" s="31">
        <v>73488</v>
      </c>
      <c r="R61" s="31">
        <v>73488</v>
      </c>
      <c r="S61" s="31">
        <v>6790</v>
      </c>
      <c r="T61" s="36">
        <f t="shared" si="12"/>
        <v>9.2396037448290877E-2</v>
      </c>
      <c r="U61" s="36">
        <f t="shared" si="13"/>
        <v>0.90191458026509563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5215708</v>
      </c>
      <c r="E63" s="32">
        <f>SUM(E59:E62)</f>
        <v>5215708</v>
      </c>
      <c r="F63" s="32">
        <f>SUM(F59:F62)</f>
        <v>33868913</v>
      </c>
      <c r="G63" s="37">
        <f t="shared" si="7"/>
        <v>6.493636721994406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33868913</v>
      </c>
      <c r="O63" s="37">
        <f t="shared" si="11"/>
        <v>6.493636721994406</v>
      </c>
      <c r="P63" s="32">
        <f>SUM(P59:P62)</f>
        <v>16779</v>
      </c>
      <c r="Q63" s="32">
        <f>SUM(Q59:Q62)</f>
        <v>7455868</v>
      </c>
      <c r="R63" s="32">
        <f>SUM(R59:R62)</f>
        <v>7455868</v>
      </c>
      <c r="S63" s="32">
        <f>SUM(S59:S62)</f>
        <v>16779</v>
      </c>
      <c r="T63" s="37">
        <f t="shared" si="12"/>
        <v>2.2504422020346929E-3</v>
      </c>
      <c r="U63" s="37">
        <f t="shared" si="13"/>
        <v>2017.5298885511652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25000000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3668755</v>
      </c>
      <c r="E65" s="31">
        <v>3668755</v>
      </c>
      <c r="F65" s="31">
        <v>130644</v>
      </c>
      <c r="G65" s="36">
        <f t="shared" si="7"/>
        <v>3.5609900361294224E-2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130644</v>
      </c>
      <c r="O65" s="36">
        <f t="shared" si="11"/>
        <v>3.5609900361294224E-2</v>
      </c>
      <c r="P65" s="31">
        <v>49840</v>
      </c>
      <c r="Q65" s="31">
        <v>1135839</v>
      </c>
      <c r="R65" s="31">
        <v>1135839</v>
      </c>
      <c r="S65" s="31">
        <v>49840</v>
      </c>
      <c r="T65" s="36">
        <f t="shared" si="12"/>
        <v>4.3879458268293307E-2</v>
      </c>
      <c r="U65" s="36">
        <f t="shared" si="13"/>
        <v>1.6212680577849117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700300</v>
      </c>
      <c r="E66" s="31">
        <v>700300</v>
      </c>
      <c r="F66" s="31">
        <v>6413</v>
      </c>
      <c r="G66" s="36">
        <f t="shared" si="7"/>
        <v>9.1575039268884766E-3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6413</v>
      </c>
      <c r="O66" s="36">
        <f t="shared" si="11"/>
        <v>9.1575039268884766E-3</v>
      </c>
      <c r="P66" s="31">
        <v>225165</v>
      </c>
      <c r="Q66" s="31">
        <v>638275</v>
      </c>
      <c r="R66" s="31">
        <v>800100</v>
      </c>
      <c r="S66" s="31">
        <v>225165</v>
      </c>
      <c r="T66" s="36">
        <f t="shared" si="12"/>
        <v>0.35277114096588463</v>
      </c>
      <c r="U66" s="36">
        <f t="shared" si="13"/>
        <v>-0.97151866409077792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14979562</v>
      </c>
      <c r="E67" s="31">
        <v>14979562</v>
      </c>
      <c r="F67" s="31">
        <v>759039</v>
      </c>
      <c r="G67" s="36">
        <f t="shared" si="7"/>
        <v>5.0671641801008603E-2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759039</v>
      </c>
      <c r="O67" s="36">
        <f t="shared" si="11"/>
        <v>5.0671641801008603E-2</v>
      </c>
      <c r="P67" s="31">
        <v>440104</v>
      </c>
      <c r="Q67" s="31">
        <v>14131662</v>
      </c>
      <c r="R67" s="31">
        <v>14131662</v>
      </c>
      <c r="S67" s="31">
        <v>440104</v>
      </c>
      <c r="T67" s="36">
        <f t="shared" si="12"/>
        <v>3.1143116782725203E-2</v>
      </c>
      <c r="U67" s="36">
        <f t="shared" si="13"/>
        <v>0.72468098449457408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667815</v>
      </c>
      <c r="E68" s="31">
        <v>667815</v>
      </c>
      <c r="F68" s="31">
        <v>165731</v>
      </c>
      <c r="G68" s="36">
        <f t="shared" si="7"/>
        <v>0.24816902884780964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165731</v>
      </c>
      <c r="O68" s="36">
        <f t="shared" si="11"/>
        <v>0.24816902884780964</v>
      </c>
      <c r="P68" s="31">
        <v>79797</v>
      </c>
      <c r="Q68" s="31">
        <v>633000</v>
      </c>
      <c r="R68" s="31">
        <v>633000</v>
      </c>
      <c r="S68" s="31">
        <v>79797</v>
      </c>
      <c r="T68" s="36">
        <f t="shared" si="12"/>
        <v>0.12606161137440758</v>
      </c>
      <c r="U68" s="36">
        <f t="shared" si="13"/>
        <v>1.0769076531699189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20016432</v>
      </c>
      <c r="E70" s="32">
        <f>SUM(E64:E69)</f>
        <v>20016432</v>
      </c>
      <c r="F70" s="32">
        <f>SUM(F64:F69)</f>
        <v>1061827</v>
      </c>
      <c r="G70" s="37">
        <f t="shared" si="7"/>
        <v>5.3047765955490968E-2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1061827</v>
      </c>
      <c r="O70" s="37">
        <f t="shared" si="11"/>
        <v>5.3047765955490968E-2</v>
      </c>
      <c r="P70" s="32">
        <f>SUM(P64:P69)</f>
        <v>794906</v>
      </c>
      <c r="Q70" s="32">
        <f>SUM(Q64:Q69)</f>
        <v>16538776</v>
      </c>
      <c r="R70" s="32">
        <f>SUM(R64:R69)</f>
        <v>41700601</v>
      </c>
      <c r="S70" s="32">
        <f>SUM(S64:S69)</f>
        <v>794906</v>
      </c>
      <c r="T70" s="37">
        <f t="shared" si="12"/>
        <v>4.8063169850054197E-2</v>
      </c>
      <c r="U70" s="37">
        <f t="shared" si="13"/>
        <v>0.33578938893403754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53520</v>
      </c>
      <c r="E71" s="31">
        <v>53520</v>
      </c>
      <c r="F71" s="31">
        <v>299435</v>
      </c>
      <c r="G71" s="36">
        <f t="shared" si="7"/>
        <v>5.5948243647234674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299435</v>
      </c>
      <c r="O71" s="36">
        <f t="shared" si="11"/>
        <v>5.5948243647234674</v>
      </c>
      <c r="P71" s="31">
        <v>276313</v>
      </c>
      <c r="Q71" s="31">
        <v>1209012</v>
      </c>
      <c r="R71" s="31">
        <v>1020276</v>
      </c>
      <c r="S71" s="31">
        <v>276313</v>
      </c>
      <c r="T71" s="36">
        <f t="shared" si="12"/>
        <v>0.22854446440564694</v>
      </c>
      <c r="U71" s="36">
        <f t="shared" si="13"/>
        <v>8.3680463821825146E-2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5649754</v>
      </c>
      <c r="E72" s="31">
        <v>5649754</v>
      </c>
      <c r="F72" s="31">
        <v>426366</v>
      </c>
      <c r="G72" s="36">
        <f t="shared" si="7"/>
        <v>7.5466294638669218E-2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426366</v>
      </c>
      <c r="O72" s="36">
        <f t="shared" si="11"/>
        <v>7.5466294638669218E-2</v>
      </c>
      <c r="P72" s="31">
        <v>398254</v>
      </c>
      <c r="Q72" s="31">
        <v>5075334</v>
      </c>
      <c r="R72" s="31">
        <v>5075334</v>
      </c>
      <c r="S72" s="31">
        <v>398254</v>
      </c>
      <c r="T72" s="36">
        <f t="shared" si="12"/>
        <v>7.8468530346968296E-2</v>
      </c>
      <c r="U72" s="36">
        <f t="shared" si="13"/>
        <v>7.0588117131278105E-2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2727795</v>
      </c>
      <c r="E73" s="31">
        <v>2727795</v>
      </c>
      <c r="F73" s="31">
        <v>1136592</v>
      </c>
      <c r="G73" s="36">
        <f t="shared" si="7"/>
        <v>0.41667060757864871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1136592</v>
      </c>
      <c r="O73" s="36">
        <f t="shared" si="11"/>
        <v>0.41667060757864871</v>
      </c>
      <c r="P73" s="31">
        <v>1092911</v>
      </c>
      <c r="Q73" s="31">
        <v>2628731</v>
      </c>
      <c r="R73" s="31">
        <v>2628731</v>
      </c>
      <c r="S73" s="31">
        <v>1092911</v>
      </c>
      <c r="T73" s="36">
        <f t="shared" si="12"/>
        <v>0.41575611958774022</v>
      </c>
      <c r="U73" s="36">
        <f t="shared" si="13"/>
        <v>3.996757283987451E-2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2297296</v>
      </c>
      <c r="E74" s="31">
        <v>2297296</v>
      </c>
      <c r="F74" s="31">
        <v>564617</v>
      </c>
      <c r="G74" s="36">
        <f t="shared" si="7"/>
        <v>0.24577459761389042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564617</v>
      </c>
      <c r="O74" s="36">
        <f t="shared" si="11"/>
        <v>0.24577459761389042</v>
      </c>
      <c r="P74" s="31">
        <v>609162</v>
      </c>
      <c r="Q74" s="31">
        <v>3085921</v>
      </c>
      <c r="R74" s="31">
        <v>2418228</v>
      </c>
      <c r="S74" s="31">
        <v>609162</v>
      </c>
      <c r="T74" s="36">
        <f t="shared" si="12"/>
        <v>0.19740038711295591</v>
      </c>
      <c r="U74" s="36">
        <f t="shared" si="13"/>
        <v>-7.3125047195984005E-2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208654</v>
      </c>
      <c r="E75" s="31">
        <v>208654</v>
      </c>
      <c r="F75" s="31">
        <v>33812</v>
      </c>
      <c r="G75" s="36">
        <f t="shared" si="7"/>
        <v>0.1620481754483499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33812</v>
      </c>
      <c r="O75" s="36">
        <f t="shared" si="11"/>
        <v>0.1620481754483499</v>
      </c>
      <c r="P75" s="31">
        <v>62866</v>
      </c>
      <c r="Q75" s="31">
        <v>215694</v>
      </c>
      <c r="R75" s="31">
        <v>215694</v>
      </c>
      <c r="S75" s="31">
        <v>62866</v>
      </c>
      <c r="T75" s="36">
        <f t="shared" si="12"/>
        <v>0.29145919682513188</v>
      </c>
      <c r="U75" s="36">
        <f t="shared" si="13"/>
        <v>-0.46215760506474091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4607348</v>
      </c>
      <c r="E76" s="31">
        <v>4607348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4446324</v>
      </c>
      <c r="R76" s="31">
        <v>4446324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20424460</v>
      </c>
      <c r="E77" s="31">
        <v>20424460</v>
      </c>
      <c r="F77" s="31">
        <v>8947750</v>
      </c>
      <c r="G77" s="36">
        <f t="shared" si="7"/>
        <v>0.43808991767713812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8947750</v>
      </c>
      <c r="O77" s="36">
        <f t="shared" si="11"/>
        <v>0.43808991767713812</v>
      </c>
      <c r="P77" s="31">
        <v>0</v>
      </c>
      <c r="Q77" s="31">
        <v>33381300</v>
      </c>
      <c r="R77" s="31">
        <v>660000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35968827</v>
      </c>
      <c r="E78" s="32">
        <f>SUM(E71:E77)</f>
        <v>35968827</v>
      </c>
      <c r="F78" s="32">
        <f>SUM(F71:F77)</f>
        <v>11408572</v>
      </c>
      <c r="G78" s="37">
        <f t="shared" si="7"/>
        <v>0.31717942873144017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11408572</v>
      </c>
      <c r="O78" s="37">
        <f t="shared" si="11"/>
        <v>0.31717942873144017</v>
      </c>
      <c r="P78" s="32">
        <f>SUM(P71:P77)</f>
        <v>2439506</v>
      </c>
      <c r="Q78" s="32">
        <f>SUM(Q71:Q77)</f>
        <v>50042316</v>
      </c>
      <c r="R78" s="32">
        <f>SUM(R71:R77)</f>
        <v>16464587</v>
      </c>
      <c r="S78" s="32">
        <f>SUM(S71:S77)</f>
        <v>2439506</v>
      </c>
      <c r="T78" s="37">
        <f t="shared" si="12"/>
        <v>4.8748862862382308E-2</v>
      </c>
      <c r="U78" s="37">
        <f t="shared" si="13"/>
        <v>3.676591080325279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3730009</v>
      </c>
      <c r="E79" s="31">
        <v>3730009</v>
      </c>
      <c r="F79" s="31">
        <v>531715</v>
      </c>
      <c r="G79" s="36">
        <f t="shared" si="7"/>
        <v>0.14255059438194384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531715</v>
      </c>
      <c r="O79" s="36">
        <f t="shared" si="11"/>
        <v>0.14255059438194384</v>
      </c>
      <c r="P79" s="31">
        <v>393289</v>
      </c>
      <c r="Q79" s="31">
        <v>3572806</v>
      </c>
      <c r="R79" s="31">
        <v>3572806</v>
      </c>
      <c r="S79" s="31">
        <v>393289</v>
      </c>
      <c r="T79" s="36">
        <f t="shared" si="12"/>
        <v>0.11007846493764285</v>
      </c>
      <c r="U79" s="36">
        <f t="shared" si="13"/>
        <v>0.35197017968974476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1150047</v>
      </c>
      <c r="E80" s="31">
        <v>1150047</v>
      </c>
      <c r="F80" s="31">
        <v>353229</v>
      </c>
      <c r="G80" s="36">
        <f t="shared" si="7"/>
        <v>0.30714309936898232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353229</v>
      </c>
      <c r="O80" s="36">
        <f t="shared" si="11"/>
        <v>0.30714309936898232</v>
      </c>
      <c r="P80" s="31">
        <v>279294</v>
      </c>
      <c r="Q80" s="31">
        <v>1082300</v>
      </c>
      <c r="R80" s="31">
        <v>1101577</v>
      </c>
      <c r="S80" s="31">
        <v>279294</v>
      </c>
      <c r="T80" s="36">
        <f t="shared" si="12"/>
        <v>0.2580559918691675</v>
      </c>
      <c r="U80" s="36">
        <f t="shared" si="13"/>
        <v>0.26472104663902551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761090</v>
      </c>
      <c r="E81" s="31">
        <v>761090</v>
      </c>
      <c r="F81" s="31">
        <v>57936</v>
      </c>
      <c r="G81" s="36">
        <f t="shared" si="7"/>
        <v>7.6122403395130669E-2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57936</v>
      </c>
      <c r="O81" s="36">
        <f t="shared" si="11"/>
        <v>7.6122403395130669E-2</v>
      </c>
      <c r="P81" s="31">
        <v>71670</v>
      </c>
      <c r="Q81" s="31">
        <v>729700</v>
      </c>
      <c r="R81" s="31">
        <v>729700</v>
      </c>
      <c r="S81" s="31">
        <v>71670</v>
      </c>
      <c r="T81" s="36">
        <f t="shared" si="12"/>
        <v>9.8218445936686313E-2</v>
      </c>
      <c r="U81" s="36">
        <f t="shared" si="13"/>
        <v>-0.19162829635830891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5641146</v>
      </c>
      <c r="E84" s="32">
        <f>SUM(E79:E83)</f>
        <v>5641146</v>
      </c>
      <c r="F84" s="32">
        <f>SUM(F79:F83)</f>
        <v>942880</v>
      </c>
      <c r="G84" s="37">
        <f t="shared" si="7"/>
        <v>0.16714334285976643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942880</v>
      </c>
      <c r="O84" s="37">
        <f t="shared" si="11"/>
        <v>0.16714334285976643</v>
      </c>
      <c r="P84" s="32">
        <f>SUM(P79:P83)</f>
        <v>744253</v>
      </c>
      <c r="Q84" s="32">
        <f>SUM(Q79:Q83)</f>
        <v>5384806</v>
      </c>
      <c r="R84" s="32">
        <f>SUM(R79:R83)</f>
        <v>5404083</v>
      </c>
      <c r="S84" s="32">
        <f>SUM(S79:S83)</f>
        <v>744253</v>
      </c>
      <c r="T84" s="37">
        <f t="shared" si="12"/>
        <v>0.13821352152705224</v>
      </c>
      <c r="U84" s="37">
        <f t="shared" si="13"/>
        <v>0.26688102029820504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70589867</v>
      </c>
      <c r="E85" s="32">
        <f>SUM(E57,E59:E62,E64:E69,E71:E77,E79:E83)</f>
        <v>70589867</v>
      </c>
      <c r="F85" s="32">
        <f>SUM(F57,F59:F62,F64:F69,F71:F77,F79:F83)</f>
        <v>48759438</v>
      </c>
      <c r="G85" s="37">
        <f t="shared" si="7"/>
        <v>0.69074273790599439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48759438</v>
      </c>
      <c r="O85" s="37">
        <f t="shared" si="11"/>
        <v>0.69074273790599439</v>
      </c>
      <c r="P85" s="32">
        <f>SUM(P57,P59:P62,P64:P69,P71:P77,P79:P83)</f>
        <v>5568551</v>
      </c>
      <c r="Q85" s="32">
        <f>SUM(Q57,Q59:Q62,Q64:Q69,Q71:Q77,Q79:Q83)</f>
        <v>87958251</v>
      </c>
      <c r="R85" s="32">
        <f>SUM(R57,R59:R62,R64:R69,R71:R77,R79:R83)</f>
        <v>79561624</v>
      </c>
      <c r="S85" s="32">
        <f>SUM(S57,S59:S62,S64:S69,S71:S77,S79:S83)</f>
        <v>5568551</v>
      </c>
      <c r="T85" s="37">
        <f t="shared" si="12"/>
        <v>6.330902373217949E-2</v>
      </c>
      <c r="U85" s="37">
        <f t="shared" si="13"/>
        <v>7.7562164735494026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40921260</v>
      </c>
      <c r="E88" s="31">
        <v>40921260</v>
      </c>
      <c r="F88" s="31">
        <v>9394153</v>
      </c>
      <c r="G88" s="36">
        <f t="shared" ref="G88:G99" si="14">IF(($D88      =0),0,($F88      /$D88      ))</f>
        <v>0.22956656271092338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9394153</v>
      </c>
      <c r="O88" s="36">
        <f t="shared" ref="O88:O99" si="18">IF(($D88      =0),0,($N88      /$D88      ))</f>
        <v>0.22956656271092338</v>
      </c>
      <c r="P88" s="31">
        <v>8655263</v>
      </c>
      <c r="Q88" s="31">
        <v>40095113</v>
      </c>
      <c r="R88" s="31">
        <v>40223043</v>
      </c>
      <c r="S88" s="31">
        <v>8655263</v>
      </c>
      <c r="T88" s="36">
        <f t="shared" ref="T88:T99" si="19">IF(($Q88      =0),0,($S88      /$Q88      ))</f>
        <v>0.2158682780118365</v>
      </c>
      <c r="U88" s="36">
        <f t="shared" ref="U88:U99" si="20">IF(($P88      =0),0,(($F88      /$P88      )-1))</f>
        <v>8.5368867474044485E-2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119208000</v>
      </c>
      <c r="E89" s="31">
        <v>119208000</v>
      </c>
      <c r="F89" s="31">
        <v>36743893</v>
      </c>
      <c r="G89" s="36">
        <f t="shared" si="14"/>
        <v>0.30823344909737599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36743893</v>
      </c>
      <c r="O89" s="36">
        <f t="shared" si="18"/>
        <v>0.30823344909737599</v>
      </c>
      <c r="P89" s="31">
        <v>33720226</v>
      </c>
      <c r="Q89" s="31">
        <v>120342000</v>
      </c>
      <c r="R89" s="31">
        <v>125708000</v>
      </c>
      <c r="S89" s="31">
        <v>33720226</v>
      </c>
      <c r="T89" s="36">
        <f t="shared" si="19"/>
        <v>0.28020330391716941</v>
      </c>
      <c r="U89" s="36">
        <f t="shared" si="20"/>
        <v>8.9669238871649348E-2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38492356</v>
      </c>
      <c r="E90" s="31">
        <v>38492356</v>
      </c>
      <c r="F90" s="31">
        <v>8381181</v>
      </c>
      <c r="G90" s="36">
        <f t="shared" si="14"/>
        <v>0.21773624352845536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8381181</v>
      </c>
      <c r="O90" s="36">
        <f t="shared" si="18"/>
        <v>0.21773624352845536</v>
      </c>
      <c r="P90" s="31">
        <v>8047903</v>
      </c>
      <c r="Q90" s="31">
        <v>47083972</v>
      </c>
      <c r="R90" s="31">
        <v>18646192</v>
      </c>
      <c r="S90" s="31">
        <v>8047903</v>
      </c>
      <c r="T90" s="36">
        <f t="shared" si="19"/>
        <v>0.17092659472314697</v>
      </c>
      <c r="U90" s="36">
        <f t="shared" si="20"/>
        <v>4.1411781429274264E-2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198621616</v>
      </c>
      <c r="E91" s="32">
        <f>SUM(E88:E90)</f>
        <v>198621616</v>
      </c>
      <c r="F91" s="32">
        <f>SUM(F88:F90)</f>
        <v>54519227</v>
      </c>
      <c r="G91" s="37">
        <f t="shared" si="14"/>
        <v>0.2744878835342876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54519227</v>
      </c>
      <c r="O91" s="37">
        <f t="shared" si="18"/>
        <v>0.2744878835342876</v>
      </c>
      <c r="P91" s="32">
        <f>SUM(P88:P90)</f>
        <v>50423392</v>
      </c>
      <c r="Q91" s="32">
        <f>SUM(Q88:Q90)</f>
        <v>207521085</v>
      </c>
      <c r="R91" s="32">
        <f>SUM(R88:R90)</f>
        <v>184577235</v>
      </c>
      <c r="S91" s="32">
        <f>SUM(S88:S90)</f>
        <v>50423392</v>
      </c>
      <c r="T91" s="37">
        <f t="shared" si="19"/>
        <v>0.24297960855399345</v>
      </c>
      <c r="U91" s="37">
        <f t="shared" si="20"/>
        <v>8.1228866951275291E-2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250531902</v>
      </c>
      <c r="E92" s="31">
        <v>250531902</v>
      </c>
      <c r="F92" s="31">
        <v>4658303</v>
      </c>
      <c r="G92" s="36">
        <f t="shared" si="14"/>
        <v>1.8593651997261412E-2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4658303</v>
      </c>
      <c r="O92" s="36">
        <f t="shared" si="18"/>
        <v>1.8593651997261412E-2</v>
      </c>
      <c r="P92" s="31">
        <v>74417425</v>
      </c>
      <c r="Q92" s="31">
        <v>166522083</v>
      </c>
      <c r="R92" s="31">
        <v>164702084</v>
      </c>
      <c r="S92" s="31">
        <v>74417425</v>
      </c>
      <c r="T92" s="36">
        <f t="shared" si="19"/>
        <v>0.44689222990322552</v>
      </c>
      <c r="U92" s="36">
        <f t="shared" si="20"/>
        <v>-0.93740306117821193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18068200</v>
      </c>
      <c r="E93" s="31">
        <v>18068200</v>
      </c>
      <c r="F93" s="31">
        <v>3898519</v>
      </c>
      <c r="G93" s="36">
        <f t="shared" si="14"/>
        <v>0.21576687218427956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3898519</v>
      </c>
      <c r="O93" s="36">
        <f t="shared" si="18"/>
        <v>0.21576687218427956</v>
      </c>
      <c r="P93" s="31">
        <v>3251714</v>
      </c>
      <c r="Q93" s="31">
        <v>15345773</v>
      </c>
      <c r="R93" s="31">
        <v>16194520</v>
      </c>
      <c r="S93" s="31">
        <v>3251714</v>
      </c>
      <c r="T93" s="36">
        <f t="shared" si="19"/>
        <v>0.21189639648651129</v>
      </c>
      <c r="U93" s="36">
        <f t="shared" si="20"/>
        <v>0.19891201993779273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9789920</v>
      </c>
      <c r="E94" s="31">
        <v>9789920</v>
      </c>
      <c r="F94" s="31">
        <v>3588327</v>
      </c>
      <c r="G94" s="36">
        <f t="shared" si="14"/>
        <v>0.36653282151437394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3588327</v>
      </c>
      <c r="O94" s="36">
        <f t="shared" si="18"/>
        <v>0.36653282151437394</v>
      </c>
      <c r="P94" s="31">
        <v>4864116</v>
      </c>
      <c r="Q94" s="31">
        <v>9814399</v>
      </c>
      <c r="R94" s="31">
        <v>10132377</v>
      </c>
      <c r="S94" s="31">
        <v>4864116</v>
      </c>
      <c r="T94" s="36">
        <f t="shared" si="19"/>
        <v>0.49561017439784139</v>
      </c>
      <c r="U94" s="36">
        <f t="shared" si="20"/>
        <v>-0.26228589120818668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2065504</v>
      </c>
      <c r="E95" s="31">
        <v>2065504</v>
      </c>
      <c r="F95" s="31">
        <v>91881</v>
      </c>
      <c r="G95" s="36">
        <f t="shared" si="14"/>
        <v>4.448357398484825E-2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91881</v>
      </c>
      <c r="O95" s="36">
        <f t="shared" si="18"/>
        <v>4.448357398484825E-2</v>
      </c>
      <c r="P95" s="31">
        <v>199922</v>
      </c>
      <c r="Q95" s="31">
        <v>2177014</v>
      </c>
      <c r="R95" s="31">
        <v>2042504</v>
      </c>
      <c r="S95" s="31">
        <v>199922</v>
      </c>
      <c r="T95" s="36">
        <f t="shared" si="19"/>
        <v>9.1833125556381359E-2</v>
      </c>
      <c r="U95" s="36">
        <f t="shared" si="20"/>
        <v>-0.54041576214723741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280455526</v>
      </c>
      <c r="E96" s="32">
        <f>SUM(E92:E95)</f>
        <v>280455526</v>
      </c>
      <c r="F96" s="32">
        <f>SUM(F92:F95)</f>
        <v>12237030</v>
      </c>
      <c r="G96" s="37">
        <f t="shared" si="14"/>
        <v>4.3632693477396484E-2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12237030</v>
      </c>
      <c r="O96" s="37">
        <f t="shared" si="18"/>
        <v>4.3632693477396484E-2</v>
      </c>
      <c r="P96" s="32">
        <f>SUM(P92:P95)</f>
        <v>82733177</v>
      </c>
      <c r="Q96" s="32">
        <f>SUM(Q92:Q95)</f>
        <v>193859269</v>
      </c>
      <c r="R96" s="32">
        <f>SUM(R92:R95)</f>
        <v>193071485</v>
      </c>
      <c r="S96" s="32">
        <f>SUM(S92:S95)</f>
        <v>82733177</v>
      </c>
      <c r="T96" s="37">
        <f t="shared" si="19"/>
        <v>0.42676926115923813</v>
      </c>
      <c r="U96" s="37">
        <f t="shared" si="20"/>
        <v>-0.8520904134988071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259432363</v>
      </c>
      <c r="E97" s="31">
        <v>259432363</v>
      </c>
      <c r="F97" s="31">
        <v>99994874</v>
      </c>
      <c r="G97" s="36">
        <f t="shared" si="14"/>
        <v>0.38543716305740933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99994874</v>
      </c>
      <c r="O97" s="36">
        <f t="shared" si="18"/>
        <v>0.38543716305740933</v>
      </c>
      <c r="P97" s="31">
        <v>5979404</v>
      </c>
      <c r="Q97" s="31">
        <v>240913447</v>
      </c>
      <c r="R97" s="31">
        <v>243531105</v>
      </c>
      <c r="S97" s="31">
        <v>5979404</v>
      </c>
      <c r="T97" s="36">
        <f t="shared" si="19"/>
        <v>2.4819718759824975E-2</v>
      </c>
      <c r="U97" s="36">
        <f t="shared" si="20"/>
        <v>15.723217564827532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28909170</v>
      </c>
      <c r="E98" s="31">
        <v>28909170</v>
      </c>
      <c r="F98" s="31">
        <v>5195171</v>
      </c>
      <c r="G98" s="36">
        <f t="shared" si="14"/>
        <v>0.17970668130562031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5195171</v>
      </c>
      <c r="O98" s="36">
        <f t="shared" si="18"/>
        <v>0.17970668130562031</v>
      </c>
      <c r="P98" s="31">
        <v>-3647716</v>
      </c>
      <c r="Q98" s="31">
        <v>23306750</v>
      </c>
      <c r="R98" s="31">
        <v>29650809</v>
      </c>
      <c r="S98" s="31">
        <v>-3647716</v>
      </c>
      <c r="T98" s="36">
        <f t="shared" si="19"/>
        <v>-0.15650899417550709</v>
      </c>
      <c r="U98" s="36">
        <f t="shared" si="20"/>
        <v>-2.424225734678906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38930421</v>
      </c>
      <c r="E99" s="31">
        <v>38930421</v>
      </c>
      <c r="F99" s="31">
        <v>9514787</v>
      </c>
      <c r="G99" s="36">
        <f t="shared" si="14"/>
        <v>0.24440493463967419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9514787</v>
      </c>
      <c r="O99" s="36">
        <f t="shared" si="18"/>
        <v>0.24440493463967419</v>
      </c>
      <c r="P99" s="31">
        <v>8900109</v>
      </c>
      <c r="Q99" s="31">
        <v>35270288</v>
      </c>
      <c r="R99" s="31">
        <v>37271288</v>
      </c>
      <c r="S99" s="31">
        <v>8900109</v>
      </c>
      <c r="T99" s="36">
        <f t="shared" si="19"/>
        <v>0.25234012832557534</v>
      </c>
      <c r="U99" s="36">
        <f t="shared" si="20"/>
        <v>6.9064097979024686E-2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327271954</v>
      </c>
      <c r="E101" s="32">
        <f>SUM(E97:E100)</f>
        <v>327271954</v>
      </c>
      <c r="F101" s="32">
        <f>SUM(F97:F100)</f>
        <v>114704832</v>
      </c>
      <c r="G101" s="37">
        <f>IF(($D101     =0),0,($F101     /$D101     ))</f>
        <v>0.35048781479148683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114704832</v>
      </c>
      <c r="O101" s="37">
        <f>IF(($D101     =0),0,($N101     /$D101     ))</f>
        <v>0.35048781479148683</v>
      </c>
      <c r="P101" s="32">
        <f>SUM(P97:P100)</f>
        <v>11231797</v>
      </c>
      <c r="Q101" s="32">
        <f>SUM(Q97:Q100)</f>
        <v>299490485</v>
      </c>
      <c r="R101" s="32">
        <f>SUM(R97:R100)</f>
        <v>310453202</v>
      </c>
      <c r="S101" s="32">
        <f>SUM(S97:S100)</f>
        <v>11231797</v>
      </c>
      <c r="T101" s="37">
        <f>IF(($Q101     =0),0,($S101     /$Q101     ))</f>
        <v>3.7503017833771912E-2</v>
      </c>
      <c r="U101" s="37">
        <f>IF(($P101     =0),0,(($F101     /$P101     )-1))</f>
        <v>9.2125093607015867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806349096</v>
      </c>
      <c r="E102" s="32">
        <f>SUM(E88:E90,E92:E95,E97:E100)</f>
        <v>806349096</v>
      </c>
      <c r="F102" s="32">
        <f>SUM(F88:F90,F92:F95,F97:F100)</f>
        <v>181461089</v>
      </c>
      <c r="G102" s="37">
        <f>IF(($D102     =0),0,($F102     /$D102     ))</f>
        <v>0.22504035770631037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181461089</v>
      </c>
      <c r="O102" s="37">
        <f>IF(($D102     =0),0,($N102     /$D102     ))</f>
        <v>0.22504035770631037</v>
      </c>
      <c r="P102" s="32">
        <f>SUM(P88:P90,P92:P95,P97:P100)</f>
        <v>144388366</v>
      </c>
      <c r="Q102" s="32">
        <f>SUM(Q88:Q90,Q92:Q95,Q97:Q100)</f>
        <v>700870839</v>
      </c>
      <c r="R102" s="32">
        <f>SUM(R88:R90,R92:R95,R97:R100)</f>
        <v>688101922</v>
      </c>
      <c r="S102" s="32">
        <f>SUM(S88:S90,S92:S95,S97:S100)</f>
        <v>144388366</v>
      </c>
      <c r="T102" s="37">
        <f>IF(($Q102     =0),0,($S102     /$Q102     ))</f>
        <v>0.20601280288107407</v>
      </c>
      <c r="U102" s="37">
        <f>IF(($P102     =0),0,(($F102     /$P102     )-1))</f>
        <v>0.256756995227718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266306540</v>
      </c>
      <c r="E105" s="31">
        <v>266306540</v>
      </c>
      <c r="F105" s="31">
        <v>71412940</v>
      </c>
      <c r="G105" s="36">
        <f t="shared" ref="G105:G136" si="21">IF(($D105     =0),0,($F105     /$D105     ))</f>
        <v>0.26816066927984572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71412940</v>
      </c>
      <c r="O105" s="36">
        <f t="shared" ref="O105:O136" si="25">IF(($D105     =0),0,($N105     /$D105     ))</f>
        <v>0.26816066927984572</v>
      </c>
      <c r="P105" s="31">
        <v>37633852</v>
      </c>
      <c r="Q105" s="31">
        <v>312651180</v>
      </c>
      <c r="R105" s="31">
        <v>282412362</v>
      </c>
      <c r="S105" s="31">
        <v>37633852</v>
      </c>
      <c r="T105" s="36">
        <f t="shared" ref="T105:T136" si="26">IF(($Q105     =0),0,($S105     /$Q105     ))</f>
        <v>0.12037009423729025</v>
      </c>
      <c r="U105" s="36">
        <f t="shared" ref="U105:U136" si="27">IF(($P105     =0),0,(($F105     /$P105     )-1))</f>
        <v>0.89757189883193456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266306540</v>
      </c>
      <c r="E106" s="32">
        <f>E105</f>
        <v>266306540</v>
      </c>
      <c r="F106" s="32">
        <f>F105</f>
        <v>71412940</v>
      </c>
      <c r="G106" s="37">
        <f t="shared" si="21"/>
        <v>0.26816066927984572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71412940</v>
      </c>
      <c r="O106" s="37">
        <f t="shared" si="25"/>
        <v>0.26816066927984572</v>
      </c>
      <c r="P106" s="32">
        <f>P105</f>
        <v>37633852</v>
      </c>
      <c r="Q106" s="32">
        <f>Q105</f>
        <v>312651180</v>
      </c>
      <c r="R106" s="32">
        <f>R105</f>
        <v>282412362</v>
      </c>
      <c r="S106" s="32">
        <f>S105</f>
        <v>37633852</v>
      </c>
      <c r="T106" s="37">
        <f t="shared" si="26"/>
        <v>0.12037009423729025</v>
      </c>
      <c r="U106" s="37">
        <f t="shared" si="27"/>
        <v>0.89757189883193456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11777395</v>
      </c>
      <c r="E107" s="31">
        <v>11777395</v>
      </c>
      <c r="F107" s="31">
        <v>35380</v>
      </c>
      <c r="G107" s="36">
        <f t="shared" si="21"/>
        <v>3.0040598960975667E-3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35380</v>
      </c>
      <c r="O107" s="36">
        <f t="shared" si="25"/>
        <v>3.0040598960975667E-3</v>
      </c>
      <c r="P107" s="31">
        <v>60433</v>
      </c>
      <c r="Q107" s="31">
        <v>11294719</v>
      </c>
      <c r="R107" s="31">
        <v>11188736</v>
      </c>
      <c r="S107" s="31">
        <v>60433</v>
      </c>
      <c r="T107" s="36">
        <f t="shared" si="26"/>
        <v>5.3505536525521348E-3</v>
      </c>
      <c r="U107" s="36">
        <f t="shared" si="27"/>
        <v>-0.4145582711432495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6487933</v>
      </c>
      <c r="E108" s="31">
        <v>6487933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7832414</v>
      </c>
      <c r="R108" s="31">
        <v>7832414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24172860</v>
      </c>
      <c r="E109" s="31">
        <v>24172860</v>
      </c>
      <c r="F109" s="31">
        <v>7534948</v>
      </c>
      <c r="G109" s="36">
        <f t="shared" si="21"/>
        <v>0.31171106770154627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7534948</v>
      </c>
      <c r="O109" s="36">
        <f t="shared" si="25"/>
        <v>0.31171106770154627</v>
      </c>
      <c r="P109" s="31">
        <v>7136065</v>
      </c>
      <c r="Q109" s="31">
        <v>24011304</v>
      </c>
      <c r="R109" s="31">
        <v>24011304</v>
      </c>
      <c r="S109" s="31">
        <v>7136065</v>
      </c>
      <c r="T109" s="36">
        <f t="shared" si="26"/>
        <v>0.29719606232131335</v>
      </c>
      <c r="U109" s="36">
        <f t="shared" si="27"/>
        <v>5.5896772240723758E-2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18120488</v>
      </c>
      <c r="E110" s="31">
        <v>18120488</v>
      </c>
      <c r="F110" s="31">
        <v>175681</v>
      </c>
      <c r="G110" s="36">
        <f t="shared" si="21"/>
        <v>9.6951583202394987E-3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175681</v>
      </c>
      <c r="O110" s="36">
        <f t="shared" si="25"/>
        <v>9.6951583202394987E-3</v>
      </c>
      <c r="P110" s="31">
        <v>197600</v>
      </c>
      <c r="Q110" s="31">
        <v>17592060</v>
      </c>
      <c r="R110" s="31">
        <v>29817641</v>
      </c>
      <c r="S110" s="31">
        <v>197600</v>
      </c>
      <c r="T110" s="36">
        <f t="shared" si="26"/>
        <v>1.1232340044315448E-2</v>
      </c>
      <c r="U110" s="36">
        <f t="shared" si="27"/>
        <v>-0.11092611336032387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60558676</v>
      </c>
      <c r="E112" s="32">
        <f>SUM(E107:E111)</f>
        <v>60558676</v>
      </c>
      <c r="F112" s="32">
        <f>SUM(F107:F111)</f>
        <v>7746009</v>
      </c>
      <c r="G112" s="37">
        <f t="shared" si="21"/>
        <v>0.12790915376023082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7746009</v>
      </c>
      <c r="O112" s="37">
        <f t="shared" si="25"/>
        <v>0.12790915376023082</v>
      </c>
      <c r="P112" s="32">
        <f>SUM(P107:P111)</f>
        <v>7394098</v>
      </c>
      <c r="Q112" s="32">
        <f>SUM(Q107:Q111)</f>
        <v>60730497</v>
      </c>
      <c r="R112" s="32">
        <f>SUM(R107:R111)</f>
        <v>72850095</v>
      </c>
      <c r="S112" s="32">
        <f>SUM(S107:S111)</f>
        <v>7394098</v>
      </c>
      <c r="T112" s="37">
        <f t="shared" si="26"/>
        <v>0.12175263443011178</v>
      </c>
      <c r="U112" s="37">
        <f t="shared" si="27"/>
        <v>4.7593499572226472E-2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3566225</v>
      </c>
      <c r="E113" s="31">
        <v>3566225</v>
      </c>
      <c r="F113" s="31">
        <v>820842</v>
      </c>
      <c r="G113" s="36">
        <f t="shared" si="21"/>
        <v>0.23017111932085049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820842</v>
      </c>
      <c r="O113" s="36">
        <f t="shared" si="25"/>
        <v>0.23017111932085049</v>
      </c>
      <c r="P113" s="31">
        <v>627147</v>
      </c>
      <c r="Q113" s="31">
        <v>3347725</v>
      </c>
      <c r="R113" s="31">
        <v>3354225</v>
      </c>
      <c r="S113" s="31">
        <v>627147</v>
      </c>
      <c r="T113" s="36">
        <f t="shared" si="26"/>
        <v>0.18733527992890694</v>
      </c>
      <c r="U113" s="36">
        <f t="shared" si="27"/>
        <v>0.30885103492482613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7452176</v>
      </c>
      <c r="E114" s="31">
        <v>7452176</v>
      </c>
      <c r="F114" s="31">
        <v>84966</v>
      </c>
      <c r="G114" s="36">
        <f t="shared" si="21"/>
        <v>1.1401502057922411E-2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84966</v>
      </c>
      <c r="O114" s="36">
        <f t="shared" si="25"/>
        <v>1.1401502057922411E-2</v>
      </c>
      <c r="P114" s="31">
        <v>74238</v>
      </c>
      <c r="Q114" s="31">
        <v>5832517</v>
      </c>
      <c r="R114" s="31">
        <v>5724597</v>
      </c>
      <c r="S114" s="31">
        <v>74238</v>
      </c>
      <c r="T114" s="36">
        <f t="shared" si="26"/>
        <v>1.272829551975588E-2</v>
      </c>
      <c r="U114" s="36">
        <f t="shared" si="27"/>
        <v>0.14450820334599523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4515791</v>
      </c>
      <c r="E115" s="31">
        <v>4515791</v>
      </c>
      <c r="F115" s="31">
        <v>5751388</v>
      </c>
      <c r="G115" s="36">
        <f t="shared" si="21"/>
        <v>1.2736169588007948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5751388</v>
      </c>
      <c r="O115" s="36">
        <f t="shared" si="25"/>
        <v>1.2736169588007948</v>
      </c>
      <c r="P115" s="31">
        <v>237480</v>
      </c>
      <c r="Q115" s="31">
        <v>4472531</v>
      </c>
      <c r="R115" s="31">
        <v>15217785</v>
      </c>
      <c r="S115" s="31">
        <v>237480</v>
      </c>
      <c r="T115" s="36">
        <f t="shared" si="26"/>
        <v>5.3097451979650899E-2</v>
      </c>
      <c r="U115" s="36">
        <f t="shared" si="27"/>
        <v>23.218409971366011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15425200</v>
      </c>
      <c r="E116" s="31">
        <v>15425200</v>
      </c>
      <c r="F116" s="31">
        <v>5753533</v>
      </c>
      <c r="G116" s="36">
        <f t="shared" si="21"/>
        <v>0.37299568238985559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5753533</v>
      </c>
      <c r="O116" s="36">
        <f t="shared" si="25"/>
        <v>0.37299568238985559</v>
      </c>
      <c r="P116" s="31">
        <v>5992110</v>
      </c>
      <c r="Q116" s="31">
        <v>15504700</v>
      </c>
      <c r="R116" s="31">
        <v>15504700</v>
      </c>
      <c r="S116" s="31">
        <v>5992110</v>
      </c>
      <c r="T116" s="36">
        <f t="shared" si="26"/>
        <v>0.3864705540900501</v>
      </c>
      <c r="U116" s="36">
        <f t="shared" si="27"/>
        <v>-3.9815190308589155E-2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24654772</v>
      </c>
      <c r="E117" s="31">
        <v>24654772</v>
      </c>
      <c r="F117" s="31">
        <v>2761948</v>
      </c>
      <c r="G117" s="36">
        <f t="shared" si="21"/>
        <v>0.11202488508107071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2761948</v>
      </c>
      <c r="O117" s="36">
        <f t="shared" si="25"/>
        <v>0.11202488508107071</v>
      </c>
      <c r="P117" s="31">
        <v>3320370</v>
      </c>
      <c r="Q117" s="31">
        <v>82776264</v>
      </c>
      <c r="R117" s="31">
        <v>83105359</v>
      </c>
      <c r="S117" s="31">
        <v>3320370</v>
      </c>
      <c r="T117" s="36">
        <f t="shared" si="26"/>
        <v>4.0112585897812449E-2</v>
      </c>
      <c r="U117" s="36">
        <f t="shared" si="27"/>
        <v>-0.1681806545656056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2248227</v>
      </c>
      <c r="E118" s="31">
        <v>2248227</v>
      </c>
      <c r="F118" s="31">
        <v>777897</v>
      </c>
      <c r="G118" s="36">
        <f t="shared" si="21"/>
        <v>0.34600465166551242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777897</v>
      </c>
      <c r="O118" s="36">
        <f t="shared" si="25"/>
        <v>0.34600465166551242</v>
      </c>
      <c r="P118" s="31">
        <v>898749</v>
      </c>
      <c r="Q118" s="31">
        <v>2139752</v>
      </c>
      <c r="R118" s="31">
        <v>2167164</v>
      </c>
      <c r="S118" s="31">
        <v>898749</v>
      </c>
      <c r="T118" s="36">
        <f t="shared" si="26"/>
        <v>0.42002484400061313</v>
      </c>
      <c r="U118" s="36">
        <f t="shared" si="27"/>
        <v>-0.13446690900351488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8698572</v>
      </c>
      <c r="E119" s="31">
        <v>8698572</v>
      </c>
      <c r="F119" s="31">
        <v>1296119</v>
      </c>
      <c r="G119" s="36">
        <f t="shared" si="21"/>
        <v>0.14900365255354556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1296119</v>
      </c>
      <c r="O119" s="36">
        <f t="shared" si="25"/>
        <v>0.14900365255354556</v>
      </c>
      <c r="P119" s="31">
        <v>61661</v>
      </c>
      <c r="Q119" s="31">
        <v>4068348</v>
      </c>
      <c r="R119" s="31">
        <v>4146878</v>
      </c>
      <c r="S119" s="31">
        <v>61661</v>
      </c>
      <c r="T119" s="36">
        <f t="shared" si="26"/>
        <v>1.5156274733626523E-2</v>
      </c>
      <c r="U119" s="36">
        <f t="shared" si="27"/>
        <v>20.020077520637031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1713000</v>
      </c>
      <c r="E120" s="31">
        <v>1713000</v>
      </c>
      <c r="F120" s="31">
        <v>378452</v>
      </c>
      <c r="G120" s="36">
        <f t="shared" si="21"/>
        <v>0.22092936368943375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378452</v>
      </c>
      <c r="O120" s="36">
        <f t="shared" si="25"/>
        <v>0.22092936368943375</v>
      </c>
      <c r="P120" s="31">
        <v>337642</v>
      </c>
      <c r="Q120" s="31">
        <v>1889000</v>
      </c>
      <c r="R120" s="31">
        <v>1889000</v>
      </c>
      <c r="S120" s="31">
        <v>337642</v>
      </c>
      <c r="T120" s="36">
        <f t="shared" si="26"/>
        <v>0.1787411328745368</v>
      </c>
      <c r="U120" s="36">
        <f t="shared" si="27"/>
        <v>0.12086766456779663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68273963</v>
      </c>
      <c r="E121" s="32">
        <f>SUM(E113:E120)</f>
        <v>68273963</v>
      </c>
      <c r="F121" s="32">
        <f>SUM(F113:F120)</f>
        <v>17625145</v>
      </c>
      <c r="G121" s="37">
        <f t="shared" si="21"/>
        <v>0.25815324357251679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17625145</v>
      </c>
      <c r="O121" s="37">
        <f t="shared" si="25"/>
        <v>0.25815324357251679</v>
      </c>
      <c r="P121" s="32">
        <f>SUM(P113:P120)</f>
        <v>11549397</v>
      </c>
      <c r="Q121" s="32">
        <f>SUM(Q113:Q120)</f>
        <v>120030837</v>
      </c>
      <c r="R121" s="32">
        <f>SUM(R113:R120)</f>
        <v>131109708</v>
      </c>
      <c r="S121" s="32">
        <f>SUM(S113:S120)</f>
        <v>11549397</v>
      </c>
      <c r="T121" s="37">
        <f t="shared" si="26"/>
        <v>9.6220248801564212E-2</v>
      </c>
      <c r="U121" s="37">
        <f t="shared" si="27"/>
        <v>0.52606625263639306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10031336</v>
      </c>
      <c r="E122" s="31">
        <v>10031336</v>
      </c>
      <c r="F122" s="31">
        <v>2130916</v>
      </c>
      <c r="G122" s="36">
        <f t="shared" si="21"/>
        <v>0.21242594206793591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2130916</v>
      </c>
      <c r="O122" s="36">
        <f t="shared" si="25"/>
        <v>0.21242594206793591</v>
      </c>
      <c r="P122" s="31">
        <v>1593574</v>
      </c>
      <c r="Q122" s="31">
        <v>4373950</v>
      </c>
      <c r="R122" s="31">
        <v>4389203</v>
      </c>
      <c r="S122" s="31">
        <v>1593574</v>
      </c>
      <c r="T122" s="36">
        <f t="shared" si="26"/>
        <v>0.36433292561643366</v>
      </c>
      <c r="U122" s="36">
        <f t="shared" si="27"/>
        <v>0.33719300139184005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8063155</v>
      </c>
      <c r="E123" s="31">
        <v>8063155</v>
      </c>
      <c r="F123" s="31">
        <v>1955717</v>
      </c>
      <c r="G123" s="36">
        <f t="shared" si="21"/>
        <v>0.2425498455629341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1955717</v>
      </c>
      <c r="O123" s="36">
        <f t="shared" si="25"/>
        <v>0.2425498455629341</v>
      </c>
      <c r="P123" s="31">
        <v>1179359</v>
      </c>
      <c r="Q123" s="31">
        <v>7675273</v>
      </c>
      <c r="R123" s="31">
        <v>7577629</v>
      </c>
      <c r="S123" s="31">
        <v>1179359</v>
      </c>
      <c r="T123" s="36">
        <f t="shared" si="26"/>
        <v>0.15365694484091966</v>
      </c>
      <c r="U123" s="36">
        <f t="shared" si="27"/>
        <v>0.65828810396155868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9172092</v>
      </c>
      <c r="E124" s="31">
        <v>9172092</v>
      </c>
      <c r="F124" s="31">
        <v>2264977</v>
      </c>
      <c r="G124" s="36">
        <f t="shared" si="21"/>
        <v>0.24694224610917553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2264977</v>
      </c>
      <c r="O124" s="36">
        <f t="shared" si="25"/>
        <v>0.24694224610917553</v>
      </c>
      <c r="P124" s="31">
        <v>2371722</v>
      </c>
      <c r="Q124" s="31">
        <v>8804524</v>
      </c>
      <c r="R124" s="31">
        <v>8900263</v>
      </c>
      <c r="S124" s="31">
        <v>2371722</v>
      </c>
      <c r="T124" s="36">
        <f t="shared" si="26"/>
        <v>0.26937538020226875</v>
      </c>
      <c r="U124" s="36">
        <f t="shared" si="27"/>
        <v>-4.50073828214268E-2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27266583</v>
      </c>
      <c r="E126" s="32">
        <f>SUM(E122:E125)</f>
        <v>27266583</v>
      </c>
      <c r="F126" s="32">
        <f>SUM(F122:F125)</f>
        <v>6351610</v>
      </c>
      <c r="G126" s="37">
        <f t="shared" si="21"/>
        <v>0.23294484681120475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6351610</v>
      </c>
      <c r="O126" s="37">
        <f t="shared" si="25"/>
        <v>0.23294484681120475</v>
      </c>
      <c r="P126" s="32">
        <f>SUM(P122:P125)</f>
        <v>5144655</v>
      </c>
      <c r="Q126" s="32">
        <f>SUM(Q122:Q125)</f>
        <v>20853747</v>
      </c>
      <c r="R126" s="32">
        <f>SUM(R122:R125)</f>
        <v>20867095</v>
      </c>
      <c r="S126" s="32">
        <f>SUM(S122:S125)</f>
        <v>5144655</v>
      </c>
      <c r="T126" s="37">
        <f t="shared" si="26"/>
        <v>0.24670170785135159</v>
      </c>
      <c r="U126" s="37">
        <f t="shared" si="27"/>
        <v>0.23460368090766037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7209547</v>
      </c>
      <c r="E127" s="31">
        <v>7209547</v>
      </c>
      <c r="F127" s="31">
        <v>313975</v>
      </c>
      <c r="G127" s="36">
        <f t="shared" si="21"/>
        <v>4.3549892940568942E-2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313975</v>
      </c>
      <c r="O127" s="36">
        <f t="shared" si="25"/>
        <v>4.3549892940568942E-2</v>
      </c>
      <c r="P127" s="31">
        <v>204100</v>
      </c>
      <c r="Q127" s="31">
        <v>7906704</v>
      </c>
      <c r="R127" s="31">
        <v>11675600</v>
      </c>
      <c r="S127" s="31">
        <v>204100</v>
      </c>
      <c r="T127" s="36">
        <f t="shared" si="26"/>
        <v>2.5813537474022045E-2</v>
      </c>
      <c r="U127" s="36">
        <f t="shared" si="27"/>
        <v>0.53833904948554623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25078</v>
      </c>
      <c r="E128" s="31">
        <v>25078</v>
      </c>
      <c r="F128" s="31">
        <v>971180</v>
      </c>
      <c r="G128" s="36">
        <f t="shared" si="21"/>
        <v>38.726373714012283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971180</v>
      </c>
      <c r="O128" s="36">
        <f t="shared" si="25"/>
        <v>38.726373714012283</v>
      </c>
      <c r="P128" s="31">
        <v>1350151</v>
      </c>
      <c r="Q128" s="31">
        <v>4454127</v>
      </c>
      <c r="R128" s="31">
        <v>4454127</v>
      </c>
      <c r="S128" s="31">
        <v>1350151</v>
      </c>
      <c r="T128" s="36">
        <f t="shared" si="26"/>
        <v>0.30312359750855777</v>
      </c>
      <c r="U128" s="36">
        <f t="shared" si="27"/>
        <v>-0.28068786380190069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2944000</v>
      </c>
      <c r="E129" s="31">
        <v>2944000</v>
      </c>
      <c r="F129" s="31">
        <v>7870</v>
      </c>
      <c r="G129" s="36">
        <f t="shared" si="21"/>
        <v>2.673233695652174E-3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7870</v>
      </c>
      <c r="O129" s="36">
        <f t="shared" si="25"/>
        <v>2.673233695652174E-3</v>
      </c>
      <c r="P129" s="31">
        <v>489967</v>
      </c>
      <c r="Q129" s="31">
        <v>2524000</v>
      </c>
      <c r="R129" s="31">
        <v>7524000</v>
      </c>
      <c r="S129" s="31">
        <v>489967</v>
      </c>
      <c r="T129" s="36">
        <f t="shared" si="26"/>
        <v>0.19412321711568939</v>
      </c>
      <c r="U129" s="36">
        <f t="shared" si="27"/>
        <v>-0.98393769376304929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2898543</v>
      </c>
      <c r="E130" s="31">
        <v>2898543</v>
      </c>
      <c r="F130" s="31">
        <v>56161</v>
      </c>
      <c r="G130" s="36">
        <f t="shared" si="21"/>
        <v>1.9375596635965036E-2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56161</v>
      </c>
      <c r="O130" s="36">
        <f t="shared" si="25"/>
        <v>1.9375596635965036E-2</v>
      </c>
      <c r="P130" s="31">
        <v>566553</v>
      </c>
      <c r="Q130" s="31">
        <v>2673210</v>
      </c>
      <c r="R130" s="31">
        <v>2673210</v>
      </c>
      <c r="S130" s="31">
        <v>566553</v>
      </c>
      <c r="T130" s="36">
        <f t="shared" si="26"/>
        <v>0.21193733376726856</v>
      </c>
      <c r="U130" s="36">
        <f t="shared" si="27"/>
        <v>-0.9008724691246891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13077168</v>
      </c>
      <c r="E132" s="32">
        <f>SUM(E127:E131)</f>
        <v>13077168</v>
      </c>
      <c r="F132" s="32">
        <f>SUM(F127:F131)</f>
        <v>1349186</v>
      </c>
      <c r="G132" s="37">
        <f t="shared" si="21"/>
        <v>0.10317111472453364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1349186</v>
      </c>
      <c r="O132" s="37">
        <f t="shared" si="25"/>
        <v>0.10317111472453364</v>
      </c>
      <c r="P132" s="32">
        <f>SUM(P127:P131)</f>
        <v>2610771</v>
      </c>
      <c r="Q132" s="32">
        <f>SUM(Q127:Q131)</f>
        <v>17558041</v>
      </c>
      <c r="R132" s="32">
        <f>SUM(R127:R131)</f>
        <v>26326937</v>
      </c>
      <c r="S132" s="32">
        <f>SUM(S127:S131)</f>
        <v>2610771</v>
      </c>
      <c r="T132" s="37">
        <f t="shared" si="26"/>
        <v>0.14869375233831611</v>
      </c>
      <c r="U132" s="37">
        <f t="shared" si="27"/>
        <v>-0.483223155152252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12850781</v>
      </c>
      <c r="E133" s="31">
        <v>12850781</v>
      </c>
      <c r="F133" s="31">
        <v>3270931</v>
      </c>
      <c r="G133" s="36">
        <f t="shared" si="21"/>
        <v>0.25453168955256494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3270931</v>
      </c>
      <c r="O133" s="36">
        <f t="shared" si="25"/>
        <v>0.25453168955256494</v>
      </c>
      <c r="P133" s="31">
        <v>2925788</v>
      </c>
      <c r="Q133" s="31">
        <v>12402538</v>
      </c>
      <c r="R133" s="31">
        <v>12359096</v>
      </c>
      <c r="S133" s="31">
        <v>2925788</v>
      </c>
      <c r="T133" s="36">
        <f t="shared" si="26"/>
        <v>0.23590236127476488</v>
      </c>
      <c r="U133" s="36">
        <f t="shared" si="27"/>
        <v>0.11796582664225852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2359648</v>
      </c>
      <c r="E134" s="31">
        <v>2359648</v>
      </c>
      <c r="F134" s="31">
        <v>14189</v>
      </c>
      <c r="G134" s="36">
        <f t="shared" si="21"/>
        <v>6.0131850174263276E-3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14189</v>
      </c>
      <c r="O134" s="36">
        <f t="shared" si="25"/>
        <v>6.0131850174263276E-3</v>
      </c>
      <c r="P134" s="31">
        <v>25341</v>
      </c>
      <c r="Q134" s="31">
        <v>2085915</v>
      </c>
      <c r="R134" s="31">
        <v>2098085</v>
      </c>
      <c r="S134" s="31">
        <v>25341</v>
      </c>
      <c r="T134" s="36">
        <f t="shared" si="26"/>
        <v>1.2148625423375354E-2</v>
      </c>
      <c r="U134" s="36">
        <f t="shared" si="27"/>
        <v>-0.44007734501400897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35216530</v>
      </c>
      <c r="E136" s="31">
        <v>35216530</v>
      </c>
      <c r="F136" s="31">
        <v>9546979</v>
      </c>
      <c r="G136" s="36">
        <f t="shared" si="21"/>
        <v>0.27109368810612516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9546979</v>
      </c>
      <c r="O136" s="36">
        <f t="shared" si="25"/>
        <v>0.27109368810612516</v>
      </c>
      <c r="P136" s="31">
        <v>9167702</v>
      </c>
      <c r="Q136" s="31">
        <v>34213636</v>
      </c>
      <c r="R136" s="31">
        <v>59143775</v>
      </c>
      <c r="S136" s="31">
        <v>9167702</v>
      </c>
      <c r="T136" s="36">
        <f t="shared" si="26"/>
        <v>0.26795462487529825</v>
      </c>
      <c r="U136" s="36">
        <f t="shared" si="27"/>
        <v>4.1371000060865804E-2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50426959</v>
      </c>
      <c r="E137" s="32">
        <f>SUM(E133:E136)</f>
        <v>50426959</v>
      </c>
      <c r="F137" s="32">
        <f>SUM(F133:F136)</f>
        <v>12832099</v>
      </c>
      <c r="G137" s="37">
        <f t="shared" ref="G137:G170" si="28">IF(($D137     =0),0,($F137     /$D137     ))</f>
        <v>0.25446902320641623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12832099</v>
      </c>
      <c r="O137" s="37">
        <f t="shared" ref="O137:O170" si="32">IF(($D137     =0),0,($N137     /$D137     ))</f>
        <v>0.25446902320641623</v>
      </c>
      <c r="P137" s="32">
        <f>SUM(P133:P136)</f>
        <v>12118831</v>
      </c>
      <c r="Q137" s="32">
        <f>SUM(Q133:Q136)</f>
        <v>48702089</v>
      </c>
      <c r="R137" s="32">
        <f>SUM(R133:R136)</f>
        <v>73600956</v>
      </c>
      <c r="S137" s="32">
        <f>SUM(S133:S136)</f>
        <v>12118831</v>
      </c>
      <c r="T137" s="37">
        <f t="shared" ref="T137:T170" si="33">IF(($Q137     =0),0,($S137     /$Q137     ))</f>
        <v>0.2488359585561104</v>
      </c>
      <c r="U137" s="37">
        <f t="shared" ref="U137:U170" si="34">IF(($P137     =0),0,(($F137     /$P137     )-1))</f>
        <v>5.8856171853539418E-2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24681892</v>
      </c>
      <c r="E138" s="31">
        <v>24681892</v>
      </c>
      <c r="F138" s="31">
        <v>13452222</v>
      </c>
      <c r="G138" s="36">
        <f t="shared" si="28"/>
        <v>0.54502393900759305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13452222</v>
      </c>
      <c r="O138" s="36">
        <f t="shared" si="32"/>
        <v>0.54502393900759305</v>
      </c>
      <c r="P138" s="31">
        <v>9637650</v>
      </c>
      <c r="Q138" s="31">
        <v>19594984</v>
      </c>
      <c r="R138" s="31">
        <v>19594984</v>
      </c>
      <c r="S138" s="31">
        <v>9637650</v>
      </c>
      <c r="T138" s="36">
        <f t="shared" si="33"/>
        <v>0.49184270831759802</v>
      </c>
      <c r="U138" s="36">
        <f t="shared" si="34"/>
        <v>0.39579897589142576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29734318</v>
      </c>
      <c r="E139" s="31">
        <v>29734318</v>
      </c>
      <c r="F139" s="31">
        <v>12338311</v>
      </c>
      <c r="G139" s="36">
        <f t="shared" si="28"/>
        <v>0.41495187480002066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12338311</v>
      </c>
      <c r="O139" s="36">
        <f t="shared" si="32"/>
        <v>0.41495187480002066</v>
      </c>
      <c r="P139" s="31">
        <v>12244090</v>
      </c>
      <c r="Q139" s="31">
        <v>29538232</v>
      </c>
      <c r="R139" s="31">
        <v>29538232</v>
      </c>
      <c r="S139" s="31">
        <v>12244090</v>
      </c>
      <c r="T139" s="36">
        <f t="shared" si="33"/>
        <v>0.41451668468173719</v>
      </c>
      <c r="U139" s="36">
        <f t="shared" si="34"/>
        <v>7.6952227564481834E-3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5984395</v>
      </c>
      <c r="E140" s="31">
        <v>5984395</v>
      </c>
      <c r="F140" s="31">
        <v>1941322</v>
      </c>
      <c r="G140" s="36">
        <f t="shared" si="28"/>
        <v>0.32439737016022507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1941322</v>
      </c>
      <c r="O140" s="36">
        <f t="shared" si="32"/>
        <v>0.32439737016022507</v>
      </c>
      <c r="P140" s="31">
        <v>1922389</v>
      </c>
      <c r="Q140" s="31">
        <v>5431298</v>
      </c>
      <c r="R140" s="31">
        <v>5486298</v>
      </c>
      <c r="S140" s="31">
        <v>1922389</v>
      </c>
      <c r="T140" s="36">
        <f t="shared" si="33"/>
        <v>0.35394651517924447</v>
      </c>
      <c r="U140" s="36">
        <f t="shared" si="34"/>
        <v>9.8486830709081374E-3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4001531</v>
      </c>
      <c r="E141" s="31">
        <v>4001531</v>
      </c>
      <c r="F141" s="31">
        <v>2005405</v>
      </c>
      <c r="G141" s="36">
        <f t="shared" si="28"/>
        <v>0.50115943122769757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2005405</v>
      </c>
      <c r="O141" s="36">
        <f t="shared" si="32"/>
        <v>0.50115943122769757</v>
      </c>
      <c r="P141" s="31">
        <v>1442166</v>
      </c>
      <c r="Q141" s="31">
        <v>4027711</v>
      </c>
      <c r="R141" s="31">
        <v>3865334</v>
      </c>
      <c r="S141" s="31">
        <v>1442166</v>
      </c>
      <c r="T141" s="36">
        <f t="shared" si="33"/>
        <v>0.35806094330005306</v>
      </c>
      <c r="U141" s="36">
        <f t="shared" si="34"/>
        <v>0.39055074103813281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2563543</v>
      </c>
      <c r="E142" s="31">
        <v>2563543</v>
      </c>
      <c r="F142" s="31">
        <v>14249</v>
      </c>
      <c r="G142" s="36">
        <f t="shared" si="28"/>
        <v>5.5583229928267246E-3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14249</v>
      </c>
      <c r="O142" s="36">
        <f t="shared" si="32"/>
        <v>5.5583229928267246E-3</v>
      </c>
      <c r="P142" s="31">
        <v>18188</v>
      </c>
      <c r="Q142" s="31">
        <v>2218659</v>
      </c>
      <c r="R142" s="31">
        <v>2294096</v>
      </c>
      <c r="S142" s="31">
        <v>18188</v>
      </c>
      <c r="T142" s="36">
        <f t="shared" si="33"/>
        <v>8.197744673697039E-3</v>
      </c>
      <c r="U142" s="36">
        <f t="shared" si="34"/>
        <v>-0.21657136573564983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1719000</v>
      </c>
      <c r="E143" s="31">
        <v>1719000</v>
      </c>
      <c r="F143" s="31">
        <v>6043988</v>
      </c>
      <c r="G143" s="36">
        <f t="shared" si="28"/>
        <v>3.5159906922629434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6043988</v>
      </c>
      <c r="O143" s="36">
        <f t="shared" si="32"/>
        <v>3.5159906922629434</v>
      </c>
      <c r="P143" s="31">
        <v>1892</v>
      </c>
      <c r="Q143" s="31">
        <v>1911000</v>
      </c>
      <c r="R143" s="31">
        <v>11253000</v>
      </c>
      <c r="S143" s="31">
        <v>1892</v>
      </c>
      <c r="T143" s="36">
        <f t="shared" si="33"/>
        <v>9.900575614861329E-4</v>
      </c>
      <c r="U143" s="36">
        <f t="shared" si="34"/>
        <v>3193.4968287526426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68684679</v>
      </c>
      <c r="E144" s="32">
        <f>SUM(E138:E143)</f>
        <v>68684679</v>
      </c>
      <c r="F144" s="32">
        <f>SUM(F138:F143)</f>
        <v>35795497</v>
      </c>
      <c r="G144" s="37">
        <f t="shared" si="28"/>
        <v>0.52115693807057029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35795497</v>
      </c>
      <c r="O144" s="37">
        <f t="shared" si="32"/>
        <v>0.52115693807057029</v>
      </c>
      <c r="P144" s="32">
        <f>SUM(P138:P143)</f>
        <v>25266375</v>
      </c>
      <c r="Q144" s="32">
        <f>SUM(Q138:Q143)</f>
        <v>62721884</v>
      </c>
      <c r="R144" s="32">
        <f>SUM(R138:R143)</f>
        <v>72031944</v>
      </c>
      <c r="S144" s="32">
        <f>SUM(S138:S143)</f>
        <v>25266375</v>
      </c>
      <c r="T144" s="37">
        <f t="shared" si="33"/>
        <v>0.40283188878701409</v>
      </c>
      <c r="U144" s="37">
        <f t="shared" si="34"/>
        <v>0.41672467855004913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2594359</v>
      </c>
      <c r="E145" s="31">
        <v>2594359</v>
      </c>
      <c r="F145" s="31">
        <v>1033726</v>
      </c>
      <c r="G145" s="36">
        <f t="shared" si="28"/>
        <v>0.39845140938474588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1033726</v>
      </c>
      <c r="O145" s="36">
        <f t="shared" si="32"/>
        <v>0.39845140938474588</v>
      </c>
      <c r="P145" s="31">
        <v>877805</v>
      </c>
      <c r="Q145" s="31">
        <v>3088587</v>
      </c>
      <c r="R145" s="31">
        <v>3260913</v>
      </c>
      <c r="S145" s="31">
        <v>877805</v>
      </c>
      <c r="T145" s="36">
        <f t="shared" si="33"/>
        <v>0.28420925167398553</v>
      </c>
      <c r="U145" s="36">
        <f t="shared" si="34"/>
        <v>0.17762601033259084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80847737</v>
      </c>
      <c r="E146" s="31">
        <v>80847737</v>
      </c>
      <c r="F146" s="31">
        <v>33692000</v>
      </c>
      <c r="G146" s="36">
        <f t="shared" si="28"/>
        <v>0.41673398972193865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33692000</v>
      </c>
      <c r="O146" s="36">
        <f t="shared" si="32"/>
        <v>0.41673398972193865</v>
      </c>
      <c r="P146" s="31">
        <v>34206976</v>
      </c>
      <c r="Q146" s="31">
        <v>82071246</v>
      </c>
      <c r="R146" s="31">
        <v>82071246</v>
      </c>
      <c r="S146" s="31">
        <v>34206976</v>
      </c>
      <c r="T146" s="36">
        <f t="shared" si="33"/>
        <v>0.41679610907820264</v>
      </c>
      <c r="U146" s="36">
        <f t="shared" si="34"/>
        <v>-1.5054706969712894E-2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27145010</v>
      </c>
      <c r="E147" s="31">
        <v>27145010</v>
      </c>
      <c r="F147" s="31">
        <v>69142</v>
      </c>
      <c r="G147" s="36">
        <f t="shared" si="28"/>
        <v>2.5471348140965874E-3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69142</v>
      </c>
      <c r="O147" s="36">
        <f t="shared" si="32"/>
        <v>2.5471348140965874E-3</v>
      </c>
      <c r="P147" s="31">
        <v>165234</v>
      </c>
      <c r="Q147" s="31">
        <v>39424759</v>
      </c>
      <c r="R147" s="31">
        <v>36751482</v>
      </c>
      <c r="S147" s="31">
        <v>165234</v>
      </c>
      <c r="T147" s="36">
        <f t="shared" si="33"/>
        <v>4.1911226394560838E-3</v>
      </c>
      <c r="U147" s="36">
        <f t="shared" si="34"/>
        <v>-0.58155101250347996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7094</v>
      </c>
      <c r="E148" s="31">
        <v>7094</v>
      </c>
      <c r="F148" s="31">
        <v>16736</v>
      </c>
      <c r="G148" s="36">
        <f t="shared" si="28"/>
        <v>2.3591767691006482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16736</v>
      </c>
      <c r="O148" s="36">
        <f t="shared" si="32"/>
        <v>2.3591767691006482</v>
      </c>
      <c r="P148" s="31">
        <v>1937</v>
      </c>
      <c r="Q148" s="31">
        <v>6821</v>
      </c>
      <c r="R148" s="31">
        <v>6821</v>
      </c>
      <c r="S148" s="31">
        <v>1937</v>
      </c>
      <c r="T148" s="36">
        <f t="shared" si="33"/>
        <v>0.28397595660460345</v>
      </c>
      <c r="U148" s="36">
        <f t="shared" si="34"/>
        <v>7.6401652039235923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110594200</v>
      </c>
      <c r="E150" s="32">
        <f>SUM(E145:E149)</f>
        <v>110594200</v>
      </c>
      <c r="F150" s="32">
        <f>SUM(F145:F149)</f>
        <v>34811604</v>
      </c>
      <c r="G150" s="37">
        <f t="shared" si="28"/>
        <v>0.31476880342730451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34811604</v>
      </c>
      <c r="O150" s="37">
        <f t="shared" si="32"/>
        <v>0.31476880342730451</v>
      </c>
      <c r="P150" s="32">
        <f>SUM(P145:P149)</f>
        <v>35251952</v>
      </c>
      <c r="Q150" s="32">
        <f>SUM(Q145:Q149)</f>
        <v>124591413</v>
      </c>
      <c r="R150" s="32">
        <f>SUM(R145:R149)</f>
        <v>122090462</v>
      </c>
      <c r="S150" s="32">
        <f>SUM(S145:S149)</f>
        <v>35251952</v>
      </c>
      <c r="T150" s="37">
        <f t="shared" si="33"/>
        <v>0.28294046235754627</v>
      </c>
      <c r="U150" s="37">
        <f t="shared" si="34"/>
        <v>-1.2491450118847336E-2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2663000</v>
      </c>
      <c r="E151" s="31">
        <v>2663000</v>
      </c>
      <c r="F151" s="31">
        <v>1120874</v>
      </c>
      <c r="G151" s="36">
        <f t="shared" si="28"/>
        <v>0.42090649643259481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1120874</v>
      </c>
      <c r="O151" s="36">
        <f t="shared" si="32"/>
        <v>0.42090649643259481</v>
      </c>
      <c r="P151" s="31">
        <v>1096102</v>
      </c>
      <c r="Q151" s="31">
        <v>3328000</v>
      </c>
      <c r="R151" s="31">
        <v>3328000</v>
      </c>
      <c r="S151" s="31">
        <v>1096102</v>
      </c>
      <c r="T151" s="36">
        <f t="shared" si="33"/>
        <v>0.32935757211538463</v>
      </c>
      <c r="U151" s="36">
        <f t="shared" si="34"/>
        <v>2.2600086488301363E-2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20086500</v>
      </c>
      <c r="E152" s="31">
        <v>20086500</v>
      </c>
      <c r="F152" s="31">
        <v>1724831</v>
      </c>
      <c r="G152" s="36">
        <f t="shared" si="28"/>
        <v>8.5870161551290666E-2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1724831</v>
      </c>
      <c r="O152" s="36">
        <f t="shared" si="32"/>
        <v>8.5870161551290666E-2</v>
      </c>
      <c r="P152" s="31">
        <v>3129603</v>
      </c>
      <c r="Q152" s="31">
        <v>18143100</v>
      </c>
      <c r="R152" s="31">
        <v>18094395</v>
      </c>
      <c r="S152" s="31">
        <v>3129603</v>
      </c>
      <c r="T152" s="36">
        <f t="shared" si="33"/>
        <v>0.17249549415480264</v>
      </c>
      <c r="U152" s="36">
        <f t="shared" si="34"/>
        <v>-0.44886587851558168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12996926</v>
      </c>
      <c r="E153" s="31">
        <v>12996926</v>
      </c>
      <c r="F153" s="31">
        <v>1594885</v>
      </c>
      <c r="G153" s="36">
        <f t="shared" si="28"/>
        <v>0.12271247831987349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1594885</v>
      </c>
      <c r="O153" s="36">
        <f t="shared" si="32"/>
        <v>0.12271247831987349</v>
      </c>
      <c r="P153" s="31">
        <v>86102</v>
      </c>
      <c r="Q153" s="31">
        <v>12080960</v>
      </c>
      <c r="R153" s="31">
        <v>12318460</v>
      </c>
      <c r="S153" s="31">
        <v>86102</v>
      </c>
      <c r="T153" s="36">
        <f t="shared" si="33"/>
        <v>7.1270826159510504E-3</v>
      </c>
      <c r="U153" s="36">
        <f t="shared" si="34"/>
        <v>17.523205035887667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1454427</v>
      </c>
      <c r="E154" s="31">
        <v>1454427</v>
      </c>
      <c r="F154" s="31">
        <v>449627</v>
      </c>
      <c r="G154" s="36">
        <f t="shared" si="28"/>
        <v>0.30914373839319542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449627</v>
      </c>
      <c r="O154" s="36">
        <f t="shared" si="32"/>
        <v>0.30914373839319542</v>
      </c>
      <c r="P154" s="31">
        <v>419243</v>
      </c>
      <c r="Q154" s="31">
        <v>1309524</v>
      </c>
      <c r="R154" s="31">
        <v>1309524</v>
      </c>
      <c r="S154" s="31">
        <v>419243</v>
      </c>
      <c r="T154" s="36">
        <f t="shared" si="33"/>
        <v>0.32014915343285039</v>
      </c>
      <c r="U154" s="36">
        <f t="shared" si="34"/>
        <v>7.2473481966305986E-2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4870936</v>
      </c>
      <c r="E155" s="31">
        <v>4870936</v>
      </c>
      <c r="F155" s="31">
        <v>664501</v>
      </c>
      <c r="G155" s="36">
        <f t="shared" si="28"/>
        <v>0.13642162409853054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664501</v>
      </c>
      <c r="O155" s="36">
        <f t="shared" si="32"/>
        <v>0.13642162409853054</v>
      </c>
      <c r="P155" s="31">
        <v>923967</v>
      </c>
      <c r="Q155" s="31">
        <v>4580891</v>
      </c>
      <c r="R155" s="31">
        <v>10578835</v>
      </c>
      <c r="S155" s="31">
        <v>923967</v>
      </c>
      <c r="T155" s="36">
        <f t="shared" si="33"/>
        <v>0.20170028057860359</v>
      </c>
      <c r="U155" s="36">
        <f t="shared" si="34"/>
        <v>-0.28081738849980575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446786</v>
      </c>
      <c r="E156" s="31">
        <v>446786</v>
      </c>
      <c r="F156" s="31">
        <v>126785</v>
      </c>
      <c r="G156" s="36">
        <f t="shared" si="28"/>
        <v>0.28377120142529083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126785</v>
      </c>
      <c r="O156" s="36">
        <f t="shared" si="32"/>
        <v>0.28377120142529083</v>
      </c>
      <c r="P156" s="31">
        <v>219993</v>
      </c>
      <c r="Q156" s="31">
        <v>421496</v>
      </c>
      <c r="R156" s="31">
        <v>542496</v>
      </c>
      <c r="S156" s="31">
        <v>219993</v>
      </c>
      <c r="T156" s="36">
        <f t="shared" si="33"/>
        <v>0.52193377873099622</v>
      </c>
      <c r="U156" s="36">
        <f t="shared" si="34"/>
        <v>-0.42368620819753355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42518575</v>
      </c>
      <c r="E157" s="32">
        <f>SUM(E151:E156)</f>
        <v>42518575</v>
      </c>
      <c r="F157" s="32">
        <f>SUM(F151:F156)</f>
        <v>5681503</v>
      </c>
      <c r="G157" s="37">
        <f t="shared" si="28"/>
        <v>0.13362402197157361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5681503</v>
      </c>
      <c r="O157" s="37">
        <f t="shared" si="32"/>
        <v>0.13362402197157361</v>
      </c>
      <c r="P157" s="32">
        <f>SUM(P151:P156)</f>
        <v>5875010</v>
      </c>
      <c r="Q157" s="32">
        <f>SUM(Q151:Q156)</f>
        <v>39863971</v>
      </c>
      <c r="R157" s="32">
        <f>SUM(R151:R156)</f>
        <v>46171710</v>
      </c>
      <c r="S157" s="32">
        <f>SUM(S151:S156)</f>
        <v>5875010</v>
      </c>
      <c r="T157" s="37">
        <f t="shared" si="33"/>
        <v>0.14737643673280817</v>
      </c>
      <c r="U157" s="37">
        <f t="shared" si="34"/>
        <v>-3.2937305638628733E-2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5519390</v>
      </c>
      <c r="E158" s="31">
        <v>5519390</v>
      </c>
      <c r="F158" s="31">
        <v>1314289</v>
      </c>
      <c r="G158" s="36">
        <f t="shared" si="28"/>
        <v>0.2381221475561611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1314289</v>
      </c>
      <c r="O158" s="36">
        <f t="shared" si="32"/>
        <v>0.2381221475561611</v>
      </c>
      <c r="P158" s="31">
        <v>1038602</v>
      </c>
      <c r="Q158" s="31">
        <v>4222968</v>
      </c>
      <c r="R158" s="31">
        <v>4522968</v>
      </c>
      <c r="S158" s="31">
        <v>1038602</v>
      </c>
      <c r="T158" s="36">
        <f t="shared" si="33"/>
        <v>0.24594124322040803</v>
      </c>
      <c r="U158" s="36">
        <f t="shared" si="34"/>
        <v>0.26544046708941438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25249190</v>
      </c>
      <c r="E159" s="31">
        <v>25249190</v>
      </c>
      <c r="F159" s="31">
        <v>8392107</v>
      </c>
      <c r="G159" s="36">
        <f t="shared" si="28"/>
        <v>0.33237133547650438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8392107</v>
      </c>
      <c r="O159" s="36">
        <f t="shared" si="32"/>
        <v>0.33237133547650438</v>
      </c>
      <c r="P159" s="31">
        <v>7900847</v>
      </c>
      <c r="Q159" s="31">
        <v>25954784</v>
      </c>
      <c r="R159" s="31">
        <v>26274784</v>
      </c>
      <c r="S159" s="31">
        <v>7900847</v>
      </c>
      <c r="T159" s="36">
        <f t="shared" si="33"/>
        <v>0.30440811990575611</v>
      </c>
      <c r="U159" s="36">
        <f t="shared" si="34"/>
        <v>6.2178143685100995E-2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21212604</v>
      </c>
      <c r="E160" s="31">
        <v>21212604</v>
      </c>
      <c r="F160" s="31">
        <v>8622051</v>
      </c>
      <c r="G160" s="36">
        <f t="shared" si="28"/>
        <v>0.40645886756760274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8622051</v>
      </c>
      <c r="O160" s="36">
        <f t="shared" si="32"/>
        <v>0.40645886756760274</v>
      </c>
      <c r="P160" s="31">
        <v>8679501</v>
      </c>
      <c r="Q160" s="31">
        <v>21425198</v>
      </c>
      <c r="R160" s="31">
        <v>21268926</v>
      </c>
      <c r="S160" s="31">
        <v>8679501</v>
      </c>
      <c r="T160" s="36">
        <f t="shared" si="33"/>
        <v>0.40510715466900238</v>
      </c>
      <c r="U160" s="36">
        <f t="shared" si="34"/>
        <v>-6.6190441132503164E-3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-10050917</v>
      </c>
      <c r="E161" s="31">
        <v>-10050917</v>
      </c>
      <c r="F161" s="31">
        <v>246701</v>
      </c>
      <c r="G161" s="36">
        <f t="shared" si="28"/>
        <v>-2.4545123594195434E-2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246701</v>
      </c>
      <c r="O161" s="36">
        <f t="shared" si="32"/>
        <v>-2.4545123594195434E-2</v>
      </c>
      <c r="P161" s="31">
        <v>1251817</v>
      </c>
      <c r="Q161" s="31">
        <v>1920000</v>
      </c>
      <c r="R161" s="31">
        <v>1935000</v>
      </c>
      <c r="S161" s="31">
        <v>1251817</v>
      </c>
      <c r="T161" s="36">
        <f t="shared" si="33"/>
        <v>0.65198802083333329</v>
      </c>
      <c r="U161" s="36">
        <f t="shared" si="34"/>
        <v>-0.8029256672500853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43776645</v>
      </c>
      <c r="E162" s="31">
        <v>43776645</v>
      </c>
      <c r="F162" s="31">
        <v>18240295</v>
      </c>
      <c r="G162" s="36">
        <f t="shared" si="28"/>
        <v>0.41666726630147194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18240295</v>
      </c>
      <c r="O162" s="36">
        <f t="shared" si="32"/>
        <v>0.41666726630147194</v>
      </c>
      <c r="P162" s="31">
        <v>17221428</v>
      </c>
      <c r="Q162" s="31">
        <v>41331386</v>
      </c>
      <c r="R162" s="31">
        <v>41331386</v>
      </c>
      <c r="S162" s="31">
        <v>17221428</v>
      </c>
      <c r="T162" s="36">
        <f t="shared" si="33"/>
        <v>0.4166670820088153</v>
      </c>
      <c r="U162" s="36">
        <f t="shared" si="34"/>
        <v>5.9162747711746011E-2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85706912</v>
      </c>
      <c r="E163" s="32">
        <f>SUM(E158:E162)</f>
        <v>85706912</v>
      </c>
      <c r="F163" s="32">
        <f>SUM(F158:F162)</f>
        <v>36815443</v>
      </c>
      <c r="G163" s="37">
        <f t="shared" si="28"/>
        <v>0.42955045446042905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36815443</v>
      </c>
      <c r="O163" s="37">
        <f t="shared" si="32"/>
        <v>0.42955045446042905</v>
      </c>
      <c r="P163" s="32">
        <f>SUM(P158:P162)</f>
        <v>36092195</v>
      </c>
      <c r="Q163" s="32">
        <f>SUM(Q158:Q162)</f>
        <v>94854336</v>
      </c>
      <c r="R163" s="32">
        <f>SUM(R158:R162)</f>
        <v>95333064</v>
      </c>
      <c r="S163" s="32">
        <f>SUM(S158:S162)</f>
        <v>36092195</v>
      </c>
      <c r="T163" s="37">
        <f t="shared" si="33"/>
        <v>0.38050126670013273</v>
      </c>
      <c r="U163" s="37">
        <f t="shared" si="34"/>
        <v>2.0038903147896692E-2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8974237</v>
      </c>
      <c r="E164" s="31">
        <v>8974237</v>
      </c>
      <c r="F164" s="31">
        <v>2232033</v>
      </c>
      <c r="G164" s="36">
        <f t="shared" si="28"/>
        <v>0.24871562897213434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2232033</v>
      </c>
      <c r="O164" s="36">
        <f t="shared" si="32"/>
        <v>0.24871562897213434</v>
      </c>
      <c r="P164" s="31">
        <v>2060250</v>
      </c>
      <c r="Q164" s="31">
        <v>8086416</v>
      </c>
      <c r="R164" s="31">
        <v>8476116</v>
      </c>
      <c r="S164" s="31">
        <v>2060250</v>
      </c>
      <c r="T164" s="36">
        <f t="shared" si="33"/>
        <v>0.25477912588222024</v>
      </c>
      <c r="U164" s="36">
        <f t="shared" si="34"/>
        <v>8.3379686931197572E-2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17734429</v>
      </c>
      <c r="E165" s="31">
        <v>17734429</v>
      </c>
      <c r="F165" s="31">
        <v>1289995</v>
      </c>
      <c r="G165" s="36">
        <f t="shared" si="28"/>
        <v>7.2739584680172109E-2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1289995</v>
      </c>
      <c r="O165" s="36">
        <f t="shared" si="32"/>
        <v>7.2739584680172109E-2</v>
      </c>
      <c r="P165" s="31">
        <v>1193183</v>
      </c>
      <c r="Q165" s="31">
        <v>17205000</v>
      </c>
      <c r="R165" s="31">
        <v>17231000</v>
      </c>
      <c r="S165" s="31">
        <v>1193183</v>
      </c>
      <c r="T165" s="36">
        <f t="shared" si="33"/>
        <v>6.9350944492879971E-2</v>
      </c>
      <c r="U165" s="36">
        <f t="shared" si="34"/>
        <v>8.1137595825619302E-2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33861140</v>
      </c>
      <c r="E166" s="31">
        <v>33861140</v>
      </c>
      <c r="F166" s="31">
        <v>13061980</v>
      </c>
      <c r="G166" s="36">
        <f t="shared" si="28"/>
        <v>0.38575133619246132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13061980</v>
      </c>
      <c r="O166" s="36">
        <f t="shared" si="32"/>
        <v>0.38575133619246132</v>
      </c>
      <c r="P166" s="31">
        <v>24973103</v>
      </c>
      <c r="Q166" s="31">
        <v>61050014</v>
      </c>
      <c r="R166" s="31">
        <v>61249116</v>
      </c>
      <c r="S166" s="31">
        <v>24973103</v>
      </c>
      <c r="T166" s="36">
        <f t="shared" si="33"/>
        <v>0.40905974239416226</v>
      </c>
      <c r="U166" s="36">
        <f t="shared" si="34"/>
        <v>-0.47695806964797283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4942449</v>
      </c>
      <c r="E167" s="31">
        <v>4942449</v>
      </c>
      <c r="F167" s="31">
        <v>1352201</v>
      </c>
      <c r="G167" s="36">
        <f t="shared" si="28"/>
        <v>0.27358926718313126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1352201</v>
      </c>
      <c r="O167" s="36">
        <f t="shared" si="32"/>
        <v>0.27358926718313126</v>
      </c>
      <c r="P167" s="31">
        <v>0</v>
      </c>
      <c r="Q167" s="31">
        <v>4882449</v>
      </c>
      <c r="R167" s="31">
        <v>4882449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17691</v>
      </c>
      <c r="E168" s="31">
        <v>17691</v>
      </c>
      <c r="F168" s="31">
        <v>19746</v>
      </c>
      <c r="G168" s="36">
        <f t="shared" si="28"/>
        <v>1.1161607597083263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19746</v>
      </c>
      <c r="O168" s="36">
        <f t="shared" si="32"/>
        <v>1.1161607597083263</v>
      </c>
      <c r="P168" s="31">
        <v>7538</v>
      </c>
      <c r="Q168" s="31">
        <v>16690</v>
      </c>
      <c r="R168" s="31">
        <v>16690</v>
      </c>
      <c r="S168" s="31">
        <v>7538</v>
      </c>
      <c r="T168" s="36">
        <f t="shared" si="33"/>
        <v>0.45164769322947873</v>
      </c>
      <c r="U168" s="36">
        <f t="shared" si="34"/>
        <v>1.6195277261873176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65529946</v>
      </c>
      <c r="E169" s="32">
        <f>SUM(E164:E168)</f>
        <v>65529946</v>
      </c>
      <c r="F169" s="32">
        <f>SUM(F164:F168)</f>
        <v>17955955</v>
      </c>
      <c r="G169" s="37">
        <f t="shared" si="28"/>
        <v>0.27401144203598155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17955955</v>
      </c>
      <c r="O169" s="37">
        <f t="shared" si="32"/>
        <v>0.27401144203598155</v>
      </c>
      <c r="P169" s="32">
        <f>SUM(P164:P168)</f>
        <v>28234074</v>
      </c>
      <c r="Q169" s="32">
        <f>SUM(Q164:Q168)</f>
        <v>91240569</v>
      </c>
      <c r="R169" s="32">
        <f>SUM(R164:R168)</f>
        <v>91855371</v>
      </c>
      <c r="S169" s="32">
        <f>SUM(S164:S168)</f>
        <v>28234074</v>
      </c>
      <c r="T169" s="37">
        <f t="shared" si="33"/>
        <v>0.30944649194373175</v>
      </c>
      <c r="U169" s="37">
        <f t="shared" si="34"/>
        <v>-0.36403244533537737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858944201</v>
      </c>
      <c r="E170" s="32">
        <f>SUM(E105,E107:E111,E113:E120,E122:E125,E127:E131,E133:E136,E138:E143,E145:E149,E151:E156,E158:E162,E164:E168)</f>
        <v>858944201</v>
      </c>
      <c r="F170" s="32">
        <f>SUM(F105,F107:F111,F113:F120,F122:F125,F127:F131,F133:F136,F138:F143,F145:F149,F151:F156,F158:F162,F164:F168)</f>
        <v>248376991</v>
      </c>
      <c r="G170" s="37">
        <f t="shared" si="28"/>
        <v>0.28916545534719779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248376991</v>
      </c>
      <c r="O170" s="37">
        <f t="shared" si="32"/>
        <v>0.28916545534719779</v>
      </c>
      <c r="P170" s="32">
        <f>SUM(P105,P107:P111,P113:P120,P122:P125,P127:P131,P133:P136,P138:P143,P145:P149,P151:P156,P158:P162,P164:P168)</f>
        <v>207171210</v>
      </c>
      <c r="Q170" s="32">
        <f>SUM(Q105,Q107:Q111,Q113:Q120,Q122:Q125,Q127:Q131,Q133:Q136,Q138:Q143,Q145:Q149,Q151:Q156,Q158:Q162,Q164:Q168)</f>
        <v>993798564</v>
      </c>
      <c r="R170" s="32">
        <f>SUM(R105,R107:R111,R113:R120,R122:R125,R127:R131,R133:R136,R138:R143,R145:R149,R151:R156,R158:R162,R164:R168)</f>
        <v>1034649704</v>
      </c>
      <c r="S170" s="32">
        <f>SUM(S105,S107:S111,S113:S120,S122:S125,S127:S131,S133:S136,S138:S143,S145:S149,S151:S156,S158:S162,S164:S168)</f>
        <v>207171210</v>
      </c>
      <c r="T170" s="37">
        <f t="shared" si="33"/>
        <v>0.208463986067905</v>
      </c>
      <c r="U170" s="37">
        <f t="shared" si="34"/>
        <v>0.198897235769391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782442</v>
      </c>
      <c r="E173" s="31">
        <v>782442</v>
      </c>
      <c r="F173" s="31">
        <v>200175</v>
      </c>
      <c r="G173" s="36">
        <f t="shared" ref="G173:G205" si="35">IF(($D173     =0),0,($F173     /$D173     ))</f>
        <v>0.25583365923608398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200175</v>
      </c>
      <c r="O173" s="36">
        <f t="shared" ref="O173:O205" si="39">IF(($D173     =0),0,($N173     /$D173     ))</f>
        <v>0.25583365923608398</v>
      </c>
      <c r="P173" s="31">
        <v>93040</v>
      </c>
      <c r="Q173" s="31">
        <v>536945</v>
      </c>
      <c r="R173" s="31">
        <v>591986</v>
      </c>
      <c r="S173" s="31">
        <v>93040</v>
      </c>
      <c r="T173" s="36">
        <f t="shared" ref="T173:T205" si="40">IF(($Q173     =0),0,($S173     /$Q173     ))</f>
        <v>0.17327659257465849</v>
      </c>
      <c r="U173" s="36">
        <f t="shared" ref="U173:U205" si="41">IF(($P173     =0),0,(($F173     /$P173     )-1))</f>
        <v>1.1514939810834051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48607</v>
      </c>
      <c r="E175" s="31">
        <v>48607</v>
      </c>
      <c r="F175" s="31">
        <v>23136</v>
      </c>
      <c r="G175" s="36">
        <f t="shared" si="35"/>
        <v>0.47598082580698253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23136</v>
      </c>
      <c r="O175" s="36">
        <f t="shared" si="39"/>
        <v>0.47598082580698253</v>
      </c>
      <c r="P175" s="31">
        <v>7199</v>
      </c>
      <c r="Q175" s="31">
        <v>48607</v>
      </c>
      <c r="R175" s="31">
        <v>48607</v>
      </c>
      <c r="S175" s="31">
        <v>7199</v>
      </c>
      <c r="T175" s="36">
        <f t="shared" si="40"/>
        <v>0.14810623984199806</v>
      </c>
      <c r="U175" s="36">
        <f t="shared" si="41"/>
        <v>2.2137796916238366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328117</v>
      </c>
      <c r="E176" s="31">
        <v>328117</v>
      </c>
      <c r="F176" s="31">
        <v>97251</v>
      </c>
      <c r="G176" s="36">
        <f t="shared" si="35"/>
        <v>0.29639122630037457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97251</v>
      </c>
      <c r="O176" s="36">
        <f t="shared" si="39"/>
        <v>0.29639122630037457</v>
      </c>
      <c r="P176" s="31">
        <v>89668</v>
      </c>
      <c r="Q176" s="31">
        <v>226866</v>
      </c>
      <c r="R176" s="31">
        <v>276866</v>
      </c>
      <c r="S176" s="31">
        <v>89668</v>
      </c>
      <c r="T176" s="36">
        <f t="shared" si="40"/>
        <v>0.39524653319580721</v>
      </c>
      <c r="U176" s="36">
        <f t="shared" si="41"/>
        <v>8.4567515724673248E-2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73080</v>
      </c>
      <c r="E177" s="31">
        <v>73080</v>
      </c>
      <c r="F177" s="31">
        <v>12066</v>
      </c>
      <c r="G177" s="36">
        <f t="shared" si="35"/>
        <v>0.16510673234811166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12066</v>
      </c>
      <c r="O177" s="36">
        <f t="shared" si="39"/>
        <v>0.16510673234811166</v>
      </c>
      <c r="P177" s="31">
        <v>18243</v>
      </c>
      <c r="Q177" s="31">
        <v>543930</v>
      </c>
      <c r="R177" s="31">
        <v>94000</v>
      </c>
      <c r="S177" s="31">
        <v>18243</v>
      </c>
      <c r="T177" s="36">
        <f t="shared" si="40"/>
        <v>3.3539242181898403E-2</v>
      </c>
      <c r="U177" s="36">
        <f t="shared" si="41"/>
        <v>-0.33859562571945401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1232246</v>
      </c>
      <c r="E179" s="32">
        <f>SUM(E173:E178)</f>
        <v>1232246</v>
      </c>
      <c r="F179" s="32">
        <f>SUM(F173:F178)</f>
        <v>332628</v>
      </c>
      <c r="G179" s="37">
        <f t="shared" si="35"/>
        <v>0.26993636010991312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332628</v>
      </c>
      <c r="O179" s="37">
        <f t="shared" si="39"/>
        <v>0.26993636010991312</v>
      </c>
      <c r="P179" s="32">
        <f>SUM(P173:P178)</f>
        <v>208150</v>
      </c>
      <c r="Q179" s="32">
        <f>SUM(Q173:Q178)</f>
        <v>1356348</v>
      </c>
      <c r="R179" s="32">
        <f>SUM(R173:R178)</f>
        <v>1011459</v>
      </c>
      <c r="S179" s="32">
        <f>SUM(S173:S178)</f>
        <v>208150</v>
      </c>
      <c r="T179" s="37">
        <f t="shared" si="40"/>
        <v>0.15346356539767081</v>
      </c>
      <c r="U179" s="37">
        <f t="shared" si="41"/>
        <v>0.59802065817919758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188475</v>
      </c>
      <c r="E180" s="31">
        <v>188475</v>
      </c>
      <c r="F180" s="31">
        <v>59336</v>
      </c>
      <c r="G180" s="36">
        <f t="shared" si="35"/>
        <v>0.31482159437591195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59336</v>
      </c>
      <c r="O180" s="36">
        <f t="shared" si="39"/>
        <v>0.31482159437591195</v>
      </c>
      <c r="P180" s="31">
        <v>45471</v>
      </c>
      <c r="Q180" s="31">
        <v>179671</v>
      </c>
      <c r="R180" s="31">
        <v>179671</v>
      </c>
      <c r="S180" s="31">
        <v>45471</v>
      </c>
      <c r="T180" s="36">
        <f t="shared" si="40"/>
        <v>0.25307923927623266</v>
      </c>
      <c r="U180" s="36">
        <f t="shared" si="41"/>
        <v>0.30491961909788667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365050</v>
      </c>
      <c r="E181" s="31">
        <v>365050</v>
      </c>
      <c r="F181" s="31">
        <v>93183</v>
      </c>
      <c r="G181" s="36">
        <f t="shared" si="35"/>
        <v>0.2552609231612108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93183</v>
      </c>
      <c r="O181" s="36">
        <f t="shared" si="39"/>
        <v>0.2552609231612108</v>
      </c>
      <c r="P181" s="31">
        <v>80436</v>
      </c>
      <c r="Q181" s="31">
        <v>419600</v>
      </c>
      <c r="R181" s="31">
        <v>350000</v>
      </c>
      <c r="S181" s="31">
        <v>80436</v>
      </c>
      <c r="T181" s="36">
        <f t="shared" si="40"/>
        <v>0.19169685414680648</v>
      </c>
      <c r="U181" s="36">
        <f t="shared" si="41"/>
        <v>0.15847381769357005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258216</v>
      </c>
      <c r="E182" s="31">
        <v>258216</v>
      </c>
      <c r="F182" s="31">
        <v>40890</v>
      </c>
      <c r="G182" s="36">
        <f t="shared" si="35"/>
        <v>0.15835579514824799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40890</v>
      </c>
      <c r="O182" s="36">
        <f t="shared" si="39"/>
        <v>0.15835579514824799</v>
      </c>
      <c r="P182" s="31">
        <v>32203</v>
      </c>
      <c r="Q182" s="31">
        <v>164772</v>
      </c>
      <c r="R182" s="31">
        <v>150791</v>
      </c>
      <c r="S182" s="31">
        <v>32203</v>
      </c>
      <c r="T182" s="36">
        <f t="shared" si="40"/>
        <v>0.19543975918238535</v>
      </c>
      <c r="U182" s="36">
        <f t="shared" si="41"/>
        <v>0.26975747601155176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614427</v>
      </c>
      <c r="E183" s="31">
        <v>614427</v>
      </c>
      <c r="F183" s="31">
        <v>154174</v>
      </c>
      <c r="G183" s="36">
        <f t="shared" si="35"/>
        <v>0.25092321789244287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154174</v>
      </c>
      <c r="O183" s="36">
        <f t="shared" si="39"/>
        <v>0.25092321789244287</v>
      </c>
      <c r="P183" s="31">
        <v>174946</v>
      </c>
      <c r="Q183" s="31">
        <v>585168</v>
      </c>
      <c r="R183" s="31">
        <v>585168</v>
      </c>
      <c r="S183" s="31">
        <v>174946</v>
      </c>
      <c r="T183" s="36">
        <f t="shared" si="40"/>
        <v>0.29896713422470128</v>
      </c>
      <c r="U183" s="36">
        <f t="shared" si="41"/>
        <v>-0.11873378070947604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153703110</v>
      </c>
      <c r="E184" s="31">
        <v>153703110</v>
      </c>
      <c r="F184" s="31">
        <v>64042930</v>
      </c>
      <c r="G184" s="36">
        <f t="shared" si="35"/>
        <v>0.41666645522006679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64042930</v>
      </c>
      <c r="O184" s="36">
        <f t="shared" si="39"/>
        <v>0.41666645522006679</v>
      </c>
      <c r="P184" s="31">
        <v>65373368</v>
      </c>
      <c r="Q184" s="31">
        <v>156896147</v>
      </c>
      <c r="R184" s="31">
        <v>157496147</v>
      </c>
      <c r="S184" s="31">
        <v>65373368</v>
      </c>
      <c r="T184" s="36">
        <f t="shared" si="40"/>
        <v>0.41666649723399518</v>
      </c>
      <c r="U184" s="36">
        <f t="shared" si="41"/>
        <v>-2.0351376113893926E-2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155129278</v>
      </c>
      <c r="E185" s="32">
        <f>SUM(E180:E184)</f>
        <v>155129278</v>
      </c>
      <c r="F185" s="32">
        <f>SUM(F180:F184)</f>
        <v>64390513</v>
      </c>
      <c r="G185" s="37">
        <f t="shared" si="35"/>
        <v>0.41507646931741665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64390513</v>
      </c>
      <c r="O185" s="37">
        <f t="shared" si="39"/>
        <v>0.41507646931741665</v>
      </c>
      <c r="P185" s="32">
        <f>SUM(P180:P184)</f>
        <v>65706424</v>
      </c>
      <c r="Q185" s="32">
        <f>SUM(Q180:Q184)</f>
        <v>158245358</v>
      </c>
      <c r="R185" s="32">
        <f>SUM(R180:R184)</f>
        <v>158761777</v>
      </c>
      <c r="S185" s="32">
        <f>SUM(S180:S184)</f>
        <v>65706424</v>
      </c>
      <c r="T185" s="37">
        <f t="shared" si="40"/>
        <v>0.41521865052117357</v>
      </c>
      <c r="U185" s="37">
        <f t="shared" si="41"/>
        <v>-2.0027128549865991E-2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1405000</v>
      </c>
      <c r="E187" s="31">
        <v>1405000</v>
      </c>
      <c r="F187" s="31">
        <v>2970</v>
      </c>
      <c r="G187" s="36">
        <f t="shared" si="35"/>
        <v>2.1138790035587188E-3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2970</v>
      </c>
      <c r="O187" s="36">
        <f t="shared" si="39"/>
        <v>2.1138790035587188E-3</v>
      </c>
      <c r="P187" s="31">
        <v>1980</v>
      </c>
      <c r="Q187" s="31">
        <v>1533916</v>
      </c>
      <c r="R187" s="31">
        <v>1533916</v>
      </c>
      <c r="S187" s="31">
        <v>1980</v>
      </c>
      <c r="T187" s="36">
        <f t="shared" si="40"/>
        <v>1.2908138385674312E-3</v>
      </c>
      <c r="U187" s="36">
        <f t="shared" si="41"/>
        <v>0.5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2818071</v>
      </c>
      <c r="E188" s="31">
        <v>2818071</v>
      </c>
      <c r="F188" s="31">
        <v>1224532</v>
      </c>
      <c r="G188" s="36">
        <f t="shared" si="35"/>
        <v>0.43452844161839782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1224532</v>
      </c>
      <c r="O188" s="36">
        <f t="shared" si="39"/>
        <v>0.43452844161839782</v>
      </c>
      <c r="P188" s="31">
        <v>830064</v>
      </c>
      <c r="Q188" s="31">
        <v>3169785</v>
      </c>
      <c r="R188" s="31">
        <v>2604785</v>
      </c>
      <c r="S188" s="31">
        <v>830064</v>
      </c>
      <c r="T188" s="36">
        <f t="shared" si="40"/>
        <v>0.26186760300777495</v>
      </c>
      <c r="U188" s="36">
        <f t="shared" si="41"/>
        <v>0.47522600666936521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423700</v>
      </c>
      <c r="E189" s="31">
        <v>423700</v>
      </c>
      <c r="F189" s="31">
        <v>42087</v>
      </c>
      <c r="G189" s="36">
        <f t="shared" si="35"/>
        <v>9.9332074581071517E-2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42087</v>
      </c>
      <c r="O189" s="36">
        <f t="shared" si="39"/>
        <v>9.9332074581071517E-2</v>
      </c>
      <c r="P189" s="31">
        <v>45652</v>
      </c>
      <c r="Q189" s="31">
        <v>411638</v>
      </c>
      <c r="R189" s="31">
        <v>418853</v>
      </c>
      <c r="S189" s="31">
        <v>45652</v>
      </c>
      <c r="T189" s="36">
        <f t="shared" si="40"/>
        <v>0.11090326937746273</v>
      </c>
      <c r="U189" s="36">
        <f t="shared" si="41"/>
        <v>-7.8090773679137859E-2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19076000</v>
      </c>
      <c r="E190" s="31">
        <v>19076000</v>
      </c>
      <c r="F190" s="31">
        <v>7948344</v>
      </c>
      <c r="G190" s="36">
        <f t="shared" si="35"/>
        <v>0.41666722583350807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7948344</v>
      </c>
      <c r="O190" s="36">
        <f t="shared" si="39"/>
        <v>0.41666722583350807</v>
      </c>
      <c r="P190" s="31">
        <v>7603761</v>
      </c>
      <c r="Q190" s="31">
        <v>18249000</v>
      </c>
      <c r="R190" s="31">
        <v>18659000</v>
      </c>
      <c r="S190" s="31">
        <v>7603761</v>
      </c>
      <c r="T190" s="36">
        <f t="shared" si="40"/>
        <v>0.41666726943942134</v>
      </c>
      <c r="U190" s="36">
        <f t="shared" si="41"/>
        <v>4.531744224996026E-2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23722771</v>
      </c>
      <c r="E191" s="32">
        <f>SUM(E186:E190)</f>
        <v>23722771</v>
      </c>
      <c r="F191" s="32">
        <f>SUM(F186:F190)</f>
        <v>9217933</v>
      </c>
      <c r="G191" s="37">
        <f t="shared" si="35"/>
        <v>0.38856898294048364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9217933</v>
      </c>
      <c r="O191" s="37">
        <f t="shared" si="39"/>
        <v>0.38856898294048364</v>
      </c>
      <c r="P191" s="32">
        <f>SUM(P186:P190)</f>
        <v>8481457</v>
      </c>
      <c r="Q191" s="32">
        <f>SUM(Q186:Q190)</f>
        <v>23364339</v>
      </c>
      <c r="R191" s="32">
        <f>SUM(R186:R190)</f>
        <v>23216554</v>
      </c>
      <c r="S191" s="32">
        <f>SUM(S186:S190)</f>
        <v>8481457</v>
      </c>
      <c r="T191" s="37">
        <f t="shared" si="40"/>
        <v>0.36300864321477272</v>
      </c>
      <c r="U191" s="37">
        <f t="shared" si="41"/>
        <v>8.6833665489313816E-2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360524</v>
      </c>
      <c r="E192" s="31">
        <v>360524</v>
      </c>
      <c r="F192" s="31">
        <v>80241</v>
      </c>
      <c r="G192" s="36">
        <f t="shared" si="35"/>
        <v>0.22256770700424938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80241</v>
      </c>
      <c r="O192" s="36">
        <f t="shared" si="39"/>
        <v>0.22256770700424938</v>
      </c>
      <c r="P192" s="31">
        <v>50287</v>
      </c>
      <c r="Q192" s="31">
        <v>343356</v>
      </c>
      <c r="R192" s="31">
        <v>343356</v>
      </c>
      <c r="S192" s="31">
        <v>50287</v>
      </c>
      <c r="T192" s="36">
        <f t="shared" si="40"/>
        <v>0.14645732126422722</v>
      </c>
      <c r="U192" s="36">
        <f t="shared" si="41"/>
        <v>0.59566090639727953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219193</v>
      </c>
      <c r="E193" s="31">
        <v>219193</v>
      </c>
      <c r="F193" s="31">
        <v>66386</v>
      </c>
      <c r="G193" s="36">
        <f t="shared" si="35"/>
        <v>0.30286551121614286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66386</v>
      </c>
      <c r="O193" s="36">
        <f t="shared" si="39"/>
        <v>0.30286551121614286</v>
      </c>
      <c r="P193" s="31">
        <v>118605</v>
      </c>
      <c r="Q193" s="31">
        <v>201682</v>
      </c>
      <c r="R193" s="31">
        <v>201682</v>
      </c>
      <c r="S193" s="31">
        <v>118605</v>
      </c>
      <c r="T193" s="36">
        <f t="shared" si="40"/>
        <v>0.58807925347824797</v>
      </c>
      <c r="U193" s="36">
        <f t="shared" si="41"/>
        <v>-0.44027654820623074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537768</v>
      </c>
      <c r="E194" s="31">
        <v>537768</v>
      </c>
      <c r="F194" s="31">
        <v>164870</v>
      </c>
      <c r="G194" s="36">
        <f t="shared" si="35"/>
        <v>0.30658202049954625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164870</v>
      </c>
      <c r="O194" s="36">
        <f t="shared" si="39"/>
        <v>0.30658202049954625</v>
      </c>
      <c r="P194" s="31">
        <v>134845</v>
      </c>
      <c r="Q194" s="31">
        <v>564085</v>
      </c>
      <c r="R194" s="31">
        <v>567253</v>
      </c>
      <c r="S194" s="31">
        <v>134845</v>
      </c>
      <c r="T194" s="36">
        <f t="shared" si="40"/>
        <v>0.23905085226517281</v>
      </c>
      <c r="U194" s="36">
        <f t="shared" si="41"/>
        <v>0.22266305758463423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601115</v>
      </c>
      <c r="E195" s="31">
        <v>601115</v>
      </c>
      <c r="F195" s="31">
        <v>148947</v>
      </c>
      <c r="G195" s="36">
        <f t="shared" si="35"/>
        <v>0.24778453374146378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148947</v>
      </c>
      <c r="O195" s="36">
        <f t="shared" si="39"/>
        <v>0.24778453374146378</v>
      </c>
      <c r="P195" s="31">
        <v>92311</v>
      </c>
      <c r="Q195" s="31">
        <v>512179</v>
      </c>
      <c r="R195" s="31">
        <v>576161</v>
      </c>
      <c r="S195" s="31">
        <v>92311</v>
      </c>
      <c r="T195" s="36">
        <f t="shared" si="40"/>
        <v>0.18023191110920206</v>
      </c>
      <c r="U195" s="36">
        <f t="shared" si="41"/>
        <v>0.61353468167390668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948192</v>
      </c>
      <c r="E196" s="31">
        <v>948192</v>
      </c>
      <c r="F196" s="31">
        <v>157187</v>
      </c>
      <c r="G196" s="36">
        <f t="shared" si="35"/>
        <v>0.16577549694576627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157187</v>
      </c>
      <c r="O196" s="36">
        <f t="shared" si="39"/>
        <v>0.16577549694576627</v>
      </c>
      <c r="P196" s="31">
        <v>154340</v>
      </c>
      <c r="Q196" s="31">
        <v>825168</v>
      </c>
      <c r="R196" s="31">
        <v>825168</v>
      </c>
      <c r="S196" s="31">
        <v>154340</v>
      </c>
      <c r="T196" s="36">
        <f t="shared" si="40"/>
        <v>0.18704069959087119</v>
      </c>
      <c r="U196" s="36">
        <f t="shared" si="41"/>
        <v>1.8446287417390073E-2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2666792</v>
      </c>
      <c r="E198" s="32">
        <f>SUM(E192:E197)</f>
        <v>2666792</v>
      </c>
      <c r="F198" s="32">
        <f>SUM(F192:F197)</f>
        <v>617631</v>
      </c>
      <c r="G198" s="37">
        <f t="shared" si="35"/>
        <v>0.23160073976523105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617631</v>
      </c>
      <c r="O198" s="37">
        <f t="shared" si="39"/>
        <v>0.23160073976523105</v>
      </c>
      <c r="P198" s="32">
        <f>SUM(P192:P197)</f>
        <v>550388</v>
      </c>
      <c r="Q198" s="32">
        <f>SUM(Q192:Q197)</f>
        <v>2446470</v>
      </c>
      <c r="R198" s="32">
        <f>SUM(R192:R197)</f>
        <v>2513620</v>
      </c>
      <c r="S198" s="32">
        <f>SUM(S192:S197)</f>
        <v>550388</v>
      </c>
      <c r="T198" s="37">
        <f t="shared" si="40"/>
        <v>0.22497230703830418</v>
      </c>
      <c r="U198" s="37">
        <f t="shared" si="41"/>
        <v>0.1221738119290392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58381</v>
      </c>
      <c r="E199" s="31">
        <v>58381</v>
      </c>
      <c r="F199" s="31">
        <v>15476</v>
      </c>
      <c r="G199" s="36">
        <f t="shared" si="35"/>
        <v>0.2650862438121992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15476</v>
      </c>
      <c r="O199" s="36">
        <f t="shared" si="39"/>
        <v>0.2650862438121992</v>
      </c>
      <c r="P199" s="31">
        <v>10457</v>
      </c>
      <c r="Q199" s="31">
        <v>90037</v>
      </c>
      <c r="R199" s="31">
        <v>55921</v>
      </c>
      <c r="S199" s="31">
        <v>10457</v>
      </c>
      <c r="T199" s="36">
        <f t="shared" si="40"/>
        <v>0.11614114197496585</v>
      </c>
      <c r="U199" s="36">
        <f t="shared" si="41"/>
        <v>0.47996557330018175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10503856</v>
      </c>
      <c r="E200" s="31">
        <v>10503856</v>
      </c>
      <c r="F200" s="31">
        <v>4932808</v>
      </c>
      <c r="G200" s="36">
        <f t="shared" si="35"/>
        <v>0.46961877619038189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4932808</v>
      </c>
      <c r="O200" s="36">
        <f t="shared" si="39"/>
        <v>0.46961877619038189</v>
      </c>
      <c r="P200" s="31">
        <v>4962440</v>
      </c>
      <c r="Q200" s="31">
        <v>11332387</v>
      </c>
      <c r="R200" s="31">
        <v>11319932</v>
      </c>
      <c r="S200" s="31">
        <v>4962440</v>
      </c>
      <c r="T200" s="36">
        <f t="shared" si="40"/>
        <v>0.4378989175007878</v>
      </c>
      <c r="U200" s="36">
        <f t="shared" si="41"/>
        <v>-5.9712560756401967E-3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91524</v>
      </c>
      <c r="E202" s="31">
        <v>91524</v>
      </c>
      <c r="F202" s="31">
        <v>21606</v>
      </c>
      <c r="G202" s="36">
        <f t="shared" si="35"/>
        <v>0.23606922774354266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21606</v>
      </c>
      <c r="O202" s="36">
        <f t="shared" si="39"/>
        <v>0.23606922774354266</v>
      </c>
      <c r="P202" s="31">
        <v>20170</v>
      </c>
      <c r="Q202" s="31">
        <v>274313</v>
      </c>
      <c r="R202" s="31">
        <v>79963</v>
      </c>
      <c r="S202" s="31">
        <v>20170</v>
      </c>
      <c r="T202" s="36">
        <f t="shared" si="40"/>
        <v>7.3529143715390807E-2</v>
      </c>
      <c r="U202" s="36">
        <f t="shared" si="41"/>
        <v>7.1194843827466547E-2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10653761</v>
      </c>
      <c r="E204" s="32">
        <f>SUM(E199:E203)</f>
        <v>10653761</v>
      </c>
      <c r="F204" s="32">
        <f>SUM(F199:F203)</f>
        <v>4969890</v>
      </c>
      <c r="G204" s="37">
        <f t="shared" si="35"/>
        <v>0.46649159860071948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4969890</v>
      </c>
      <c r="O204" s="37">
        <f t="shared" si="39"/>
        <v>0.46649159860071948</v>
      </c>
      <c r="P204" s="32">
        <f>SUM(P199:P203)</f>
        <v>4993067</v>
      </c>
      <c r="Q204" s="32">
        <f>SUM(Q199:Q203)</f>
        <v>11696737</v>
      </c>
      <c r="R204" s="32">
        <f>SUM(R199:R203)</f>
        <v>11455816</v>
      </c>
      <c r="S204" s="32">
        <f>SUM(S199:S203)</f>
        <v>4993067</v>
      </c>
      <c r="T204" s="37">
        <f t="shared" si="40"/>
        <v>0.42687691447623383</v>
      </c>
      <c r="U204" s="37">
        <f t="shared" si="41"/>
        <v>-4.6418363703111254E-3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193404848</v>
      </c>
      <c r="E205" s="32">
        <f>SUM(E173:E178,E180:E184,E186:E190,E192:E197,E199:E203)</f>
        <v>193404848</v>
      </c>
      <c r="F205" s="32">
        <f>SUM(F173:F178,F180:F184,F186:F190,F192:F197,F199:F203)</f>
        <v>79528595</v>
      </c>
      <c r="G205" s="37">
        <f t="shared" si="35"/>
        <v>0.41120269642878859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79528595</v>
      </c>
      <c r="O205" s="37">
        <f t="shared" si="39"/>
        <v>0.41120269642878859</v>
      </c>
      <c r="P205" s="32">
        <f>SUM(P173:P178,P180:P184,P186:P190,P192:P197,P199:P203)</f>
        <v>79939486</v>
      </c>
      <c r="Q205" s="32">
        <f>SUM(Q173:Q178,Q180:Q184,Q186:Q190,Q192:Q197,Q199:Q203)</f>
        <v>197109252</v>
      </c>
      <c r="R205" s="32">
        <f>SUM(R173:R178,R180:R184,R186:R190,R192:R197,R199:R203)</f>
        <v>196959226</v>
      </c>
      <c r="S205" s="32">
        <f>SUM(S173:S178,S180:S184,S186:S190,S192:S197,S199:S203)</f>
        <v>79939486</v>
      </c>
      <c r="T205" s="37">
        <f t="shared" si="40"/>
        <v>0.40555927836406175</v>
      </c>
      <c r="U205" s="37">
        <f t="shared" si="41"/>
        <v>-5.14002554382198E-3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65269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65269</v>
      </c>
      <c r="O208" s="36">
        <f t="shared" ref="O208:O231" si="46">IF(($D208     =0),0,($N208     /$D208     ))</f>
        <v>0</v>
      </c>
      <c r="P208" s="31">
        <v>62973</v>
      </c>
      <c r="Q208" s="31">
        <v>80004</v>
      </c>
      <c r="R208" s="31">
        <v>555340</v>
      </c>
      <c r="S208" s="31">
        <v>62973</v>
      </c>
      <c r="T208" s="36">
        <f t="shared" ref="T208:T231" si="47">IF(($Q208     =0),0,($S208     /$Q208     ))</f>
        <v>0.7871231438428079</v>
      </c>
      <c r="U208" s="36">
        <f t="shared" ref="U208:U231" si="48">IF(($P208     =0),0,(($F208     /$P208     )-1))</f>
        <v>3.6460070188811144E-2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1217462</v>
      </c>
      <c r="E209" s="31">
        <v>1217462</v>
      </c>
      <c r="F209" s="31">
        <v>284629</v>
      </c>
      <c r="G209" s="36">
        <f t="shared" si="42"/>
        <v>0.23378881640659011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284629</v>
      </c>
      <c r="O209" s="36">
        <f t="shared" si="46"/>
        <v>0.23378881640659011</v>
      </c>
      <c r="P209" s="31">
        <v>656674</v>
      </c>
      <c r="Q209" s="31">
        <v>1167265</v>
      </c>
      <c r="R209" s="31">
        <v>1167265</v>
      </c>
      <c r="S209" s="31">
        <v>656674</v>
      </c>
      <c r="T209" s="36">
        <f t="shared" si="47"/>
        <v>0.5625749080114627</v>
      </c>
      <c r="U209" s="36">
        <f t="shared" si="48"/>
        <v>-0.56655966278549175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258978</v>
      </c>
      <c r="E210" s="31">
        <v>258978</v>
      </c>
      <c r="F210" s="31">
        <v>123650</v>
      </c>
      <c r="G210" s="36">
        <f t="shared" si="42"/>
        <v>0.47745368332445226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123650</v>
      </c>
      <c r="O210" s="36">
        <f t="shared" si="46"/>
        <v>0.47745368332445226</v>
      </c>
      <c r="P210" s="31">
        <v>70636</v>
      </c>
      <c r="Q210" s="31">
        <v>243169</v>
      </c>
      <c r="R210" s="31">
        <v>243169</v>
      </c>
      <c r="S210" s="31">
        <v>70636</v>
      </c>
      <c r="T210" s="36">
        <f t="shared" si="47"/>
        <v>0.29048110573304986</v>
      </c>
      <c r="U210" s="36">
        <f t="shared" si="48"/>
        <v>0.75052381222039743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22575390</v>
      </c>
      <c r="E211" s="31">
        <v>22575390</v>
      </c>
      <c r="F211" s="31">
        <v>26963</v>
      </c>
      <c r="G211" s="36">
        <f t="shared" si="42"/>
        <v>1.1943536745101634E-3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26963</v>
      </c>
      <c r="O211" s="36">
        <f t="shared" si="46"/>
        <v>1.1943536745101634E-3</v>
      </c>
      <c r="P211" s="31">
        <v>36434</v>
      </c>
      <c r="Q211" s="31">
        <v>23006942</v>
      </c>
      <c r="R211" s="31">
        <v>21870962</v>
      </c>
      <c r="S211" s="31">
        <v>36434</v>
      </c>
      <c r="T211" s="36">
        <f t="shared" si="47"/>
        <v>1.583608982019427E-3</v>
      </c>
      <c r="U211" s="36">
        <f t="shared" si="48"/>
        <v>-0.25994949772190812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285321</v>
      </c>
      <c r="E212" s="31">
        <v>285321</v>
      </c>
      <c r="F212" s="31">
        <v>127370</v>
      </c>
      <c r="G212" s="36">
        <f t="shared" si="42"/>
        <v>0.44640948265287167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127370</v>
      </c>
      <c r="O212" s="36">
        <f t="shared" si="46"/>
        <v>0.44640948265287167</v>
      </c>
      <c r="P212" s="31">
        <v>77459</v>
      </c>
      <c r="Q212" s="31">
        <v>193528</v>
      </c>
      <c r="R212" s="31">
        <v>273700</v>
      </c>
      <c r="S212" s="31">
        <v>77459</v>
      </c>
      <c r="T212" s="36">
        <f t="shared" si="47"/>
        <v>0.40024699268322927</v>
      </c>
      <c r="U212" s="36">
        <f t="shared" si="48"/>
        <v>0.64435378716482261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549169</v>
      </c>
      <c r="E213" s="31">
        <v>549169</v>
      </c>
      <c r="F213" s="31">
        <v>145746</v>
      </c>
      <c r="G213" s="36">
        <f t="shared" si="42"/>
        <v>0.26539371304643927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145746</v>
      </c>
      <c r="O213" s="36">
        <f t="shared" si="46"/>
        <v>0.26539371304643927</v>
      </c>
      <c r="P213" s="31">
        <v>96209</v>
      </c>
      <c r="Q213" s="31">
        <v>526528</v>
      </c>
      <c r="R213" s="31">
        <v>526528</v>
      </c>
      <c r="S213" s="31">
        <v>96209</v>
      </c>
      <c r="T213" s="36">
        <f t="shared" si="47"/>
        <v>0.18272342591467119</v>
      </c>
      <c r="U213" s="36">
        <f t="shared" si="48"/>
        <v>0.51488945940608466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3046812</v>
      </c>
      <c r="E214" s="31">
        <v>3046812</v>
      </c>
      <c r="F214" s="31">
        <v>598063</v>
      </c>
      <c r="G214" s="36">
        <f t="shared" si="42"/>
        <v>0.19629140229196945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598063</v>
      </c>
      <c r="O214" s="36">
        <f t="shared" si="46"/>
        <v>0.19629140229196945</v>
      </c>
      <c r="P214" s="31">
        <v>624577</v>
      </c>
      <c r="Q214" s="31">
        <v>2485476</v>
      </c>
      <c r="R214" s="31">
        <v>2939476</v>
      </c>
      <c r="S214" s="31">
        <v>624577</v>
      </c>
      <c r="T214" s="36">
        <f t="shared" si="47"/>
        <v>0.25129069844166668</v>
      </c>
      <c r="U214" s="36">
        <f t="shared" si="48"/>
        <v>-4.2451130925410308E-2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1410</v>
      </c>
      <c r="E215" s="31">
        <v>1410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3260</v>
      </c>
      <c r="R215" s="31">
        <v>3260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27934542</v>
      </c>
      <c r="E216" s="32">
        <f>SUM(E208:E215)</f>
        <v>27934542</v>
      </c>
      <c r="F216" s="32">
        <f>SUM(F208:F215)</f>
        <v>1371690</v>
      </c>
      <c r="G216" s="37">
        <f t="shared" si="42"/>
        <v>4.9103722552530128E-2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1371690</v>
      </c>
      <c r="O216" s="37">
        <f t="shared" si="46"/>
        <v>4.9103722552530128E-2</v>
      </c>
      <c r="P216" s="32">
        <f>SUM(P208:P215)</f>
        <v>1624962</v>
      </c>
      <c r="Q216" s="32">
        <f>SUM(Q208:Q215)</f>
        <v>27706172</v>
      </c>
      <c r="R216" s="32">
        <f>SUM(R208:R215)</f>
        <v>27579700</v>
      </c>
      <c r="S216" s="32">
        <f>SUM(S208:S215)</f>
        <v>1624962</v>
      </c>
      <c r="T216" s="37">
        <f t="shared" si="47"/>
        <v>5.8649819975130454E-2</v>
      </c>
      <c r="U216" s="37">
        <f t="shared" si="48"/>
        <v>-0.15586333711188327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2608363</v>
      </c>
      <c r="E217" s="31">
        <v>2608363</v>
      </c>
      <c r="F217" s="31">
        <v>88467</v>
      </c>
      <c r="G217" s="36">
        <f t="shared" si="42"/>
        <v>3.3916674941332936E-2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88467</v>
      </c>
      <c r="O217" s="36">
        <f t="shared" si="46"/>
        <v>3.3916674941332936E-2</v>
      </c>
      <c r="P217" s="31">
        <v>135478</v>
      </c>
      <c r="Q217" s="31">
        <v>1966712</v>
      </c>
      <c r="R217" s="31">
        <v>1966712</v>
      </c>
      <c r="S217" s="31">
        <v>135478</v>
      </c>
      <c r="T217" s="36">
        <f t="shared" si="47"/>
        <v>6.888553077420588E-2</v>
      </c>
      <c r="U217" s="36">
        <f t="shared" si="48"/>
        <v>-0.34700098909047961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2179169</v>
      </c>
      <c r="E218" s="31">
        <v>2179169</v>
      </c>
      <c r="F218" s="31">
        <v>434178</v>
      </c>
      <c r="G218" s="36">
        <f t="shared" si="42"/>
        <v>0.19924016907362394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434178</v>
      </c>
      <c r="O218" s="36">
        <f t="shared" si="46"/>
        <v>0.19924016907362394</v>
      </c>
      <c r="P218" s="31">
        <v>703284</v>
      </c>
      <c r="Q218" s="31">
        <v>1513191</v>
      </c>
      <c r="R218" s="31">
        <v>2087342</v>
      </c>
      <c r="S218" s="31">
        <v>703284</v>
      </c>
      <c r="T218" s="36">
        <f t="shared" si="47"/>
        <v>0.4647688229707948</v>
      </c>
      <c r="U218" s="36">
        <f t="shared" si="48"/>
        <v>-0.38264200522121927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1927296</v>
      </c>
      <c r="E219" s="31">
        <v>1927296</v>
      </c>
      <c r="F219" s="31">
        <v>483328</v>
      </c>
      <c r="G219" s="36">
        <f t="shared" si="42"/>
        <v>0.25078036793517966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483328</v>
      </c>
      <c r="O219" s="36">
        <f t="shared" si="46"/>
        <v>0.25078036793517966</v>
      </c>
      <c r="P219" s="31">
        <v>2104508</v>
      </c>
      <c r="Q219" s="31">
        <v>1846088</v>
      </c>
      <c r="R219" s="31">
        <v>1846088</v>
      </c>
      <c r="S219" s="31">
        <v>2104508</v>
      </c>
      <c r="T219" s="36">
        <f t="shared" si="47"/>
        <v>1.1399824927089066</v>
      </c>
      <c r="U219" s="36">
        <f t="shared" si="48"/>
        <v>-0.77033681981726843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96552</v>
      </c>
      <c r="E220" s="31">
        <v>96552</v>
      </c>
      <c r="F220" s="31">
        <v>11673</v>
      </c>
      <c r="G220" s="36">
        <f t="shared" si="42"/>
        <v>0.1208985831469053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11673</v>
      </c>
      <c r="O220" s="36">
        <f t="shared" si="46"/>
        <v>0.1208985831469053</v>
      </c>
      <c r="P220" s="31">
        <v>19217</v>
      </c>
      <c r="Q220" s="31">
        <v>519348</v>
      </c>
      <c r="R220" s="31">
        <v>92478</v>
      </c>
      <c r="S220" s="31">
        <v>19217</v>
      </c>
      <c r="T220" s="36">
        <f t="shared" si="47"/>
        <v>3.7002164252100712E-2</v>
      </c>
      <c r="U220" s="36">
        <f t="shared" si="48"/>
        <v>-0.39256907946089403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257969</v>
      </c>
      <c r="E221" s="31">
        <v>257969</v>
      </c>
      <c r="F221" s="31">
        <v>120017</v>
      </c>
      <c r="G221" s="36">
        <f t="shared" si="42"/>
        <v>0.4652380712411181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120017</v>
      </c>
      <c r="O221" s="36">
        <f t="shared" si="46"/>
        <v>0.4652380712411181</v>
      </c>
      <c r="P221" s="31">
        <v>71917</v>
      </c>
      <c r="Q221" s="31">
        <v>162366</v>
      </c>
      <c r="R221" s="31">
        <v>246861</v>
      </c>
      <c r="S221" s="31">
        <v>71917</v>
      </c>
      <c r="T221" s="36">
        <f t="shared" si="47"/>
        <v>0.44293140189448532</v>
      </c>
      <c r="U221" s="36">
        <f t="shared" si="48"/>
        <v>0.66882656395567119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332371</v>
      </c>
      <c r="E222" s="31">
        <v>332371</v>
      </c>
      <c r="F222" s="31">
        <v>955033</v>
      </c>
      <c r="G222" s="36">
        <f t="shared" si="42"/>
        <v>2.8733944898923189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955033</v>
      </c>
      <c r="O222" s="36">
        <f t="shared" si="46"/>
        <v>2.8733944898923189</v>
      </c>
      <c r="P222" s="31">
        <v>113730</v>
      </c>
      <c r="Q222" s="31">
        <v>319578</v>
      </c>
      <c r="R222" s="31">
        <v>669578</v>
      </c>
      <c r="S222" s="31">
        <v>113730</v>
      </c>
      <c r="T222" s="36">
        <f t="shared" si="47"/>
        <v>0.35587556089593153</v>
      </c>
      <c r="U222" s="36">
        <f t="shared" si="48"/>
        <v>7.3973709663237486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7401720</v>
      </c>
      <c r="E224" s="32">
        <f>SUM(E217:E223)</f>
        <v>7401720</v>
      </c>
      <c r="F224" s="32">
        <f>SUM(F217:F223)</f>
        <v>2092696</v>
      </c>
      <c r="G224" s="37">
        <f t="shared" si="42"/>
        <v>0.28273104089319778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2092696</v>
      </c>
      <c r="O224" s="37">
        <f t="shared" si="46"/>
        <v>0.28273104089319778</v>
      </c>
      <c r="P224" s="32">
        <f>SUM(P217:P223)</f>
        <v>3148134</v>
      </c>
      <c r="Q224" s="32">
        <f>SUM(Q217:Q223)</f>
        <v>6327283</v>
      </c>
      <c r="R224" s="32">
        <f>SUM(R217:R223)</f>
        <v>6909059</v>
      </c>
      <c r="S224" s="32">
        <f>SUM(S217:S223)</f>
        <v>3148134</v>
      </c>
      <c r="T224" s="37">
        <f t="shared" si="47"/>
        <v>0.49754910599067564</v>
      </c>
      <c r="U224" s="37">
        <f t="shared" si="48"/>
        <v>-0.3352582831607549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1738539</v>
      </c>
      <c r="E225" s="31">
        <v>1738539</v>
      </c>
      <c r="F225" s="31">
        <v>50192</v>
      </c>
      <c r="G225" s="36">
        <f t="shared" si="42"/>
        <v>2.887021803939975E-2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50192</v>
      </c>
      <c r="O225" s="36">
        <f t="shared" si="46"/>
        <v>2.887021803939975E-2</v>
      </c>
      <c r="P225" s="31">
        <v>49824</v>
      </c>
      <c r="Q225" s="31">
        <v>854987</v>
      </c>
      <c r="R225" s="31">
        <v>22793027</v>
      </c>
      <c r="S225" s="31">
        <v>49824</v>
      </c>
      <c r="T225" s="36">
        <f t="shared" si="47"/>
        <v>5.8274570256623782E-2</v>
      </c>
      <c r="U225" s="36">
        <f t="shared" si="48"/>
        <v>7.3859987154785145E-3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85816</v>
      </c>
      <c r="E226" s="31">
        <v>85816</v>
      </c>
      <c r="F226" s="31">
        <v>61721</v>
      </c>
      <c r="G226" s="36">
        <f t="shared" si="42"/>
        <v>0.71922485317423324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61721</v>
      </c>
      <c r="O226" s="36">
        <f t="shared" si="46"/>
        <v>0.71922485317423324</v>
      </c>
      <c r="P226" s="31">
        <v>321279</v>
      </c>
      <c r="Q226" s="31">
        <v>80654</v>
      </c>
      <c r="R226" s="31">
        <v>80654</v>
      </c>
      <c r="S226" s="31">
        <v>321279</v>
      </c>
      <c r="T226" s="36">
        <f t="shared" si="47"/>
        <v>3.9834230168373548</v>
      </c>
      <c r="U226" s="36">
        <f t="shared" si="48"/>
        <v>-0.80788971579219304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135188</v>
      </c>
      <c r="E227" s="31">
        <v>135188</v>
      </c>
      <c r="F227" s="31">
        <v>217</v>
      </c>
      <c r="G227" s="36">
        <f t="shared" si="42"/>
        <v>1.6051720566914224E-3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217</v>
      </c>
      <c r="O227" s="36">
        <f t="shared" si="46"/>
        <v>1.6051720566914224E-3</v>
      </c>
      <c r="P227" s="31">
        <v>0</v>
      </c>
      <c r="Q227" s="31">
        <v>135188</v>
      </c>
      <c r="R227" s="31">
        <v>135188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2282704</v>
      </c>
      <c r="E228" s="31">
        <v>2282704</v>
      </c>
      <c r="F228" s="31">
        <v>675503</v>
      </c>
      <c r="G228" s="36">
        <f t="shared" si="42"/>
        <v>0.29592229215877308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675503</v>
      </c>
      <c r="O228" s="36">
        <f t="shared" si="46"/>
        <v>0.29592229215877308</v>
      </c>
      <c r="P228" s="31">
        <v>646479</v>
      </c>
      <c r="Q228" s="31">
        <v>2169975</v>
      </c>
      <c r="R228" s="31">
        <v>2978815</v>
      </c>
      <c r="S228" s="31">
        <v>646479</v>
      </c>
      <c r="T228" s="36">
        <f t="shared" si="47"/>
        <v>0.29792002212007052</v>
      </c>
      <c r="U228" s="36">
        <f t="shared" si="48"/>
        <v>4.489550317953106E-2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4242247</v>
      </c>
      <c r="E230" s="32">
        <f>SUM(E225:E229)</f>
        <v>4242247</v>
      </c>
      <c r="F230" s="32">
        <f>SUM(F225:F229)</f>
        <v>787633</v>
      </c>
      <c r="G230" s="37">
        <f t="shared" si="42"/>
        <v>0.18566410678114686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787633</v>
      </c>
      <c r="O230" s="37">
        <f t="shared" si="46"/>
        <v>0.18566410678114686</v>
      </c>
      <c r="P230" s="32">
        <f>SUM(P225:P229)</f>
        <v>1017582</v>
      </c>
      <c r="Q230" s="32">
        <f>SUM(Q225:Q229)</f>
        <v>3240804</v>
      </c>
      <c r="R230" s="32">
        <f>SUM(R225:R229)</f>
        <v>25987684</v>
      </c>
      <c r="S230" s="32">
        <f>SUM(S225:S229)</f>
        <v>1017582</v>
      </c>
      <c r="T230" s="37">
        <f t="shared" si="47"/>
        <v>0.31399060233201392</v>
      </c>
      <c r="U230" s="37">
        <f t="shared" si="48"/>
        <v>-0.22597589186915645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39578509</v>
      </c>
      <c r="E231" s="32">
        <f>SUM(E208:E215,E217:E223,E225:E229)</f>
        <v>39578509</v>
      </c>
      <c r="F231" s="32">
        <f>SUM(F208:F215,F217:F223,F225:F229)</f>
        <v>4252019</v>
      </c>
      <c r="G231" s="37">
        <f t="shared" si="42"/>
        <v>0.10743252101790898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4252019</v>
      </c>
      <c r="O231" s="37">
        <f t="shared" si="46"/>
        <v>0.10743252101790898</v>
      </c>
      <c r="P231" s="32">
        <f>SUM(P208:P215,P217:P223,P225:P229)</f>
        <v>5790678</v>
      </c>
      <c r="Q231" s="32">
        <f>SUM(Q208:Q215,Q217:Q223,Q225:Q229)</f>
        <v>37274259</v>
      </c>
      <c r="R231" s="32">
        <f>SUM(R208:R215,R217:R223,R225:R229)</f>
        <v>60476443</v>
      </c>
      <c r="S231" s="32">
        <f>SUM(S208:S215,S217:S223,S225:S229)</f>
        <v>5790678</v>
      </c>
      <c r="T231" s="37">
        <f t="shared" si="47"/>
        <v>0.15535326939698518</v>
      </c>
      <c r="U231" s="37">
        <f t="shared" si="48"/>
        <v>-0.26571309957141465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1200000</v>
      </c>
      <c r="E234" s="31">
        <v>1200000</v>
      </c>
      <c r="F234" s="31">
        <v>236800</v>
      </c>
      <c r="G234" s="36">
        <f t="shared" ref="G234:G260" si="49">IF(($D234     =0),0,($F234     /$D234     ))</f>
        <v>0.19733333333333333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236800</v>
      </c>
      <c r="O234" s="36">
        <f t="shared" ref="O234:O260" si="53">IF(($D234     =0),0,($N234     /$D234     ))</f>
        <v>0.19733333333333333</v>
      </c>
      <c r="P234" s="31">
        <v>0</v>
      </c>
      <c r="Q234" s="31">
        <v>1038000</v>
      </c>
      <c r="R234" s="31">
        <v>1183000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1798597</v>
      </c>
      <c r="E235" s="31">
        <v>1798597</v>
      </c>
      <c r="F235" s="31">
        <v>426893</v>
      </c>
      <c r="G235" s="36">
        <f t="shared" si="49"/>
        <v>0.23734777718410516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426893</v>
      </c>
      <c r="O235" s="36">
        <f t="shared" si="53"/>
        <v>0.23734777718410516</v>
      </c>
      <c r="P235" s="31">
        <v>557841</v>
      </c>
      <c r="Q235" s="31">
        <v>2800064</v>
      </c>
      <c r="R235" s="31">
        <v>3139264</v>
      </c>
      <c r="S235" s="31">
        <v>557841</v>
      </c>
      <c r="T235" s="36">
        <f t="shared" si="54"/>
        <v>0.19922437487143152</v>
      </c>
      <c r="U235" s="36">
        <f t="shared" si="55"/>
        <v>-0.23474072361120824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6084250</v>
      </c>
      <c r="E236" s="31">
        <v>6084250</v>
      </c>
      <c r="F236" s="31">
        <v>1311277</v>
      </c>
      <c r="G236" s="36">
        <f t="shared" si="49"/>
        <v>0.21551990795907466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1311277</v>
      </c>
      <c r="O236" s="36">
        <f t="shared" si="53"/>
        <v>0.21551990795907466</v>
      </c>
      <c r="P236" s="31">
        <v>882261</v>
      </c>
      <c r="Q236" s="31">
        <v>6119911</v>
      </c>
      <c r="R236" s="31">
        <v>6119911</v>
      </c>
      <c r="S236" s="31">
        <v>882261</v>
      </c>
      <c r="T236" s="36">
        <f t="shared" si="54"/>
        <v>0.14416239059685673</v>
      </c>
      <c r="U236" s="36">
        <f t="shared" si="55"/>
        <v>0.48626880254255833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3166382</v>
      </c>
      <c r="E237" s="31">
        <v>3166382</v>
      </c>
      <c r="F237" s="31">
        <v>174293</v>
      </c>
      <c r="G237" s="36">
        <f t="shared" si="49"/>
        <v>5.5044842978516174E-2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174293</v>
      </c>
      <c r="O237" s="36">
        <f t="shared" si="53"/>
        <v>5.5044842978516174E-2</v>
      </c>
      <c r="P237" s="31">
        <v>327277</v>
      </c>
      <c r="Q237" s="31">
        <v>2763257</v>
      </c>
      <c r="R237" s="31">
        <v>2763257</v>
      </c>
      <c r="S237" s="31">
        <v>327277</v>
      </c>
      <c r="T237" s="36">
        <f t="shared" si="54"/>
        <v>0.11843885675490916</v>
      </c>
      <c r="U237" s="36">
        <f t="shared" si="55"/>
        <v>-0.46744500835683533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1208275</v>
      </c>
      <c r="E238" s="31">
        <v>1208275</v>
      </c>
      <c r="F238" s="31">
        <v>61184</v>
      </c>
      <c r="G238" s="36">
        <f t="shared" si="49"/>
        <v>5.0637479050712794E-2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61184</v>
      </c>
      <c r="O238" s="36">
        <f t="shared" si="53"/>
        <v>5.0637479050712794E-2</v>
      </c>
      <c r="P238" s="31">
        <v>161961</v>
      </c>
      <c r="Q238" s="31">
        <v>1254000</v>
      </c>
      <c r="R238" s="31">
        <v>2041486</v>
      </c>
      <c r="S238" s="31">
        <v>161961</v>
      </c>
      <c r="T238" s="36">
        <f t="shared" si="54"/>
        <v>0.1291555023923445</v>
      </c>
      <c r="U238" s="36">
        <f t="shared" si="55"/>
        <v>-0.62223004303505158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3010000</v>
      </c>
      <c r="E239" s="31">
        <v>3010000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3000000</v>
      </c>
      <c r="R239" s="31">
        <v>3000000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16467504</v>
      </c>
      <c r="E240" s="32">
        <f>SUM(E234:E239)</f>
        <v>16467504</v>
      </c>
      <c r="F240" s="32">
        <f>SUM(F234:F239)</f>
        <v>2210447</v>
      </c>
      <c r="G240" s="37">
        <f t="shared" si="49"/>
        <v>0.13423084639906571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2210447</v>
      </c>
      <c r="O240" s="37">
        <f t="shared" si="53"/>
        <v>0.13423084639906571</v>
      </c>
      <c r="P240" s="32">
        <f>SUM(P234:P239)</f>
        <v>1929340</v>
      </c>
      <c r="Q240" s="32">
        <f>SUM(Q234:Q239)</f>
        <v>16975232</v>
      </c>
      <c r="R240" s="32">
        <f>SUM(R234:R239)</f>
        <v>18246918</v>
      </c>
      <c r="S240" s="32">
        <f>SUM(S234:S239)</f>
        <v>1929340</v>
      </c>
      <c r="T240" s="37">
        <f t="shared" si="54"/>
        <v>0.11365617860185946</v>
      </c>
      <c r="U240" s="37">
        <f t="shared" si="55"/>
        <v>0.14570112059046103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11931768</v>
      </c>
      <c r="E241" s="31">
        <v>11931768</v>
      </c>
      <c r="F241" s="31">
        <v>4740023</v>
      </c>
      <c r="G241" s="36">
        <f t="shared" si="49"/>
        <v>0.39726074124136507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4740023</v>
      </c>
      <c r="O241" s="36">
        <f t="shared" si="53"/>
        <v>0.39726074124136507</v>
      </c>
      <c r="P241" s="31">
        <v>8839499</v>
      </c>
      <c r="Q241" s="31">
        <v>11558004</v>
      </c>
      <c r="R241" s="31">
        <v>11578212</v>
      </c>
      <c r="S241" s="31">
        <v>8839499</v>
      </c>
      <c r="T241" s="36">
        <f t="shared" si="54"/>
        <v>0.76479459602194289</v>
      </c>
      <c r="U241" s="36">
        <f t="shared" si="55"/>
        <v>-0.46376791263848782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145418</v>
      </c>
      <c r="E242" s="31">
        <v>145418</v>
      </c>
      <c r="F242" s="31">
        <v>43212</v>
      </c>
      <c r="G242" s="36">
        <f t="shared" si="49"/>
        <v>0.29715716073663506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43212</v>
      </c>
      <c r="O242" s="36">
        <f t="shared" si="53"/>
        <v>0.29715716073663506</v>
      </c>
      <c r="P242" s="31">
        <v>25632</v>
      </c>
      <c r="Q242" s="31">
        <v>168847</v>
      </c>
      <c r="R242" s="31">
        <v>139289</v>
      </c>
      <c r="S242" s="31">
        <v>25632</v>
      </c>
      <c r="T242" s="36">
        <f t="shared" si="54"/>
        <v>0.15180607295362072</v>
      </c>
      <c r="U242" s="36">
        <f t="shared" si="55"/>
        <v>0.68586142322097388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5822848</v>
      </c>
      <c r="E243" s="31">
        <v>5822848</v>
      </c>
      <c r="F243" s="31">
        <v>424298</v>
      </c>
      <c r="G243" s="36">
        <f t="shared" si="49"/>
        <v>7.2867778791409293E-2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424298</v>
      </c>
      <c r="O243" s="36">
        <f t="shared" si="53"/>
        <v>7.2867778791409293E-2</v>
      </c>
      <c r="P243" s="31">
        <v>314833</v>
      </c>
      <c r="Q243" s="31">
        <v>5038248</v>
      </c>
      <c r="R243" s="31">
        <v>5038248</v>
      </c>
      <c r="S243" s="31">
        <v>314833</v>
      </c>
      <c r="T243" s="36">
        <f t="shared" si="54"/>
        <v>6.2488587302570259E-2</v>
      </c>
      <c r="U243" s="36">
        <f t="shared" si="55"/>
        <v>0.34769226859954316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1576000</v>
      </c>
      <c r="E244" s="31">
        <v>1576000</v>
      </c>
      <c r="F244" s="31">
        <v>40872</v>
      </c>
      <c r="G244" s="36">
        <f t="shared" si="49"/>
        <v>2.5934010152284265E-2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40872</v>
      </c>
      <c r="O244" s="36">
        <f t="shared" si="53"/>
        <v>2.5934010152284265E-2</v>
      </c>
      <c r="P244" s="31">
        <v>45346</v>
      </c>
      <c r="Q244" s="31">
        <v>1140000</v>
      </c>
      <c r="R244" s="31">
        <v>1140000</v>
      </c>
      <c r="S244" s="31">
        <v>45346</v>
      </c>
      <c r="T244" s="36">
        <f t="shared" si="54"/>
        <v>3.977719298245614E-2</v>
      </c>
      <c r="U244" s="36">
        <f t="shared" si="55"/>
        <v>-9.8663608697569849E-2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11538370</v>
      </c>
      <c r="E245" s="31">
        <v>11538370</v>
      </c>
      <c r="F245" s="31">
        <v>4811965</v>
      </c>
      <c r="G245" s="36">
        <f t="shared" si="49"/>
        <v>0.41704027518618314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4811965</v>
      </c>
      <c r="O245" s="36">
        <f t="shared" si="53"/>
        <v>0.41704027518618314</v>
      </c>
      <c r="P245" s="31">
        <v>-4480</v>
      </c>
      <c r="Q245" s="31">
        <v>8532336</v>
      </c>
      <c r="R245" s="31">
        <v>8553594</v>
      </c>
      <c r="S245" s="31">
        <v>-4480</v>
      </c>
      <c r="T245" s="36">
        <f t="shared" si="54"/>
        <v>-5.2506136654721517E-4</v>
      </c>
      <c r="U245" s="36">
        <f t="shared" si="55"/>
        <v>-1075.0993303571429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20749996</v>
      </c>
      <c r="R246" s="31">
        <v>20749996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31014404</v>
      </c>
      <c r="E247" s="32">
        <f>SUM(E241:E246)</f>
        <v>31014404</v>
      </c>
      <c r="F247" s="32">
        <f>SUM(F241:F246)</f>
        <v>10060370</v>
      </c>
      <c r="G247" s="37">
        <f t="shared" si="49"/>
        <v>0.32437734415273628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10060370</v>
      </c>
      <c r="O247" s="37">
        <f t="shared" si="53"/>
        <v>0.32437734415273628</v>
      </c>
      <c r="P247" s="32">
        <f>SUM(P241:P246)</f>
        <v>9220830</v>
      </c>
      <c r="Q247" s="32">
        <f>SUM(Q241:Q246)</f>
        <v>47187431</v>
      </c>
      <c r="R247" s="32">
        <f>SUM(R241:R246)</f>
        <v>47199339</v>
      </c>
      <c r="S247" s="32">
        <f>SUM(S241:S246)</f>
        <v>9220830</v>
      </c>
      <c r="T247" s="37">
        <f t="shared" si="54"/>
        <v>0.19540860361734885</v>
      </c>
      <c r="U247" s="37">
        <f t="shared" si="55"/>
        <v>9.1048202819052015E-2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3980943</v>
      </c>
      <c r="E248" s="31">
        <v>3980943</v>
      </c>
      <c r="F248" s="31">
        <v>911476</v>
      </c>
      <c r="G248" s="36">
        <f t="shared" si="49"/>
        <v>0.22895982183115909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911476</v>
      </c>
      <c r="O248" s="36">
        <f t="shared" si="53"/>
        <v>0.22895982183115909</v>
      </c>
      <c r="P248" s="31">
        <v>847591</v>
      </c>
      <c r="Q248" s="31">
        <v>3819382</v>
      </c>
      <c r="R248" s="31">
        <v>3816820</v>
      </c>
      <c r="S248" s="31">
        <v>847591</v>
      </c>
      <c r="T248" s="36">
        <f t="shared" si="54"/>
        <v>0.22191836270894086</v>
      </c>
      <c r="U248" s="36">
        <f t="shared" si="55"/>
        <v>7.5372437885725452E-2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2130456</v>
      </c>
      <c r="E249" s="31">
        <v>2130456</v>
      </c>
      <c r="F249" s="31">
        <v>40140</v>
      </c>
      <c r="G249" s="36">
        <f t="shared" si="49"/>
        <v>1.8841036848449347E-2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40140</v>
      </c>
      <c r="O249" s="36">
        <f t="shared" si="53"/>
        <v>1.8841036848449347E-2</v>
      </c>
      <c r="P249" s="31">
        <v>269446</v>
      </c>
      <c r="Q249" s="31">
        <v>2169291</v>
      </c>
      <c r="R249" s="31">
        <v>2098769</v>
      </c>
      <c r="S249" s="31">
        <v>269446</v>
      </c>
      <c r="T249" s="36">
        <f t="shared" si="54"/>
        <v>0.1242092462468152</v>
      </c>
      <c r="U249" s="36">
        <f t="shared" si="55"/>
        <v>-0.85102766417018627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1635720</v>
      </c>
      <c r="E250" s="31">
        <v>1635720</v>
      </c>
      <c r="F250" s="31">
        <v>1563301</v>
      </c>
      <c r="G250" s="36">
        <f t="shared" si="49"/>
        <v>0.95572653021299492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1563301</v>
      </c>
      <c r="O250" s="36">
        <f t="shared" si="53"/>
        <v>0.95572653021299492</v>
      </c>
      <c r="P250" s="31">
        <v>1431243</v>
      </c>
      <c r="Q250" s="31">
        <v>2427000</v>
      </c>
      <c r="R250" s="31">
        <v>2427000</v>
      </c>
      <c r="S250" s="31">
        <v>1431243</v>
      </c>
      <c r="T250" s="36">
        <f t="shared" si="54"/>
        <v>0.58971693448702101</v>
      </c>
      <c r="U250" s="36">
        <f t="shared" si="55"/>
        <v>9.2268049520591644E-2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546814</v>
      </c>
      <c r="E251" s="31">
        <v>546814</v>
      </c>
      <c r="F251" s="31">
        <v>27898</v>
      </c>
      <c r="G251" s="36">
        <f t="shared" si="49"/>
        <v>5.101917653900595E-2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27898</v>
      </c>
      <c r="O251" s="36">
        <f t="shared" si="53"/>
        <v>5.101917653900595E-2</v>
      </c>
      <c r="P251" s="31">
        <v>23029</v>
      </c>
      <c r="Q251" s="31">
        <v>710516</v>
      </c>
      <c r="R251" s="31">
        <v>710516</v>
      </c>
      <c r="S251" s="31">
        <v>23029</v>
      </c>
      <c r="T251" s="36">
        <f t="shared" si="54"/>
        <v>3.241165575440947E-2</v>
      </c>
      <c r="U251" s="36">
        <f t="shared" si="55"/>
        <v>0.21142906769725123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16920672</v>
      </c>
      <c r="R252" s="31">
        <v>16920672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8293933</v>
      </c>
      <c r="E254" s="32">
        <f>SUM(E248:E253)</f>
        <v>8293933</v>
      </c>
      <c r="F254" s="32">
        <f>SUM(F248:F253)</f>
        <v>2542815</v>
      </c>
      <c r="G254" s="37">
        <f t="shared" si="49"/>
        <v>0.30658735728875552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2542815</v>
      </c>
      <c r="O254" s="37">
        <f t="shared" si="53"/>
        <v>0.30658735728875552</v>
      </c>
      <c r="P254" s="32">
        <f>SUM(P248:P253)</f>
        <v>2571309</v>
      </c>
      <c r="Q254" s="32">
        <f>SUM(Q248:Q253)</f>
        <v>26046861</v>
      </c>
      <c r="R254" s="32">
        <f>SUM(R248:R253)</f>
        <v>25973777</v>
      </c>
      <c r="S254" s="32">
        <f>SUM(S248:S253)</f>
        <v>2571309</v>
      </c>
      <c r="T254" s="37">
        <f t="shared" si="54"/>
        <v>9.8718574956114677E-2</v>
      </c>
      <c r="U254" s="37">
        <f t="shared" si="55"/>
        <v>-1.1081515290460975E-2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4565118</v>
      </c>
      <c r="E255" s="31">
        <v>4565118</v>
      </c>
      <c r="F255" s="31">
        <v>585312</v>
      </c>
      <c r="G255" s="36">
        <f t="shared" si="49"/>
        <v>0.12821399140175566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585312</v>
      </c>
      <c r="O255" s="36">
        <f t="shared" si="53"/>
        <v>0.12821399140175566</v>
      </c>
      <c r="P255" s="31">
        <v>650260</v>
      </c>
      <c r="Q255" s="31">
        <v>3871932</v>
      </c>
      <c r="R255" s="31">
        <v>4277932</v>
      </c>
      <c r="S255" s="31">
        <v>650260</v>
      </c>
      <c r="T255" s="36">
        <f t="shared" si="54"/>
        <v>0.16794199898138706</v>
      </c>
      <c r="U255" s="36">
        <f t="shared" si="55"/>
        <v>-9.9880047980807629E-2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76600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76600</v>
      </c>
      <c r="O256" s="36">
        <f t="shared" si="53"/>
        <v>0</v>
      </c>
      <c r="P256" s="31">
        <v>73335</v>
      </c>
      <c r="Q256" s="31">
        <v>0</v>
      </c>
      <c r="R256" s="31">
        <v>0</v>
      </c>
      <c r="S256" s="31">
        <v>73335</v>
      </c>
      <c r="T256" s="36">
        <f t="shared" si="54"/>
        <v>0</v>
      </c>
      <c r="U256" s="36">
        <f t="shared" si="55"/>
        <v>4.4521715415558827E-2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1380556</v>
      </c>
      <c r="E257" s="31">
        <v>1380556</v>
      </c>
      <c r="F257" s="31">
        <v>497141</v>
      </c>
      <c r="G257" s="36">
        <f t="shared" si="49"/>
        <v>0.36010201686856602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497141</v>
      </c>
      <c r="O257" s="36">
        <f t="shared" si="53"/>
        <v>0.36010201686856602</v>
      </c>
      <c r="P257" s="31">
        <v>311411</v>
      </c>
      <c r="Q257" s="31">
        <v>2998347</v>
      </c>
      <c r="R257" s="31">
        <v>2585913</v>
      </c>
      <c r="S257" s="31">
        <v>311411</v>
      </c>
      <c r="T257" s="36">
        <f t="shared" si="54"/>
        <v>0.10386089401927129</v>
      </c>
      <c r="U257" s="36">
        <f t="shared" si="55"/>
        <v>0.59641438484831943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1299996</v>
      </c>
      <c r="E258" s="31">
        <v>1299996</v>
      </c>
      <c r="F258" s="31">
        <v>231579</v>
      </c>
      <c r="G258" s="36">
        <f t="shared" si="49"/>
        <v>0.17813824042535514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231579</v>
      </c>
      <c r="O258" s="36">
        <f t="shared" si="53"/>
        <v>0.17813824042535514</v>
      </c>
      <c r="P258" s="31">
        <v>1387513</v>
      </c>
      <c r="Q258" s="31">
        <v>650000</v>
      </c>
      <c r="R258" s="31">
        <v>1359996</v>
      </c>
      <c r="S258" s="31">
        <v>1387513</v>
      </c>
      <c r="T258" s="36">
        <f t="shared" si="54"/>
        <v>2.1346353846153847</v>
      </c>
      <c r="U258" s="36">
        <f t="shared" si="55"/>
        <v>-0.83309777998476409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7245670</v>
      </c>
      <c r="E259" s="32">
        <f>SUM(E255:E258)</f>
        <v>7245670</v>
      </c>
      <c r="F259" s="32">
        <f>SUM(F255:F258)</f>
        <v>1390632</v>
      </c>
      <c r="G259" s="37">
        <f t="shared" si="49"/>
        <v>0.19192593645584191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1390632</v>
      </c>
      <c r="O259" s="37">
        <f t="shared" si="53"/>
        <v>0.19192593645584191</v>
      </c>
      <c r="P259" s="32">
        <f>SUM(P255:P258)</f>
        <v>2422519</v>
      </c>
      <c r="Q259" s="32">
        <f>SUM(Q255:Q258)</f>
        <v>7520279</v>
      </c>
      <c r="R259" s="32">
        <f>SUM(R255:R258)</f>
        <v>8223841</v>
      </c>
      <c r="S259" s="32">
        <f>SUM(S255:S258)</f>
        <v>2422519</v>
      </c>
      <c r="T259" s="37">
        <f t="shared" si="54"/>
        <v>0.32213153261999988</v>
      </c>
      <c r="U259" s="37">
        <f t="shared" si="55"/>
        <v>-0.42595620509065146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63021511</v>
      </c>
      <c r="E260" s="32">
        <f>SUM(E234:E239,E241:E246,E248:E253,E255:E258)</f>
        <v>63021511</v>
      </c>
      <c r="F260" s="32">
        <f>SUM(F234:F239,F241:F246,F248:F253,F255:F258)</f>
        <v>16204264</v>
      </c>
      <c r="G260" s="37">
        <f t="shared" si="49"/>
        <v>0.25712274654919015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16204264</v>
      </c>
      <c r="O260" s="37">
        <f t="shared" si="53"/>
        <v>0.25712274654919015</v>
      </c>
      <c r="P260" s="32">
        <f>SUM(P234:P239,P241:P246,P248:P253,P255:P258)</f>
        <v>16143998</v>
      </c>
      <c r="Q260" s="32">
        <f>SUM(Q234:Q239,Q241:Q246,Q248:Q253,Q255:Q258)</f>
        <v>97729803</v>
      </c>
      <c r="R260" s="32">
        <f>SUM(R234:R239,R241:R246,R248:R253,R255:R258)</f>
        <v>99643875</v>
      </c>
      <c r="S260" s="32">
        <f>SUM(S234:S239,S241:S246,S248:S253,S255:S258)</f>
        <v>16143998</v>
      </c>
      <c r="T260" s="37">
        <f t="shared" si="54"/>
        <v>0.16519012117521611</v>
      </c>
      <c r="U260" s="37">
        <f t="shared" si="55"/>
        <v>3.7330282127141512E-3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2994000</v>
      </c>
      <c r="E263" s="31">
        <v>2994000</v>
      </c>
      <c r="F263" s="31">
        <v>227494</v>
      </c>
      <c r="G263" s="36">
        <f t="shared" ref="G263:G299" si="56">IF(($D263     =0),0,($F263     /$D263     ))</f>
        <v>7.598329993319973E-2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227494</v>
      </c>
      <c r="O263" s="36">
        <f t="shared" ref="O263:O299" si="60">IF(($D263     =0),0,($N263     /$D263     ))</f>
        <v>7.598329993319973E-2</v>
      </c>
      <c r="P263" s="31">
        <v>124673</v>
      </c>
      <c r="Q263" s="31">
        <v>2621000</v>
      </c>
      <c r="R263" s="31">
        <v>2821000</v>
      </c>
      <c r="S263" s="31">
        <v>124673</v>
      </c>
      <c r="T263" s="36">
        <f t="shared" ref="T263:T299" si="61">IF(($Q263     =0),0,($S263     /$Q263     ))</f>
        <v>4.7566959175887068E-2</v>
      </c>
      <c r="U263" s="36">
        <f t="shared" ref="U263:U299" si="62">IF(($P263     =0),0,(($F263     /$P263     )-1))</f>
        <v>0.82472548186054717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4784424</v>
      </c>
      <c r="E264" s="31">
        <v>4784424</v>
      </c>
      <c r="F264" s="31">
        <v>1992167</v>
      </c>
      <c r="G264" s="36">
        <f t="shared" si="56"/>
        <v>0.41638596412023682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1992167</v>
      </c>
      <c r="O264" s="36">
        <f t="shared" si="60"/>
        <v>0.41638596412023682</v>
      </c>
      <c r="P264" s="31">
        <v>1681435</v>
      </c>
      <c r="Q264" s="31">
        <v>4607559</v>
      </c>
      <c r="R264" s="31">
        <v>4607559</v>
      </c>
      <c r="S264" s="31">
        <v>1681435</v>
      </c>
      <c r="T264" s="36">
        <f t="shared" si="61"/>
        <v>0.36492967317401687</v>
      </c>
      <c r="U264" s="36">
        <f t="shared" si="62"/>
        <v>0.18480167238103173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1242802</v>
      </c>
      <c r="E265" s="31">
        <v>1242802</v>
      </c>
      <c r="F265" s="31">
        <v>1056</v>
      </c>
      <c r="G265" s="36">
        <f t="shared" si="56"/>
        <v>8.4969287143084739E-4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1056</v>
      </c>
      <c r="O265" s="36">
        <f t="shared" si="60"/>
        <v>8.4969287143084739E-4</v>
      </c>
      <c r="P265" s="31">
        <v>20658</v>
      </c>
      <c r="Q265" s="31">
        <v>700667</v>
      </c>
      <c r="R265" s="31">
        <v>700802</v>
      </c>
      <c r="S265" s="31">
        <v>20658</v>
      </c>
      <c r="T265" s="36">
        <f t="shared" si="61"/>
        <v>2.9483335164921423E-2</v>
      </c>
      <c r="U265" s="36">
        <f t="shared" si="62"/>
        <v>-0.94888178913738019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8464469</v>
      </c>
      <c r="E266" s="31">
        <v>8464469</v>
      </c>
      <c r="F266" s="31">
        <v>3526887</v>
      </c>
      <c r="G266" s="36">
        <f t="shared" si="56"/>
        <v>0.4166696103441338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3526887</v>
      </c>
      <c r="O266" s="36">
        <f t="shared" si="60"/>
        <v>0.4166696103441338</v>
      </c>
      <c r="P266" s="31">
        <v>3289365</v>
      </c>
      <c r="Q266" s="31">
        <v>7894533</v>
      </c>
      <c r="R266" s="31">
        <v>7894533</v>
      </c>
      <c r="S266" s="31">
        <v>3289365</v>
      </c>
      <c r="T266" s="36">
        <f t="shared" si="61"/>
        <v>0.41666365825565616</v>
      </c>
      <c r="U266" s="36">
        <f t="shared" si="62"/>
        <v>7.2209073787797839E-2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17485695</v>
      </c>
      <c r="E267" s="32">
        <f>SUM(E263:E266)</f>
        <v>17485695</v>
      </c>
      <c r="F267" s="32">
        <f>SUM(F263:F266)</f>
        <v>5747604</v>
      </c>
      <c r="G267" s="37">
        <f t="shared" si="56"/>
        <v>0.32870320567755529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5747604</v>
      </c>
      <c r="O267" s="37">
        <f t="shared" si="60"/>
        <v>0.32870320567755529</v>
      </c>
      <c r="P267" s="32">
        <f>SUM(P263:P266)</f>
        <v>5116131</v>
      </c>
      <c r="Q267" s="32">
        <f>SUM(Q263:Q266)</f>
        <v>15823759</v>
      </c>
      <c r="R267" s="32">
        <f>SUM(R263:R266)</f>
        <v>16023894</v>
      </c>
      <c r="S267" s="32">
        <f>SUM(S263:S266)</f>
        <v>5116131</v>
      </c>
      <c r="T267" s="37">
        <f t="shared" si="61"/>
        <v>0.32331957280188606</v>
      </c>
      <c r="U267" s="37">
        <f t="shared" si="62"/>
        <v>0.1234278402957234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14977</v>
      </c>
      <c r="Q268" s="31">
        <v>2304231</v>
      </c>
      <c r="R268" s="31">
        <v>1334129</v>
      </c>
      <c r="S268" s="31">
        <v>14977</v>
      </c>
      <c r="T268" s="36">
        <f t="shared" si="61"/>
        <v>6.499782356890433E-3</v>
      </c>
      <c r="U268" s="36">
        <f t="shared" si="62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3551250</v>
      </c>
      <c r="E269" s="31">
        <v>3551250</v>
      </c>
      <c r="F269" s="31">
        <v>373639</v>
      </c>
      <c r="G269" s="36">
        <f t="shared" si="56"/>
        <v>0.1052133755719817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373639</v>
      </c>
      <c r="O269" s="36">
        <f t="shared" si="60"/>
        <v>0.1052133755719817</v>
      </c>
      <c r="P269" s="31">
        <v>380560</v>
      </c>
      <c r="Q269" s="31">
        <v>3420690</v>
      </c>
      <c r="R269" s="31">
        <v>3451331</v>
      </c>
      <c r="S269" s="31">
        <v>380560</v>
      </c>
      <c r="T269" s="36">
        <f t="shared" si="61"/>
        <v>0.11125240813987822</v>
      </c>
      <c r="U269" s="36">
        <f t="shared" si="62"/>
        <v>-1.8186356947656135E-2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1092583</v>
      </c>
      <c r="E270" s="31">
        <v>1092583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1092583</v>
      </c>
      <c r="R270" s="31">
        <v>1092583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2005407</v>
      </c>
      <c r="E271" s="31">
        <v>2005407</v>
      </c>
      <c r="F271" s="31">
        <v>5432</v>
      </c>
      <c r="G271" s="36">
        <f t="shared" si="56"/>
        <v>2.7086770914831752E-3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5432</v>
      </c>
      <c r="O271" s="36">
        <f t="shared" si="60"/>
        <v>2.7086770914831752E-3</v>
      </c>
      <c r="P271" s="31">
        <v>8787</v>
      </c>
      <c r="Q271" s="31">
        <v>1955749</v>
      </c>
      <c r="R271" s="31">
        <v>1955749</v>
      </c>
      <c r="S271" s="31">
        <v>8787</v>
      </c>
      <c r="T271" s="36">
        <f t="shared" si="61"/>
        <v>4.4929078322422768E-3</v>
      </c>
      <c r="U271" s="36">
        <f t="shared" si="62"/>
        <v>-0.38181404347331283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28050</v>
      </c>
      <c r="E272" s="31">
        <v>28050</v>
      </c>
      <c r="F272" s="31">
        <v>7376</v>
      </c>
      <c r="G272" s="36">
        <f t="shared" si="56"/>
        <v>0.26295900178253118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7376</v>
      </c>
      <c r="O272" s="36">
        <f t="shared" si="60"/>
        <v>0.26295900178253118</v>
      </c>
      <c r="P272" s="31">
        <v>7987</v>
      </c>
      <c r="Q272" s="31">
        <v>26327</v>
      </c>
      <c r="R272" s="31">
        <v>26327</v>
      </c>
      <c r="S272" s="31">
        <v>7987</v>
      </c>
      <c r="T272" s="36">
        <f t="shared" si="61"/>
        <v>0.30337676149960119</v>
      </c>
      <c r="U272" s="36">
        <f t="shared" si="62"/>
        <v>-7.6499311380994084E-2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1406000</v>
      </c>
      <c r="E273" s="31">
        <v>1406000</v>
      </c>
      <c r="F273" s="31">
        <v>251214</v>
      </c>
      <c r="G273" s="36">
        <f t="shared" si="56"/>
        <v>0.17867283072546231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251214</v>
      </c>
      <c r="O273" s="36">
        <f t="shared" si="60"/>
        <v>0.17867283072546231</v>
      </c>
      <c r="P273" s="31">
        <v>224838</v>
      </c>
      <c r="Q273" s="31">
        <v>1405501</v>
      </c>
      <c r="R273" s="31">
        <v>1405501</v>
      </c>
      <c r="S273" s="31">
        <v>224838</v>
      </c>
      <c r="T273" s="36">
        <f t="shared" si="61"/>
        <v>0.15997000357879504</v>
      </c>
      <c r="U273" s="36">
        <f t="shared" si="62"/>
        <v>0.11731113068075683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8083290</v>
      </c>
      <c r="E275" s="32">
        <f>SUM(E268:E274)</f>
        <v>8083290</v>
      </c>
      <c r="F275" s="32">
        <f>SUM(F268:F274)</f>
        <v>637661</v>
      </c>
      <c r="G275" s="37">
        <f t="shared" si="56"/>
        <v>7.8886319802951521E-2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637661</v>
      </c>
      <c r="O275" s="37">
        <f t="shared" si="60"/>
        <v>7.8886319802951521E-2</v>
      </c>
      <c r="P275" s="32">
        <f>SUM(P268:P274)</f>
        <v>637149</v>
      </c>
      <c r="Q275" s="32">
        <f>SUM(Q268:Q274)</f>
        <v>10205081</v>
      </c>
      <c r="R275" s="32">
        <f>SUM(R268:R274)</f>
        <v>9265620</v>
      </c>
      <c r="S275" s="32">
        <f>SUM(S268:S274)</f>
        <v>637149</v>
      </c>
      <c r="T275" s="37">
        <f t="shared" si="61"/>
        <v>6.2434487291183678E-2</v>
      </c>
      <c r="U275" s="37">
        <f t="shared" si="62"/>
        <v>8.0357969642896876E-4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1615132</v>
      </c>
      <c r="E276" s="31">
        <v>1615132</v>
      </c>
      <c r="F276" s="31">
        <v>14154</v>
      </c>
      <c r="G276" s="36">
        <f t="shared" si="56"/>
        <v>8.7633704242130062E-3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14154</v>
      </c>
      <c r="O276" s="36">
        <f t="shared" si="60"/>
        <v>8.7633704242130062E-3</v>
      </c>
      <c r="P276" s="31">
        <v>5624</v>
      </c>
      <c r="Q276" s="31">
        <v>1583292</v>
      </c>
      <c r="R276" s="31">
        <v>1541499</v>
      </c>
      <c r="S276" s="31">
        <v>5624</v>
      </c>
      <c r="T276" s="36">
        <f t="shared" si="61"/>
        <v>3.5520927283154338E-3</v>
      </c>
      <c r="U276" s="36">
        <f t="shared" si="62"/>
        <v>1.5167140825035563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1837700</v>
      </c>
      <c r="E277" s="31">
        <v>1837700</v>
      </c>
      <c r="F277" s="31">
        <v>9162</v>
      </c>
      <c r="G277" s="36">
        <f t="shared" si="56"/>
        <v>4.9855798008380039E-3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9162</v>
      </c>
      <c r="O277" s="36">
        <f t="shared" si="60"/>
        <v>4.9855798008380039E-3</v>
      </c>
      <c r="P277" s="31">
        <v>9297</v>
      </c>
      <c r="Q277" s="31">
        <v>1775600</v>
      </c>
      <c r="R277" s="31">
        <v>1775600</v>
      </c>
      <c r="S277" s="31">
        <v>9297</v>
      </c>
      <c r="T277" s="36">
        <f t="shared" si="61"/>
        <v>5.2359765712998423E-3</v>
      </c>
      <c r="U277" s="36">
        <f t="shared" si="62"/>
        <v>-1.4520813165537216E-2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1137974</v>
      </c>
      <c r="E278" s="31">
        <v>1137974</v>
      </c>
      <c r="F278" s="31">
        <v>158381</v>
      </c>
      <c r="G278" s="36">
        <f t="shared" si="56"/>
        <v>0.1391780480046117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158381</v>
      </c>
      <c r="O278" s="36">
        <f t="shared" si="60"/>
        <v>0.1391780480046117</v>
      </c>
      <c r="P278" s="31">
        <v>28574</v>
      </c>
      <c r="Q278" s="31">
        <v>0</v>
      </c>
      <c r="R278" s="31">
        <v>2173785</v>
      </c>
      <c r="S278" s="31">
        <v>28574</v>
      </c>
      <c r="T278" s="36">
        <f t="shared" si="61"/>
        <v>0</v>
      </c>
      <c r="U278" s="36">
        <f t="shared" si="62"/>
        <v>4.5428361447469729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1394050</v>
      </c>
      <c r="E279" s="31">
        <v>1394050</v>
      </c>
      <c r="F279" s="31">
        <v>32346</v>
      </c>
      <c r="G279" s="36">
        <f t="shared" si="56"/>
        <v>2.3202898030917112E-2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32346</v>
      </c>
      <c r="O279" s="36">
        <f t="shared" si="60"/>
        <v>2.3202898030917112E-2</v>
      </c>
      <c r="P279" s="31">
        <v>0</v>
      </c>
      <c r="Q279" s="31">
        <v>1215960</v>
      </c>
      <c r="R279" s="31">
        <v>1385816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1600000</v>
      </c>
      <c r="E280" s="31">
        <v>1600000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1526000</v>
      </c>
      <c r="R280" s="31">
        <v>1526000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1230000</v>
      </c>
      <c r="E281" s="31">
        <v>1230000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1089996</v>
      </c>
      <c r="R281" s="31">
        <v>1089996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1420000</v>
      </c>
      <c r="E282" s="31">
        <v>1420000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1400000</v>
      </c>
      <c r="R282" s="31">
        <v>1400000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1617261</v>
      </c>
      <c r="E283" s="31">
        <v>1617261</v>
      </c>
      <c r="F283" s="31">
        <v>17326</v>
      </c>
      <c r="G283" s="36">
        <f t="shared" si="56"/>
        <v>1.0713174929711407E-2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17326</v>
      </c>
      <c r="O283" s="36">
        <f t="shared" si="60"/>
        <v>1.0713174929711407E-2</v>
      </c>
      <c r="P283" s="31">
        <v>18436</v>
      </c>
      <c r="Q283" s="31">
        <v>1593836</v>
      </c>
      <c r="R283" s="31">
        <v>1593836</v>
      </c>
      <c r="S283" s="31">
        <v>18436</v>
      </c>
      <c r="T283" s="36">
        <f t="shared" si="61"/>
        <v>1.1567062106766317E-2</v>
      </c>
      <c r="U283" s="36">
        <f t="shared" si="62"/>
        <v>-6.020828813191581E-2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11852117</v>
      </c>
      <c r="E285" s="32">
        <f>SUM(E276:E284)</f>
        <v>11852117</v>
      </c>
      <c r="F285" s="32">
        <f>SUM(F276:F284)</f>
        <v>231369</v>
      </c>
      <c r="G285" s="37">
        <f t="shared" si="56"/>
        <v>1.9521322646409919E-2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231369</v>
      </c>
      <c r="O285" s="37">
        <f t="shared" si="60"/>
        <v>1.9521322646409919E-2</v>
      </c>
      <c r="P285" s="32">
        <f>SUM(P276:P284)</f>
        <v>61931</v>
      </c>
      <c r="Q285" s="32">
        <f>SUM(Q276:Q284)</f>
        <v>10184684</v>
      </c>
      <c r="R285" s="32">
        <f>SUM(R276:R284)</f>
        <v>12486532</v>
      </c>
      <c r="S285" s="32">
        <f>SUM(S276:S284)</f>
        <v>61931</v>
      </c>
      <c r="T285" s="37">
        <f t="shared" si="61"/>
        <v>6.0807974012743052E-3</v>
      </c>
      <c r="U285" s="37">
        <f t="shared" si="62"/>
        <v>2.7359157772359564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1593702</v>
      </c>
      <c r="E286" s="31">
        <v>1593702</v>
      </c>
      <c r="F286" s="31">
        <v>66246</v>
      </c>
      <c r="G286" s="36">
        <f t="shared" si="56"/>
        <v>4.1567369558424348E-2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66246</v>
      </c>
      <c r="O286" s="36">
        <f t="shared" si="60"/>
        <v>4.1567369558424348E-2</v>
      </c>
      <c r="P286" s="31">
        <v>23743</v>
      </c>
      <c r="Q286" s="31">
        <v>421272</v>
      </c>
      <c r="R286" s="31">
        <v>421272</v>
      </c>
      <c r="S286" s="31">
        <v>23743</v>
      </c>
      <c r="T286" s="36">
        <f t="shared" si="61"/>
        <v>5.6360261303860688E-2</v>
      </c>
      <c r="U286" s="36">
        <f t="shared" si="62"/>
        <v>1.7901276165606705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1100807</v>
      </c>
      <c r="E287" s="31">
        <v>1100807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1090774</v>
      </c>
      <c r="R287" s="31">
        <v>1090774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2387134</v>
      </c>
      <c r="E288" s="31">
        <v>2387134</v>
      </c>
      <c r="F288" s="31">
        <v>14821</v>
      </c>
      <c r="G288" s="36">
        <f t="shared" si="56"/>
        <v>6.2087004751304282E-3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14821</v>
      </c>
      <c r="O288" s="36">
        <f t="shared" si="60"/>
        <v>6.2087004751304282E-3</v>
      </c>
      <c r="P288" s="31">
        <v>20706</v>
      </c>
      <c r="Q288" s="31">
        <v>1844700</v>
      </c>
      <c r="R288" s="31">
        <v>1950901</v>
      </c>
      <c r="S288" s="31">
        <v>20706</v>
      </c>
      <c r="T288" s="36">
        <f t="shared" si="61"/>
        <v>1.1224589364124248E-2</v>
      </c>
      <c r="U288" s="36">
        <f t="shared" si="62"/>
        <v>-0.28421713512991409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1250000</v>
      </c>
      <c r="E289" s="31">
        <v>1250000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2399000</v>
      </c>
      <c r="R289" s="31">
        <v>2399000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4090324</v>
      </c>
      <c r="E290" s="31">
        <v>4090324</v>
      </c>
      <c r="F290" s="31">
        <v>206363</v>
      </c>
      <c r="G290" s="36">
        <f t="shared" si="56"/>
        <v>5.0451504575187683E-2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206363</v>
      </c>
      <c r="O290" s="36">
        <f t="shared" si="60"/>
        <v>5.0451504575187683E-2</v>
      </c>
      <c r="P290" s="31">
        <v>203798</v>
      </c>
      <c r="Q290" s="31">
        <v>4062166</v>
      </c>
      <c r="R290" s="31">
        <v>4062166</v>
      </c>
      <c r="S290" s="31">
        <v>203798</v>
      </c>
      <c r="T290" s="36">
        <f t="shared" si="61"/>
        <v>5.016978626673553E-2</v>
      </c>
      <c r="U290" s="36">
        <f t="shared" si="62"/>
        <v>1.2585992011697966E-2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10421967</v>
      </c>
      <c r="E292" s="32">
        <f>SUM(E286:E291)</f>
        <v>10421967</v>
      </c>
      <c r="F292" s="32">
        <f>SUM(F286:F291)</f>
        <v>287430</v>
      </c>
      <c r="G292" s="37">
        <f t="shared" si="56"/>
        <v>2.7579246796693945E-2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287430</v>
      </c>
      <c r="O292" s="37">
        <f t="shared" si="60"/>
        <v>2.7579246796693945E-2</v>
      </c>
      <c r="P292" s="32">
        <f>SUM(P286:P291)</f>
        <v>248247</v>
      </c>
      <c r="Q292" s="32">
        <f>SUM(Q286:Q291)</f>
        <v>9817912</v>
      </c>
      <c r="R292" s="32">
        <f>SUM(R286:R291)</f>
        <v>9924113</v>
      </c>
      <c r="S292" s="32">
        <f>SUM(S286:S291)</f>
        <v>248247</v>
      </c>
      <c r="T292" s="37">
        <f t="shared" si="61"/>
        <v>2.5285111538991184E-2</v>
      </c>
      <c r="U292" s="37">
        <f t="shared" si="62"/>
        <v>0.15783876542314701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12888000</v>
      </c>
      <c r="E293" s="31">
        <v>12888000</v>
      </c>
      <c r="F293" s="31">
        <v>1117058</v>
      </c>
      <c r="G293" s="36">
        <f t="shared" si="56"/>
        <v>8.6674270639354442E-2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1117058</v>
      </c>
      <c r="O293" s="36">
        <f t="shared" si="60"/>
        <v>8.6674270639354442E-2</v>
      </c>
      <c r="P293" s="31">
        <v>794023</v>
      </c>
      <c r="Q293" s="31">
        <v>12138000</v>
      </c>
      <c r="R293" s="31">
        <v>12138000</v>
      </c>
      <c r="S293" s="31">
        <v>794023</v>
      </c>
      <c r="T293" s="36">
        <f t="shared" si="61"/>
        <v>6.5416295930136759E-2</v>
      </c>
      <c r="U293" s="36">
        <f t="shared" si="62"/>
        <v>0.4068333033174103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86684</v>
      </c>
      <c r="E294" s="31">
        <v>86684</v>
      </c>
      <c r="F294" s="31">
        <v>9043</v>
      </c>
      <c r="G294" s="36">
        <f t="shared" si="56"/>
        <v>0.10432144340362696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9043</v>
      </c>
      <c r="O294" s="36">
        <f t="shared" si="60"/>
        <v>0.10432144340362696</v>
      </c>
      <c r="P294" s="31">
        <v>9546</v>
      </c>
      <c r="Q294" s="31">
        <v>81778</v>
      </c>
      <c r="R294" s="31">
        <v>81778</v>
      </c>
      <c r="S294" s="31">
        <v>9546</v>
      </c>
      <c r="T294" s="36">
        <f t="shared" si="61"/>
        <v>0.11673066105798625</v>
      </c>
      <c r="U294" s="36">
        <f t="shared" si="62"/>
        <v>-5.2692227110831769E-2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1354400</v>
      </c>
      <c r="E295" s="31">
        <v>1354400</v>
      </c>
      <c r="F295" s="31">
        <v>1573</v>
      </c>
      <c r="G295" s="36">
        <f t="shared" si="56"/>
        <v>1.1613998818665091E-3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1573</v>
      </c>
      <c r="O295" s="36">
        <f t="shared" si="60"/>
        <v>1.1613998818665091E-3</v>
      </c>
      <c r="P295" s="31">
        <v>620690</v>
      </c>
      <c r="Q295" s="31">
        <v>1321366</v>
      </c>
      <c r="R295" s="31">
        <v>1299000</v>
      </c>
      <c r="S295" s="31">
        <v>620690</v>
      </c>
      <c r="T295" s="36">
        <f t="shared" si="61"/>
        <v>0.46973359387179631</v>
      </c>
      <c r="U295" s="36">
        <f t="shared" si="62"/>
        <v>-0.99746572363015351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840259</v>
      </c>
      <c r="E296" s="31">
        <v>840259</v>
      </c>
      <c r="F296" s="31">
        <v>22994</v>
      </c>
      <c r="G296" s="36">
        <f t="shared" si="56"/>
        <v>2.7365371867483716E-2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22994</v>
      </c>
      <c r="O296" s="36">
        <f t="shared" si="60"/>
        <v>2.7365371867483716E-2</v>
      </c>
      <c r="P296" s="31">
        <v>15047</v>
      </c>
      <c r="Q296" s="31">
        <v>902577</v>
      </c>
      <c r="R296" s="31">
        <v>902577</v>
      </c>
      <c r="S296" s="31">
        <v>15047</v>
      </c>
      <c r="T296" s="36">
        <f t="shared" si="61"/>
        <v>1.6671153818455377E-2</v>
      </c>
      <c r="U296" s="36">
        <f t="shared" si="62"/>
        <v>0.52814514521167011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15169343</v>
      </c>
      <c r="E298" s="32">
        <f>SUM(E293:E297)</f>
        <v>15169343</v>
      </c>
      <c r="F298" s="32">
        <f>SUM(F293:F297)</f>
        <v>1150668</v>
      </c>
      <c r="G298" s="37">
        <f t="shared" si="56"/>
        <v>7.5854834319456027E-2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1150668</v>
      </c>
      <c r="O298" s="37">
        <f t="shared" si="60"/>
        <v>7.5854834319456027E-2</v>
      </c>
      <c r="P298" s="32">
        <f>SUM(P293:P297)</f>
        <v>1439306</v>
      </c>
      <c r="Q298" s="32">
        <f>SUM(Q293:Q297)</f>
        <v>14443721</v>
      </c>
      <c r="R298" s="32">
        <f>SUM(R293:R297)</f>
        <v>14421355</v>
      </c>
      <c r="S298" s="32">
        <f>SUM(S293:S297)</f>
        <v>1439306</v>
      </c>
      <c r="T298" s="37">
        <f t="shared" si="61"/>
        <v>9.9649252432943008E-2</v>
      </c>
      <c r="U298" s="37">
        <f t="shared" si="62"/>
        <v>-0.20053970455205494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63012412</v>
      </c>
      <c r="E299" s="32">
        <f>SUM(E263:E266,E268:E274,E276:E284,E286:E291,E293:E297)</f>
        <v>63012412</v>
      </c>
      <c r="F299" s="32">
        <f>SUM(F263:F266,F268:F274,F276:F284,F286:F291,F293:F297)</f>
        <v>8054732</v>
      </c>
      <c r="G299" s="37">
        <f t="shared" si="56"/>
        <v>0.12782770480203171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8054732</v>
      </c>
      <c r="O299" s="37">
        <f t="shared" si="60"/>
        <v>0.12782770480203171</v>
      </c>
      <c r="P299" s="32">
        <f>SUM(P263:P266,P268:P274,P276:P284,P286:P291,P293:P297)</f>
        <v>7502764</v>
      </c>
      <c r="Q299" s="32">
        <f>SUM(Q263:Q266,Q268:Q274,Q276:Q284,Q286:Q291,Q293:Q297)</f>
        <v>60475157</v>
      </c>
      <c r="R299" s="32">
        <f>SUM(R263:R266,R268:R274,R276:R284,R286:R291,R293:R297)</f>
        <v>62121514</v>
      </c>
      <c r="S299" s="32">
        <f>SUM(S263:S266,S268:S274,S276:S284,S286:S291,S293:S297)</f>
        <v>7502764</v>
      </c>
      <c r="T299" s="37">
        <f t="shared" si="61"/>
        <v>0.12406357208795671</v>
      </c>
      <c r="U299" s="37">
        <f t="shared" si="62"/>
        <v>7.3568620844264965E-2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107455148</v>
      </c>
      <c r="E302" s="31">
        <v>107455148</v>
      </c>
      <c r="F302" s="31">
        <v>39914419</v>
      </c>
      <c r="G302" s="36">
        <f t="shared" ref="G302:G339" si="63">IF(($D302     =0),0,($F302     /$D302     ))</f>
        <v>0.37145190102944159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39914419</v>
      </c>
      <c r="O302" s="36">
        <f t="shared" ref="O302:O339" si="67">IF(($D302     =0),0,($N302     /$D302     ))</f>
        <v>0.37145190102944159</v>
      </c>
      <c r="P302" s="31">
        <v>38466440</v>
      </c>
      <c r="Q302" s="31">
        <v>102447183</v>
      </c>
      <c r="R302" s="31">
        <v>103833297</v>
      </c>
      <c r="S302" s="31">
        <v>38466440</v>
      </c>
      <c r="T302" s="36">
        <f t="shared" ref="T302:T339" si="68">IF(($Q302     =0),0,($S302     /$Q302     ))</f>
        <v>0.37547581957426784</v>
      </c>
      <c r="U302" s="36">
        <f t="shared" ref="U302:U339" si="69">IF(($P302     =0),0,(($F302     /$P302     )-1))</f>
        <v>3.7642656819814935E-2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107455148</v>
      </c>
      <c r="E303" s="32">
        <f>E302</f>
        <v>107455148</v>
      </c>
      <c r="F303" s="32">
        <f>F302</f>
        <v>39914419</v>
      </c>
      <c r="G303" s="37">
        <f t="shared" si="63"/>
        <v>0.37145190102944159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39914419</v>
      </c>
      <c r="O303" s="37">
        <f t="shared" si="67"/>
        <v>0.37145190102944159</v>
      </c>
      <c r="P303" s="32">
        <f>P302</f>
        <v>38466440</v>
      </c>
      <c r="Q303" s="32">
        <f>Q302</f>
        <v>102447183</v>
      </c>
      <c r="R303" s="32">
        <f>R302</f>
        <v>103833297</v>
      </c>
      <c r="S303" s="32">
        <f>S302</f>
        <v>38466440</v>
      </c>
      <c r="T303" s="37">
        <f t="shared" si="68"/>
        <v>0.37547581957426784</v>
      </c>
      <c r="U303" s="37">
        <f t="shared" si="69"/>
        <v>3.7642656819814935E-2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10402487</v>
      </c>
      <c r="E304" s="31">
        <v>10402487</v>
      </c>
      <c r="F304" s="31">
        <v>2126687</v>
      </c>
      <c r="G304" s="36">
        <f t="shared" si="63"/>
        <v>0.20444024587581797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2126687</v>
      </c>
      <c r="O304" s="36">
        <f t="shared" si="67"/>
        <v>0.20444024587581797</v>
      </c>
      <c r="P304" s="31">
        <v>2212609</v>
      </c>
      <c r="Q304" s="31">
        <v>10142916</v>
      </c>
      <c r="R304" s="31">
        <v>10456904</v>
      </c>
      <c r="S304" s="31">
        <v>2212609</v>
      </c>
      <c r="T304" s="36">
        <f t="shared" si="68"/>
        <v>0.2181432834502425</v>
      </c>
      <c r="U304" s="36">
        <f t="shared" si="69"/>
        <v>-3.8832889136761195E-2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8249623</v>
      </c>
      <c r="E305" s="31">
        <v>8249623</v>
      </c>
      <c r="F305" s="31">
        <v>1141390</v>
      </c>
      <c r="G305" s="36">
        <f t="shared" si="63"/>
        <v>0.13835662550882627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1141390</v>
      </c>
      <c r="O305" s="36">
        <f t="shared" si="67"/>
        <v>0.13835662550882627</v>
      </c>
      <c r="P305" s="31">
        <v>1387793</v>
      </c>
      <c r="Q305" s="31">
        <v>7598167</v>
      </c>
      <c r="R305" s="31">
        <v>7108029</v>
      </c>
      <c r="S305" s="31">
        <v>1387793</v>
      </c>
      <c r="T305" s="36">
        <f t="shared" si="68"/>
        <v>0.18264839401397731</v>
      </c>
      <c r="U305" s="36">
        <f t="shared" si="69"/>
        <v>-0.1775502542526155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9860000</v>
      </c>
      <c r="E306" s="31">
        <v>9860000</v>
      </c>
      <c r="F306" s="31">
        <v>2429105</v>
      </c>
      <c r="G306" s="36">
        <f t="shared" si="63"/>
        <v>0.24635953346855985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2429105</v>
      </c>
      <c r="O306" s="36">
        <f t="shared" si="67"/>
        <v>0.24635953346855985</v>
      </c>
      <c r="P306" s="31">
        <v>2304234</v>
      </c>
      <c r="Q306" s="31">
        <v>9385000</v>
      </c>
      <c r="R306" s="31">
        <v>9458507</v>
      </c>
      <c r="S306" s="31">
        <v>2304234</v>
      </c>
      <c r="T306" s="36">
        <f t="shared" si="68"/>
        <v>0.24552306872669152</v>
      </c>
      <c r="U306" s="36">
        <f t="shared" si="69"/>
        <v>5.4191978766045423E-2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10662648</v>
      </c>
      <c r="E307" s="31">
        <v>10912648</v>
      </c>
      <c r="F307" s="31">
        <v>3064760</v>
      </c>
      <c r="G307" s="36">
        <f t="shared" si="63"/>
        <v>0.28742953907884794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3064760</v>
      </c>
      <c r="O307" s="36">
        <f t="shared" si="67"/>
        <v>0.28742953907884794</v>
      </c>
      <c r="P307" s="31">
        <v>2607381</v>
      </c>
      <c r="Q307" s="31">
        <v>10296426</v>
      </c>
      <c r="R307" s="31">
        <v>10546426</v>
      </c>
      <c r="S307" s="31">
        <v>2607381</v>
      </c>
      <c r="T307" s="36">
        <f t="shared" si="68"/>
        <v>0.25323165533360797</v>
      </c>
      <c r="U307" s="36">
        <f t="shared" si="69"/>
        <v>0.17541701807292442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12893201</v>
      </c>
      <c r="E308" s="31">
        <v>12893201</v>
      </c>
      <c r="F308" s="31">
        <v>3481907</v>
      </c>
      <c r="G308" s="36">
        <f t="shared" si="63"/>
        <v>0.27005760633065445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3481907</v>
      </c>
      <c r="O308" s="36">
        <f t="shared" si="67"/>
        <v>0.27005760633065445</v>
      </c>
      <c r="P308" s="31">
        <v>3148011</v>
      </c>
      <c r="Q308" s="31">
        <v>14047759</v>
      </c>
      <c r="R308" s="31">
        <v>12482281</v>
      </c>
      <c r="S308" s="31">
        <v>3148011</v>
      </c>
      <c r="T308" s="36">
        <f t="shared" si="68"/>
        <v>0.22409346572645503</v>
      </c>
      <c r="U308" s="36">
        <f t="shared" si="69"/>
        <v>0.1060657030740999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1000000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52067959</v>
      </c>
      <c r="E310" s="32">
        <f>SUM(E304:E309)</f>
        <v>52317959</v>
      </c>
      <c r="F310" s="32">
        <f>SUM(F304:F309)</f>
        <v>12243849</v>
      </c>
      <c r="G310" s="37">
        <f t="shared" si="63"/>
        <v>0.2351513144580912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12243849</v>
      </c>
      <c r="O310" s="37">
        <f t="shared" si="67"/>
        <v>0.2351513144580912</v>
      </c>
      <c r="P310" s="32">
        <f>SUM(P304:P309)</f>
        <v>11660028</v>
      </c>
      <c r="Q310" s="32">
        <f>SUM(Q304:Q309)</f>
        <v>51470268</v>
      </c>
      <c r="R310" s="32">
        <f>SUM(R304:R309)</f>
        <v>51052147</v>
      </c>
      <c r="S310" s="32">
        <f>SUM(S304:S309)</f>
        <v>11660028</v>
      </c>
      <c r="T310" s="37">
        <f t="shared" si="68"/>
        <v>0.22653909631867469</v>
      </c>
      <c r="U310" s="37">
        <f t="shared" si="69"/>
        <v>5.0070291426401292E-2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139975208</v>
      </c>
      <c r="E311" s="31">
        <v>139975208</v>
      </c>
      <c r="F311" s="31">
        <v>66107910</v>
      </c>
      <c r="G311" s="36">
        <f t="shared" si="63"/>
        <v>0.47228299171378979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66107910</v>
      </c>
      <c r="O311" s="36">
        <f t="shared" si="67"/>
        <v>0.47228299171378979</v>
      </c>
      <c r="P311" s="31">
        <v>64133394</v>
      </c>
      <c r="Q311" s="31">
        <v>158916698</v>
      </c>
      <c r="R311" s="31">
        <v>158916698</v>
      </c>
      <c r="S311" s="31">
        <v>64133394</v>
      </c>
      <c r="T311" s="36">
        <f t="shared" si="68"/>
        <v>0.40356611235403345</v>
      </c>
      <c r="U311" s="36">
        <f t="shared" si="69"/>
        <v>3.0787642394225934E-2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25273105</v>
      </c>
      <c r="E312" s="31">
        <v>25273105</v>
      </c>
      <c r="F312" s="31">
        <v>1107817</v>
      </c>
      <c r="G312" s="36">
        <f t="shared" si="63"/>
        <v>4.3833830469188491E-2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1107817</v>
      </c>
      <c r="O312" s="36">
        <f t="shared" si="67"/>
        <v>4.3833830469188491E-2</v>
      </c>
      <c r="P312" s="31">
        <v>7131115</v>
      </c>
      <c r="Q312" s="31">
        <v>24754876</v>
      </c>
      <c r="R312" s="31">
        <v>24949246</v>
      </c>
      <c r="S312" s="31">
        <v>7131115</v>
      </c>
      <c r="T312" s="36">
        <f t="shared" si="68"/>
        <v>0.2880691060621754</v>
      </c>
      <c r="U312" s="36">
        <f t="shared" si="69"/>
        <v>-0.84465024053040794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18523478</v>
      </c>
      <c r="E313" s="31">
        <v>18523478</v>
      </c>
      <c r="F313" s="31">
        <v>945877</v>
      </c>
      <c r="G313" s="36">
        <f t="shared" si="63"/>
        <v>5.1063682533053455E-2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945877</v>
      </c>
      <c r="O313" s="36">
        <f t="shared" si="67"/>
        <v>5.1063682533053455E-2</v>
      </c>
      <c r="P313" s="31">
        <v>2220506</v>
      </c>
      <c r="Q313" s="31">
        <v>17871999</v>
      </c>
      <c r="R313" s="31">
        <v>17871999</v>
      </c>
      <c r="S313" s="31">
        <v>2220506</v>
      </c>
      <c r="T313" s="36">
        <f t="shared" si="68"/>
        <v>0.12424497114172847</v>
      </c>
      <c r="U313" s="36">
        <f t="shared" si="69"/>
        <v>-0.57402637056598804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14292900</v>
      </c>
      <c r="E314" s="31">
        <v>14292900</v>
      </c>
      <c r="F314" s="31">
        <v>4591106</v>
      </c>
      <c r="G314" s="36">
        <f t="shared" si="63"/>
        <v>0.32121584842824058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4591106</v>
      </c>
      <c r="O314" s="36">
        <f t="shared" si="67"/>
        <v>0.32121584842824058</v>
      </c>
      <c r="P314" s="31">
        <v>4348456</v>
      </c>
      <c r="Q314" s="31">
        <v>13803600</v>
      </c>
      <c r="R314" s="31">
        <v>13868863</v>
      </c>
      <c r="S314" s="31">
        <v>4348456</v>
      </c>
      <c r="T314" s="36">
        <f t="shared" si="68"/>
        <v>0.31502332724796428</v>
      </c>
      <c r="U314" s="36">
        <f t="shared" si="69"/>
        <v>5.5801415490923656E-2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12317954</v>
      </c>
      <c r="E315" s="31">
        <v>34820682</v>
      </c>
      <c r="F315" s="31">
        <v>3066419</v>
      </c>
      <c r="G315" s="36">
        <f t="shared" si="63"/>
        <v>0.24893898775722006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3066419</v>
      </c>
      <c r="O315" s="36">
        <f t="shared" si="67"/>
        <v>0.24893898775722006</v>
      </c>
      <c r="P315" s="31">
        <v>2788668</v>
      </c>
      <c r="Q315" s="31">
        <v>11756394</v>
      </c>
      <c r="R315" s="31">
        <v>11903998</v>
      </c>
      <c r="S315" s="31">
        <v>2788668</v>
      </c>
      <c r="T315" s="36">
        <f t="shared" si="68"/>
        <v>0.2372043672575111</v>
      </c>
      <c r="U315" s="36">
        <f t="shared" si="69"/>
        <v>9.9599880659870577E-2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1076000</v>
      </c>
      <c r="E316" s="31">
        <v>1076000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1076000</v>
      </c>
      <c r="R316" s="31">
        <v>1377598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211458645</v>
      </c>
      <c r="E317" s="32">
        <f>SUM(E311:E316)</f>
        <v>233961373</v>
      </c>
      <c r="F317" s="32">
        <f>SUM(F311:F316)</f>
        <v>75819129</v>
      </c>
      <c r="G317" s="37">
        <f t="shared" si="63"/>
        <v>0.35855298798495566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75819129</v>
      </c>
      <c r="O317" s="37">
        <f t="shared" si="67"/>
        <v>0.35855298798495566</v>
      </c>
      <c r="P317" s="32">
        <f>SUM(P311:P316)</f>
        <v>80622139</v>
      </c>
      <c r="Q317" s="32">
        <f>SUM(Q311:Q316)</f>
        <v>228179567</v>
      </c>
      <c r="R317" s="32">
        <f>SUM(R311:R316)</f>
        <v>228888402</v>
      </c>
      <c r="S317" s="32">
        <f>SUM(S311:S316)</f>
        <v>80622139</v>
      </c>
      <c r="T317" s="37">
        <f t="shared" si="68"/>
        <v>0.35332760097664662</v>
      </c>
      <c r="U317" s="37">
        <f t="shared" si="69"/>
        <v>-5.9574331065564978E-2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11151000</v>
      </c>
      <c r="E318" s="31">
        <v>11151000</v>
      </c>
      <c r="F318" s="31">
        <v>2678532</v>
      </c>
      <c r="G318" s="36">
        <f t="shared" si="63"/>
        <v>0.24020554210384717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2678532</v>
      </c>
      <c r="O318" s="36">
        <f t="shared" si="67"/>
        <v>0.24020554210384717</v>
      </c>
      <c r="P318" s="31">
        <v>1674506</v>
      </c>
      <c r="Q318" s="31">
        <v>11217904</v>
      </c>
      <c r="R318" s="31">
        <v>11217904</v>
      </c>
      <c r="S318" s="31">
        <v>1674506</v>
      </c>
      <c r="T318" s="36">
        <f t="shared" si="68"/>
        <v>0.14927084417909087</v>
      </c>
      <c r="U318" s="36">
        <f t="shared" si="69"/>
        <v>0.59959534334305165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9667200</v>
      </c>
      <c r="E319" s="31">
        <v>9667200</v>
      </c>
      <c r="F319" s="31">
        <v>2809223</v>
      </c>
      <c r="G319" s="36">
        <f t="shared" si="63"/>
        <v>0.29059324313141344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2809223</v>
      </c>
      <c r="O319" s="36">
        <f t="shared" si="67"/>
        <v>0.29059324313141344</v>
      </c>
      <c r="P319" s="31">
        <v>2584616</v>
      </c>
      <c r="Q319" s="31">
        <v>9154300</v>
      </c>
      <c r="R319" s="31">
        <v>9277007</v>
      </c>
      <c r="S319" s="31">
        <v>2584616</v>
      </c>
      <c r="T319" s="36">
        <f t="shared" si="68"/>
        <v>0.28233901008269335</v>
      </c>
      <c r="U319" s="36">
        <f t="shared" si="69"/>
        <v>8.6901497166310238E-2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8846321</v>
      </c>
      <c r="E320" s="31">
        <v>8846321</v>
      </c>
      <c r="F320" s="31">
        <v>63410</v>
      </c>
      <c r="G320" s="36">
        <f t="shared" si="63"/>
        <v>7.1679515134031426E-3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63410</v>
      </c>
      <c r="O320" s="36">
        <f t="shared" si="67"/>
        <v>7.1679515134031426E-3</v>
      </c>
      <c r="P320" s="31">
        <v>1226589</v>
      </c>
      <c r="Q320" s="31">
        <v>8673063</v>
      </c>
      <c r="R320" s="31">
        <v>8673063</v>
      </c>
      <c r="S320" s="31">
        <v>1226589</v>
      </c>
      <c r="T320" s="36">
        <f t="shared" si="68"/>
        <v>0.14142512281993108</v>
      </c>
      <c r="U320" s="36">
        <f t="shared" si="69"/>
        <v>-0.94830379206074733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6255691</v>
      </c>
      <c r="E321" s="31">
        <v>6255691</v>
      </c>
      <c r="F321" s="31">
        <v>1462040</v>
      </c>
      <c r="G321" s="36">
        <f t="shared" si="63"/>
        <v>0.23371358975371387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1462040</v>
      </c>
      <c r="O321" s="36">
        <f t="shared" si="67"/>
        <v>0.23371358975371387</v>
      </c>
      <c r="P321" s="31">
        <v>1473139</v>
      </c>
      <c r="Q321" s="31">
        <v>6214180</v>
      </c>
      <c r="R321" s="31">
        <v>6110576</v>
      </c>
      <c r="S321" s="31">
        <v>1473139</v>
      </c>
      <c r="T321" s="36">
        <f t="shared" si="68"/>
        <v>0.23706088333456707</v>
      </c>
      <c r="U321" s="36">
        <f t="shared" si="69"/>
        <v>-7.534251689759075E-3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35920212</v>
      </c>
      <c r="E323" s="32">
        <f>SUM(E318:E322)</f>
        <v>35920212</v>
      </c>
      <c r="F323" s="32">
        <f>SUM(F318:F322)</f>
        <v>7013205</v>
      </c>
      <c r="G323" s="37">
        <f t="shared" si="63"/>
        <v>0.19524397573154634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7013205</v>
      </c>
      <c r="O323" s="37">
        <f t="shared" si="67"/>
        <v>0.19524397573154634</v>
      </c>
      <c r="P323" s="32">
        <f>SUM(P318:P322)</f>
        <v>6958850</v>
      </c>
      <c r="Q323" s="32">
        <f>SUM(Q318:Q322)</f>
        <v>35259447</v>
      </c>
      <c r="R323" s="32">
        <f>SUM(R318:R322)</f>
        <v>35278550</v>
      </c>
      <c r="S323" s="32">
        <f>SUM(S318:S322)</f>
        <v>6958850</v>
      </c>
      <c r="T323" s="37">
        <f t="shared" si="68"/>
        <v>0.19736129157102208</v>
      </c>
      <c r="U323" s="37">
        <f t="shared" si="69"/>
        <v>7.8109170337052891E-3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5537896</v>
      </c>
      <c r="E324" s="31">
        <v>5537896</v>
      </c>
      <c r="F324" s="31">
        <v>1002316</v>
      </c>
      <c r="G324" s="36">
        <f t="shared" si="63"/>
        <v>0.18099220353722786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1002316</v>
      </c>
      <c r="O324" s="36">
        <f t="shared" si="67"/>
        <v>0.18099220353722786</v>
      </c>
      <c r="P324" s="31">
        <v>1034685</v>
      </c>
      <c r="Q324" s="31">
        <v>5035000</v>
      </c>
      <c r="R324" s="31">
        <v>5035000</v>
      </c>
      <c r="S324" s="31">
        <v>1034685</v>
      </c>
      <c r="T324" s="36">
        <f t="shared" si="68"/>
        <v>0.20549851042701092</v>
      </c>
      <c r="U324" s="36">
        <f t="shared" si="69"/>
        <v>-3.1283917327495803E-2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12970311</v>
      </c>
      <c r="E325" s="31">
        <v>12970311</v>
      </c>
      <c r="F325" s="31">
        <v>1790878</v>
      </c>
      <c r="G325" s="36">
        <f t="shared" si="63"/>
        <v>0.13807517799688843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1790878</v>
      </c>
      <c r="O325" s="36">
        <f t="shared" si="67"/>
        <v>0.13807517799688843</v>
      </c>
      <c r="P325" s="31">
        <v>1614817</v>
      </c>
      <c r="Q325" s="31">
        <v>12562548</v>
      </c>
      <c r="R325" s="31">
        <v>12562548</v>
      </c>
      <c r="S325" s="31">
        <v>1614817</v>
      </c>
      <c r="T325" s="36">
        <f t="shared" si="68"/>
        <v>0.1285421556200223</v>
      </c>
      <c r="U325" s="36">
        <f t="shared" si="69"/>
        <v>0.10902845337892786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10722795</v>
      </c>
      <c r="E326" s="31">
        <v>10722795</v>
      </c>
      <c r="F326" s="31">
        <v>3782214</v>
      </c>
      <c r="G326" s="36">
        <f t="shared" si="63"/>
        <v>0.35272650461003868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3782214</v>
      </c>
      <c r="O326" s="36">
        <f t="shared" si="67"/>
        <v>0.35272650461003868</v>
      </c>
      <c r="P326" s="31">
        <v>2061054</v>
      </c>
      <c r="Q326" s="31">
        <v>11200946</v>
      </c>
      <c r="R326" s="31">
        <v>9673245</v>
      </c>
      <c r="S326" s="31">
        <v>2061054</v>
      </c>
      <c r="T326" s="36">
        <f t="shared" si="68"/>
        <v>0.18400713654007439</v>
      </c>
      <c r="U326" s="36">
        <f t="shared" si="69"/>
        <v>0.83508729028933737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24311220</v>
      </c>
      <c r="E327" s="31">
        <v>25852920</v>
      </c>
      <c r="F327" s="31">
        <v>6380236</v>
      </c>
      <c r="G327" s="36">
        <f t="shared" si="63"/>
        <v>0.2624399762743293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6380236</v>
      </c>
      <c r="O327" s="36">
        <f t="shared" si="67"/>
        <v>0.2624399762743293</v>
      </c>
      <c r="P327" s="31">
        <v>4444390</v>
      </c>
      <c r="Q327" s="31">
        <v>22775892</v>
      </c>
      <c r="R327" s="31">
        <v>22775892</v>
      </c>
      <c r="S327" s="31">
        <v>4444390</v>
      </c>
      <c r="T327" s="36">
        <f t="shared" si="68"/>
        <v>0.19513571630915708</v>
      </c>
      <c r="U327" s="36">
        <f t="shared" si="69"/>
        <v>0.4355706857409003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8270700</v>
      </c>
      <c r="E328" s="31">
        <v>8270700</v>
      </c>
      <c r="F328" s="31">
        <v>2245177</v>
      </c>
      <c r="G328" s="36">
        <f t="shared" si="63"/>
        <v>0.27146154497200964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2245177</v>
      </c>
      <c r="O328" s="36">
        <f t="shared" si="67"/>
        <v>0.27146154497200964</v>
      </c>
      <c r="P328" s="31">
        <v>607109</v>
      </c>
      <c r="Q328" s="31">
        <v>8058300</v>
      </c>
      <c r="R328" s="31">
        <v>8058300</v>
      </c>
      <c r="S328" s="31">
        <v>607109</v>
      </c>
      <c r="T328" s="36">
        <f t="shared" si="68"/>
        <v>7.5339587754240975E-2</v>
      </c>
      <c r="U328" s="36">
        <f t="shared" si="69"/>
        <v>2.6981448141931681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12957922</v>
      </c>
      <c r="E329" s="31">
        <v>12957922</v>
      </c>
      <c r="F329" s="31">
        <v>2630605</v>
      </c>
      <c r="G329" s="36">
        <f t="shared" si="63"/>
        <v>0.20301133160085391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2630605</v>
      </c>
      <c r="O329" s="36">
        <f t="shared" si="67"/>
        <v>0.20301133160085391</v>
      </c>
      <c r="P329" s="31">
        <v>1717004</v>
      </c>
      <c r="Q329" s="31">
        <v>12503766</v>
      </c>
      <c r="R329" s="31">
        <v>12512004</v>
      </c>
      <c r="S329" s="31">
        <v>1717004</v>
      </c>
      <c r="T329" s="36">
        <f t="shared" si="68"/>
        <v>0.13731894854718171</v>
      </c>
      <c r="U329" s="36">
        <f t="shared" si="69"/>
        <v>0.53209019897449283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14050424</v>
      </c>
      <c r="E330" s="31">
        <v>14050424</v>
      </c>
      <c r="F330" s="31">
        <v>4174226</v>
      </c>
      <c r="G330" s="36">
        <f t="shared" si="63"/>
        <v>0.29708897041114202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4174226</v>
      </c>
      <c r="O330" s="36">
        <f t="shared" si="67"/>
        <v>0.29708897041114202</v>
      </c>
      <c r="P330" s="31">
        <v>3835209</v>
      </c>
      <c r="Q330" s="31">
        <v>12464673</v>
      </c>
      <c r="R330" s="31">
        <v>13691798</v>
      </c>
      <c r="S330" s="31">
        <v>3835209</v>
      </c>
      <c r="T330" s="36">
        <f t="shared" si="68"/>
        <v>0.30768629068728881</v>
      </c>
      <c r="U330" s="36">
        <f t="shared" si="69"/>
        <v>8.8395964861367471E-2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10699665</v>
      </c>
      <c r="E331" s="31">
        <v>10942960</v>
      </c>
      <c r="F331" s="31">
        <v>3977173</v>
      </c>
      <c r="G331" s="36">
        <f t="shared" si="63"/>
        <v>0.37171004886601589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3977173</v>
      </c>
      <c r="O331" s="36">
        <f t="shared" si="67"/>
        <v>0.37171004886601589</v>
      </c>
      <c r="P331" s="31">
        <v>0</v>
      </c>
      <c r="Q331" s="31">
        <v>0</v>
      </c>
      <c r="R331" s="31">
        <v>1300000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99520933</v>
      </c>
      <c r="E332" s="32">
        <f>SUM(E324:E331)</f>
        <v>101305928</v>
      </c>
      <c r="F332" s="32">
        <f>SUM(F324:F331)</f>
        <v>25982825</v>
      </c>
      <c r="G332" s="37">
        <f t="shared" si="63"/>
        <v>0.2610789933008365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25982825</v>
      </c>
      <c r="O332" s="37">
        <f t="shared" si="67"/>
        <v>0.2610789933008365</v>
      </c>
      <c r="P332" s="32">
        <f>SUM(P324:P331)</f>
        <v>15314268</v>
      </c>
      <c r="Q332" s="32">
        <f>SUM(Q324:Q331)</f>
        <v>84601125</v>
      </c>
      <c r="R332" s="32">
        <f>SUM(R324:R331)</f>
        <v>85608787</v>
      </c>
      <c r="S332" s="32">
        <f>SUM(S324:S331)</f>
        <v>15314268</v>
      </c>
      <c r="T332" s="37">
        <f t="shared" si="68"/>
        <v>0.18101730916698802</v>
      </c>
      <c r="U332" s="37">
        <f t="shared" si="69"/>
        <v>0.69664165469743633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1758800</v>
      </c>
      <c r="E333" s="31">
        <v>1758800</v>
      </c>
      <c r="F333" s="31">
        <v>235187</v>
      </c>
      <c r="G333" s="36">
        <f t="shared" si="63"/>
        <v>0.13372015010234251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235187</v>
      </c>
      <c r="O333" s="36">
        <f t="shared" si="67"/>
        <v>0.13372015010234251</v>
      </c>
      <c r="P333" s="31">
        <v>256568</v>
      </c>
      <c r="Q333" s="31">
        <v>2705040</v>
      </c>
      <c r="R333" s="31">
        <v>1714100</v>
      </c>
      <c r="S333" s="31">
        <v>256568</v>
      </c>
      <c r="T333" s="36">
        <f t="shared" si="68"/>
        <v>9.4848135332564393E-2</v>
      </c>
      <c r="U333" s="36">
        <f t="shared" si="69"/>
        <v>-8.3334632534065034E-2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2036522</v>
      </c>
      <c r="E334" s="31">
        <v>2036522</v>
      </c>
      <c r="F334" s="31">
        <v>-89244</v>
      </c>
      <c r="G334" s="36">
        <f t="shared" si="63"/>
        <v>-4.3821770646229205E-2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-89244</v>
      </c>
      <c r="O334" s="36">
        <f t="shared" si="67"/>
        <v>-4.3821770646229205E-2</v>
      </c>
      <c r="P334" s="31">
        <v>462021</v>
      </c>
      <c r="Q334" s="31">
        <v>2251500</v>
      </c>
      <c r="R334" s="31">
        <v>3209355</v>
      </c>
      <c r="S334" s="31">
        <v>462021</v>
      </c>
      <c r="T334" s="36">
        <f t="shared" si="68"/>
        <v>0.20520586275816122</v>
      </c>
      <c r="U334" s="36">
        <f t="shared" si="69"/>
        <v>-1.1931600511665055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8882647</v>
      </c>
      <c r="E335" s="31">
        <v>8882647</v>
      </c>
      <c r="F335" s="31">
        <v>2164325</v>
      </c>
      <c r="G335" s="36">
        <f t="shared" si="63"/>
        <v>0.24365766195594624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2164325</v>
      </c>
      <c r="O335" s="36">
        <f t="shared" si="67"/>
        <v>0.24365766195594624</v>
      </c>
      <c r="P335" s="31">
        <v>1965468</v>
      </c>
      <c r="Q335" s="31">
        <v>8319656</v>
      </c>
      <c r="R335" s="31">
        <v>8500556</v>
      </c>
      <c r="S335" s="31">
        <v>1965468</v>
      </c>
      <c r="T335" s="36">
        <f t="shared" si="68"/>
        <v>0.23624390239211815</v>
      </c>
      <c r="U335" s="36">
        <f t="shared" si="69"/>
        <v>0.10117539435900258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600000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12677969</v>
      </c>
      <c r="E337" s="32">
        <f>SUM(E333:E336)</f>
        <v>12677969</v>
      </c>
      <c r="F337" s="32">
        <f>SUM(F333:F336)</f>
        <v>2310268</v>
      </c>
      <c r="G337" s="37">
        <f t="shared" si="63"/>
        <v>0.18222697973153271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2310268</v>
      </c>
      <c r="O337" s="37">
        <f t="shared" si="67"/>
        <v>0.18222697973153271</v>
      </c>
      <c r="P337" s="32">
        <f>SUM(P333:P336)</f>
        <v>2684057</v>
      </c>
      <c r="Q337" s="32">
        <f>SUM(Q333:Q336)</f>
        <v>13276196</v>
      </c>
      <c r="R337" s="32">
        <f>SUM(R333:R336)</f>
        <v>14024011</v>
      </c>
      <c r="S337" s="32">
        <f>SUM(S333:S336)</f>
        <v>2684057</v>
      </c>
      <c r="T337" s="37">
        <f t="shared" si="68"/>
        <v>0.20217063683000763</v>
      </c>
      <c r="U337" s="37">
        <f t="shared" si="69"/>
        <v>-0.13926269076997988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519100866</v>
      </c>
      <c r="E338" s="32">
        <f>SUM(E302,E304:E309,E311:E316,E318:E322,E324:E331,E333:E336)</f>
        <v>543638589</v>
      </c>
      <c r="F338" s="32">
        <f>SUM(F302,F304:F309,F311:F316,F318:F322,F324:F331,F333:F336)</f>
        <v>163283695</v>
      </c>
      <c r="G338" s="37">
        <f t="shared" si="63"/>
        <v>0.31455099710814199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163283695</v>
      </c>
      <c r="O338" s="37">
        <f t="shared" si="67"/>
        <v>0.31455099710814199</v>
      </c>
      <c r="P338" s="32">
        <f>SUM(P302,P304:P309,P311:P316,P318:P322,P324:P331,P333:P336)</f>
        <v>155705782</v>
      </c>
      <c r="Q338" s="32">
        <f>SUM(Q302,Q304:Q309,Q311:Q316,Q318:Q322,Q324:Q331,Q333:Q336)</f>
        <v>515233786</v>
      </c>
      <c r="R338" s="32">
        <f>SUM(R302,R304:R309,R311:R316,R318:R322,R324:R331,R333:R336)</f>
        <v>518685194</v>
      </c>
      <c r="S338" s="32">
        <f>SUM(S302,S304:S309,S311:S316,S318:S322,S324:S331,S333:S336)</f>
        <v>155705782</v>
      </c>
      <c r="T338" s="37">
        <f t="shared" si="68"/>
        <v>0.30220413767663906</v>
      </c>
      <c r="U338" s="37">
        <f t="shared" si="69"/>
        <v>4.8668154147287757E-2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2878840532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2904487226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875820646</v>
      </c>
      <c r="G339" s="39">
        <f t="shared" si="63"/>
        <v>0.30422687059763825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875820646</v>
      </c>
      <c r="O339" s="39">
        <f t="shared" si="67"/>
        <v>0.30422687059763825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767081716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2947659731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2990193487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767081716</v>
      </c>
      <c r="T339" s="39">
        <f t="shared" si="68"/>
        <v>0.26023414708717613</v>
      </c>
      <c r="U339" s="39">
        <f t="shared" si="69"/>
        <v>0.14175664434687163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13009228</v>
      </c>
      <c r="E8" s="31">
        <v>13009228</v>
      </c>
      <c r="F8" s="31">
        <v>679578</v>
      </c>
      <c r="G8" s="36">
        <f>IF(($D8       =0),0,($F8       /$D8       ))</f>
        <v>5.2238149719568291E-2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679578</v>
      </c>
      <c r="O8" s="36">
        <f>IF(($D8       =0),0,($N8       /$D8       ))</f>
        <v>5.2238149719568291E-2</v>
      </c>
      <c r="P8" s="31">
        <v>710522</v>
      </c>
      <c r="Q8" s="31">
        <v>12472893</v>
      </c>
      <c r="R8" s="31">
        <v>12472893</v>
      </c>
      <c r="S8" s="31">
        <v>710522</v>
      </c>
      <c r="T8" s="36">
        <f>IF(($Q8       =0),0,($S8       /$Q8       ))</f>
        <v>5.6965292655040016E-2</v>
      </c>
      <c r="U8" s="36">
        <f>IF(($P8       =0),0,(($F8       /$P8       )-1))</f>
        <v>-4.3551079347296739E-2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13802060</v>
      </c>
      <c r="E9" s="31">
        <v>13802060</v>
      </c>
      <c r="F9" s="31">
        <v>1082912</v>
      </c>
      <c r="G9" s="36">
        <f>IF(($D9       =0),0,($F9       /$D9       ))</f>
        <v>7.8460171887384925E-2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1082912</v>
      </c>
      <c r="O9" s="36">
        <f>IF(($D9       =0),0,($N9       /$D9       ))</f>
        <v>7.8460171887384925E-2</v>
      </c>
      <c r="P9" s="31">
        <v>1218513</v>
      </c>
      <c r="Q9" s="31">
        <v>17365090</v>
      </c>
      <c r="R9" s="31">
        <v>17766380</v>
      </c>
      <c r="S9" s="31">
        <v>1218513</v>
      </c>
      <c r="T9" s="36">
        <f>IF(($Q9       =0),0,($S9       /$Q9       ))</f>
        <v>7.0170266897551348E-2</v>
      </c>
      <c r="U9" s="36">
        <f>IF(($P9       =0),0,(($F9       /$P9       )-1))</f>
        <v>-0.11128399943209466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26811288</v>
      </c>
      <c r="E10" s="32">
        <f>SUM(E8:E9)</f>
        <v>26811288</v>
      </c>
      <c r="F10" s="32">
        <f>SUM(F8:F9)</f>
        <v>1762490</v>
      </c>
      <c r="G10" s="37">
        <f t="shared" ref="G10:G54" si="0">IF(($D10      =0),0,($F10      /$D10      ))</f>
        <v>6.5736864264036854E-2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1762490</v>
      </c>
      <c r="O10" s="37">
        <f t="shared" ref="O10:O54" si="4">IF(($D10      =0),0,($N10      /$D10      ))</f>
        <v>6.5736864264036854E-2</v>
      </c>
      <c r="P10" s="32">
        <f>SUM(P8:P9)</f>
        <v>1929035</v>
      </c>
      <c r="Q10" s="32">
        <f>SUM(Q8:Q9)</f>
        <v>29837983</v>
      </c>
      <c r="R10" s="32">
        <f>SUM(R8:R9)</f>
        <v>30239273</v>
      </c>
      <c r="S10" s="32">
        <f>SUM(S8:S9)</f>
        <v>1929035</v>
      </c>
      <c r="T10" s="37">
        <f t="shared" ref="T10:T54" si="5">IF(($Q10      =0),0,($S10      /$Q10      ))</f>
        <v>6.4650315002860614E-2</v>
      </c>
      <c r="U10" s="37">
        <f t="shared" ref="U10:U54" si="6">IF(($P10      =0),0,(($F10      /$P10      )-1))</f>
        <v>-8.6335914071025144E-2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65474</v>
      </c>
      <c r="E11" s="31">
        <v>65474</v>
      </c>
      <c r="F11" s="31">
        <v>3143</v>
      </c>
      <c r="G11" s="36">
        <f t="shared" si="0"/>
        <v>4.8003787763081528E-2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3143</v>
      </c>
      <c r="O11" s="36">
        <f t="shared" si="4"/>
        <v>4.8003787763081528E-2</v>
      </c>
      <c r="P11" s="31">
        <v>3957</v>
      </c>
      <c r="Q11" s="31">
        <v>62592</v>
      </c>
      <c r="R11" s="31">
        <v>62592</v>
      </c>
      <c r="S11" s="31">
        <v>3957</v>
      </c>
      <c r="T11" s="36">
        <f t="shared" si="5"/>
        <v>6.321894171779141E-2</v>
      </c>
      <c r="U11" s="36">
        <f t="shared" si="6"/>
        <v>-0.2057113975233763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95506</v>
      </c>
      <c r="E12" s="31">
        <v>95506</v>
      </c>
      <c r="F12" s="31">
        <v>1837</v>
      </c>
      <c r="G12" s="36">
        <f t="shared" si="0"/>
        <v>1.9234393650660691E-2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1837</v>
      </c>
      <c r="O12" s="36">
        <f t="shared" si="4"/>
        <v>1.9234393650660691E-2</v>
      </c>
      <c r="P12" s="31">
        <v>111</v>
      </c>
      <c r="Q12" s="31">
        <v>90100</v>
      </c>
      <c r="R12" s="31">
        <v>90100</v>
      </c>
      <c r="S12" s="31">
        <v>111</v>
      </c>
      <c r="T12" s="36">
        <f t="shared" si="5"/>
        <v>1.2319644839067702E-3</v>
      </c>
      <c r="U12" s="36">
        <f t="shared" si="6"/>
        <v>15.54954954954955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208363</v>
      </c>
      <c r="E13" s="31">
        <v>208363</v>
      </c>
      <c r="F13" s="31">
        <v>24900</v>
      </c>
      <c r="G13" s="36">
        <f t="shared" si="0"/>
        <v>0.1195029827752528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24900</v>
      </c>
      <c r="O13" s="36">
        <f t="shared" si="4"/>
        <v>0.1195029827752528</v>
      </c>
      <c r="P13" s="31">
        <v>11663</v>
      </c>
      <c r="Q13" s="31">
        <v>0</v>
      </c>
      <c r="R13" s="31">
        <v>0</v>
      </c>
      <c r="S13" s="31">
        <v>11663</v>
      </c>
      <c r="T13" s="36">
        <f t="shared" si="5"/>
        <v>0</v>
      </c>
      <c r="U13" s="36">
        <f t="shared" si="6"/>
        <v>1.1349567006773555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1565854</v>
      </c>
      <c r="E14" s="31">
        <v>1565854</v>
      </c>
      <c r="F14" s="31">
        <v>78640</v>
      </c>
      <c r="G14" s="36">
        <f t="shared" si="0"/>
        <v>5.0221795901789053E-2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78640</v>
      </c>
      <c r="O14" s="36">
        <f t="shared" si="4"/>
        <v>5.0221795901789053E-2</v>
      </c>
      <c r="P14" s="31">
        <v>83899</v>
      </c>
      <c r="Q14" s="31">
        <v>248900</v>
      </c>
      <c r="R14" s="31">
        <v>248900</v>
      </c>
      <c r="S14" s="31">
        <v>83899</v>
      </c>
      <c r="T14" s="36">
        <f t="shared" si="5"/>
        <v>0.33707914825231017</v>
      </c>
      <c r="U14" s="36">
        <f t="shared" si="6"/>
        <v>-6.2682511114554362E-2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12255026</v>
      </c>
      <c r="E16" s="31">
        <v>12255026</v>
      </c>
      <c r="F16" s="31">
        <v>3561797</v>
      </c>
      <c r="G16" s="36">
        <f t="shared" si="0"/>
        <v>0.29063969346127866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3561797</v>
      </c>
      <c r="O16" s="36">
        <f t="shared" si="4"/>
        <v>0.29063969346127866</v>
      </c>
      <c r="P16" s="31">
        <v>3045608</v>
      </c>
      <c r="Q16" s="31">
        <v>11504016</v>
      </c>
      <c r="R16" s="31">
        <v>11504016</v>
      </c>
      <c r="S16" s="31">
        <v>3045608</v>
      </c>
      <c r="T16" s="36">
        <f t="shared" si="5"/>
        <v>0.26474302539217609</v>
      </c>
      <c r="U16" s="36">
        <f t="shared" si="6"/>
        <v>0.16948635543379198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4339</v>
      </c>
      <c r="E17" s="31">
        <v>4339</v>
      </c>
      <c r="F17" s="31">
        <v>1317</v>
      </c>
      <c r="G17" s="36">
        <f t="shared" si="0"/>
        <v>0.30352615810094491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1317</v>
      </c>
      <c r="O17" s="36">
        <f t="shared" si="4"/>
        <v>0.30352615810094491</v>
      </c>
      <c r="P17" s="31">
        <v>0</v>
      </c>
      <c r="Q17" s="31">
        <v>0</v>
      </c>
      <c r="R17" s="31">
        <v>4160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14194562</v>
      </c>
      <c r="E19" s="32">
        <f>SUM(E11:E18)</f>
        <v>14194562</v>
      </c>
      <c r="F19" s="32">
        <f>SUM(F11:F18)</f>
        <v>3671634</v>
      </c>
      <c r="G19" s="37">
        <f t="shared" si="0"/>
        <v>0.25866483234917709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3671634</v>
      </c>
      <c r="O19" s="37">
        <f t="shared" si="4"/>
        <v>0.25866483234917709</v>
      </c>
      <c r="P19" s="32">
        <f>SUM(P11:P18)</f>
        <v>3145238</v>
      </c>
      <c r="Q19" s="32">
        <f>SUM(Q11:Q18)</f>
        <v>11905608</v>
      </c>
      <c r="R19" s="32">
        <f>SUM(R11:R18)</f>
        <v>11909768</v>
      </c>
      <c r="S19" s="32">
        <f>SUM(S11:S18)</f>
        <v>3145238</v>
      </c>
      <c r="T19" s="37">
        <f t="shared" si="5"/>
        <v>0.26418121611260842</v>
      </c>
      <c r="U19" s="37">
        <f t="shared" si="6"/>
        <v>0.16736285139630125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5892803</v>
      </c>
      <c r="E25" s="31">
        <v>5892803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5892803</v>
      </c>
      <c r="R25" s="31">
        <v>5892803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5892803</v>
      </c>
      <c r="E27" s="32">
        <f>SUM(E20:E26)</f>
        <v>5892803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0</v>
      </c>
      <c r="O27" s="37">
        <f t="shared" si="4"/>
        <v>0</v>
      </c>
      <c r="P27" s="32">
        <f>SUM(P20:P26)</f>
        <v>0</v>
      </c>
      <c r="Q27" s="32">
        <f>SUM(Q20:Q26)</f>
        <v>5892803</v>
      </c>
      <c r="R27" s="32">
        <f>SUM(R20:R26)</f>
        <v>5892803</v>
      </c>
      <c r="S27" s="32">
        <f>SUM(S20:S26)</f>
        <v>0</v>
      </c>
      <c r="T27" s="37">
        <f t="shared" si="5"/>
        <v>0</v>
      </c>
      <c r="U27" s="37">
        <f t="shared" si="6"/>
        <v>0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794303</v>
      </c>
      <c r="E28" s="31">
        <v>794303</v>
      </c>
      <c r="F28" s="31">
        <v>-36310</v>
      </c>
      <c r="G28" s="36">
        <f t="shared" si="0"/>
        <v>-4.5713033942966351E-2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-36310</v>
      </c>
      <c r="O28" s="36">
        <f t="shared" si="4"/>
        <v>-4.5713033942966351E-2</v>
      </c>
      <c r="P28" s="31">
        <v>-37182</v>
      </c>
      <c r="Q28" s="31">
        <v>710243</v>
      </c>
      <c r="R28" s="31">
        <v>735465</v>
      </c>
      <c r="S28" s="31">
        <v>-37182</v>
      </c>
      <c r="T28" s="36">
        <f t="shared" si="5"/>
        <v>-5.2351096737313849E-2</v>
      </c>
      <c r="U28" s="36">
        <f t="shared" si="6"/>
        <v>-2.3452208057662349E-2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157325</v>
      </c>
      <c r="E33" s="31">
        <v>157325</v>
      </c>
      <c r="F33" s="31">
        <v>70232</v>
      </c>
      <c r="G33" s="36">
        <f t="shared" si="0"/>
        <v>0.44641347529000475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70232</v>
      </c>
      <c r="O33" s="36">
        <f t="shared" si="4"/>
        <v>0.44641347529000475</v>
      </c>
      <c r="P33" s="31">
        <v>48400</v>
      </c>
      <c r="Q33" s="31">
        <v>47420</v>
      </c>
      <c r="R33" s="31">
        <v>47420</v>
      </c>
      <c r="S33" s="31">
        <v>48400</v>
      </c>
      <c r="T33" s="36">
        <f t="shared" si="5"/>
        <v>1.0206663854913538</v>
      </c>
      <c r="U33" s="36">
        <f t="shared" si="6"/>
        <v>0.45107438016528922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951628</v>
      </c>
      <c r="E35" s="32">
        <f>SUM(E28:E34)</f>
        <v>951628</v>
      </c>
      <c r="F35" s="32">
        <f>SUM(F28:F34)</f>
        <v>33922</v>
      </c>
      <c r="G35" s="37">
        <f t="shared" si="0"/>
        <v>3.5646281950510075E-2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33922</v>
      </c>
      <c r="O35" s="37">
        <f t="shared" si="4"/>
        <v>3.5646281950510075E-2</v>
      </c>
      <c r="P35" s="32">
        <f>SUM(P28:P34)</f>
        <v>11218</v>
      </c>
      <c r="Q35" s="32">
        <f>SUM(Q28:Q34)</f>
        <v>757663</v>
      </c>
      <c r="R35" s="32">
        <f>SUM(R28:R34)</f>
        <v>782885</v>
      </c>
      <c r="S35" s="32">
        <f>SUM(S28:S34)</f>
        <v>11218</v>
      </c>
      <c r="T35" s="37">
        <f t="shared" si="5"/>
        <v>1.4806054934713719E-2</v>
      </c>
      <c r="U35" s="37">
        <f t="shared" si="6"/>
        <v>2.0238901765020505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26838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7512</v>
      </c>
      <c r="E37" s="31">
        <v>7512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1891</v>
      </c>
      <c r="R37" s="31">
        <v>1891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2748806</v>
      </c>
      <c r="E38" s="31">
        <v>2748806</v>
      </c>
      <c r="F38" s="31">
        <v>618855</v>
      </c>
      <c r="G38" s="36">
        <f t="shared" si="0"/>
        <v>0.22513593174636551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618855</v>
      </c>
      <c r="O38" s="36">
        <f t="shared" si="4"/>
        <v>0.22513593174636551</v>
      </c>
      <c r="P38" s="31">
        <v>614750</v>
      </c>
      <c r="Q38" s="31">
        <v>2669756</v>
      </c>
      <c r="R38" s="31">
        <v>2481349</v>
      </c>
      <c r="S38" s="31">
        <v>614750</v>
      </c>
      <c r="T38" s="36">
        <f t="shared" si="5"/>
        <v>0.23026448858996851</v>
      </c>
      <c r="U38" s="36">
        <f t="shared" si="6"/>
        <v>6.6775111834078693E-3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2756318</v>
      </c>
      <c r="E40" s="32">
        <f>SUM(E36:E39)</f>
        <v>2756318</v>
      </c>
      <c r="F40" s="32">
        <f>SUM(F36:F39)</f>
        <v>618855</v>
      </c>
      <c r="G40" s="37">
        <f t="shared" si="0"/>
        <v>0.22452235192020659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618855</v>
      </c>
      <c r="O40" s="37">
        <f t="shared" si="4"/>
        <v>0.22452235192020659</v>
      </c>
      <c r="P40" s="32">
        <f>SUM(P36:P39)</f>
        <v>614750</v>
      </c>
      <c r="Q40" s="32">
        <f>SUM(Q36:Q39)</f>
        <v>2698485</v>
      </c>
      <c r="R40" s="32">
        <f>SUM(R36:R39)</f>
        <v>2483240</v>
      </c>
      <c r="S40" s="32">
        <f>SUM(S36:S39)</f>
        <v>614750</v>
      </c>
      <c r="T40" s="37">
        <f t="shared" si="5"/>
        <v>0.22781301359837094</v>
      </c>
      <c r="U40" s="37">
        <f t="shared" si="6"/>
        <v>6.6775111834078693E-3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19028</v>
      </c>
      <c r="E43" s="31">
        <v>19028</v>
      </c>
      <c r="F43" s="31">
        <v>368</v>
      </c>
      <c r="G43" s="36">
        <f t="shared" si="0"/>
        <v>1.9339920117721253E-2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368</v>
      </c>
      <c r="O43" s="36">
        <f t="shared" si="4"/>
        <v>1.9339920117721253E-2</v>
      </c>
      <c r="P43" s="31">
        <v>1642</v>
      </c>
      <c r="Q43" s="31">
        <v>20980</v>
      </c>
      <c r="R43" s="31">
        <v>18243</v>
      </c>
      <c r="S43" s="31">
        <v>1642</v>
      </c>
      <c r="T43" s="36">
        <f t="shared" si="5"/>
        <v>7.8265014299332691E-2</v>
      </c>
      <c r="U43" s="36">
        <f t="shared" si="6"/>
        <v>-0.77588306942752738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329532</v>
      </c>
      <c r="E45" s="31">
        <v>329532</v>
      </c>
      <c r="F45" s="31">
        <v>-16624</v>
      </c>
      <c r="G45" s="36">
        <f t="shared" si="0"/>
        <v>-5.0447301020841676E-2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-16624</v>
      </c>
      <c r="O45" s="36">
        <f t="shared" si="4"/>
        <v>-5.0447301020841676E-2</v>
      </c>
      <c r="P45" s="31">
        <v>77033</v>
      </c>
      <c r="Q45" s="31">
        <v>488323</v>
      </c>
      <c r="R45" s="31">
        <v>315644</v>
      </c>
      <c r="S45" s="31">
        <v>77033</v>
      </c>
      <c r="T45" s="36">
        <f t="shared" si="5"/>
        <v>0.15775009573581419</v>
      </c>
      <c r="U45" s="36">
        <f t="shared" si="6"/>
        <v>-1.2158036166318331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6445809</v>
      </c>
      <c r="E46" s="31">
        <v>6445809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6164013</v>
      </c>
      <c r="R46" s="31">
        <v>6160113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6794369</v>
      </c>
      <c r="E47" s="32">
        <f>SUM(E41:E46)</f>
        <v>6794369</v>
      </c>
      <c r="F47" s="32">
        <f>SUM(F41:F46)</f>
        <v>-16256</v>
      </c>
      <c r="G47" s="37">
        <f t="shared" si="0"/>
        <v>-2.3925694939441766E-3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-16256</v>
      </c>
      <c r="O47" s="37">
        <f t="shared" si="4"/>
        <v>-2.3925694939441766E-3</v>
      </c>
      <c r="P47" s="32">
        <f>SUM(P41:P46)</f>
        <v>78675</v>
      </c>
      <c r="Q47" s="32">
        <f>SUM(Q41:Q46)</f>
        <v>6673316</v>
      </c>
      <c r="R47" s="32">
        <f>SUM(R41:R46)</f>
        <v>6494000</v>
      </c>
      <c r="S47" s="32">
        <f>SUM(S41:S46)</f>
        <v>78675</v>
      </c>
      <c r="T47" s="37">
        <f t="shared" si="5"/>
        <v>1.1789491161515505E-2</v>
      </c>
      <c r="U47" s="37">
        <f t="shared" si="6"/>
        <v>-1.206622179853829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5000</v>
      </c>
      <c r="E49" s="31">
        <v>5000</v>
      </c>
      <c r="F49" s="31">
        <v>654</v>
      </c>
      <c r="G49" s="36">
        <f t="shared" si="0"/>
        <v>0.1308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654</v>
      </c>
      <c r="O49" s="36">
        <f t="shared" si="4"/>
        <v>0.1308</v>
      </c>
      <c r="P49" s="31">
        <v>426</v>
      </c>
      <c r="Q49" s="31">
        <v>1000</v>
      </c>
      <c r="R49" s="31">
        <v>5000</v>
      </c>
      <c r="S49" s="31">
        <v>426</v>
      </c>
      <c r="T49" s="36">
        <f t="shared" si="5"/>
        <v>0.42599999999999999</v>
      </c>
      <c r="U49" s="36">
        <f t="shared" si="6"/>
        <v>0.53521126760563376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10008</v>
      </c>
      <c r="R50" s="31">
        <v>10008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5000</v>
      </c>
      <c r="E53" s="32">
        <f>SUM(E48:E52)</f>
        <v>5000</v>
      </c>
      <c r="F53" s="32">
        <f>SUM(F48:F52)</f>
        <v>654</v>
      </c>
      <c r="G53" s="37">
        <f t="shared" si="0"/>
        <v>0.1308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654</v>
      </c>
      <c r="O53" s="37">
        <f t="shared" si="4"/>
        <v>0.1308</v>
      </c>
      <c r="P53" s="32">
        <f>SUM(P48:P52)</f>
        <v>426</v>
      </c>
      <c r="Q53" s="32">
        <f>SUM(Q48:Q52)</f>
        <v>11008</v>
      </c>
      <c r="R53" s="32">
        <f>SUM(R48:R52)</f>
        <v>15008</v>
      </c>
      <c r="S53" s="32">
        <f>SUM(S48:S52)</f>
        <v>426</v>
      </c>
      <c r="T53" s="37">
        <f t="shared" si="5"/>
        <v>3.8699127906976744E-2</v>
      </c>
      <c r="U53" s="37">
        <f t="shared" si="6"/>
        <v>0.53521126760563376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57405968</v>
      </c>
      <c r="E54" s="32">
        <f>SUM(E8:E9,E11:E18,E20:E26,E28:E34,E36:E39,E41:E46,E48:E52)</f>
        <v>57405968</v>
      </c>
      <c r="F54" s="32">
        <f>SUM(F8:F9,F11:F18,F20:F26,F28:F34,F36:F39,F41:F46,F48:F52)</f>
        <v>6071299</v>
      </c>
      <c r="G54" s="37">
        <f t="shared" si="0"/>
        <v>0.10576076341052205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6071299</v>
      </c>
      <c r="O54" s="37">
        <f t="shared" si="4"/>
        <v>0.10576076341052205</v>
      </c>
      <c r="P54" s="32">
        <f>SUM(P8:P9,P11:P18,P20:P26,P28:P34,P36:P39,P41:P46,P48:P52)</f>
        <v>5779342</v>
      </c>
      <c r="Q54" s="32">
        <f>SUM(Q8:Q9,Q11:Q18,Q20:Q26,Q28:Q34,Q36:Q39,Q41:Q46,Q48:Q52)</f>
        <v>57776866</v>
      </c>
      <c r="R54" s="32">
        <f>SUM(R8:R9,R11:R18,R20:R26,R28:R34,R36:R39,R41:R46,R48:R52)</f>
        <v>57816977</v>
      </c>
      <c r="S54" s="32">
        <f>SUM(S8:S9,S11:S18,S20:S26,S28:S34,S36:S39,S41:S46,S48:S52)</f>
        <v>5779342</v>
      </c>
      <c r="T54" s="37">
        <f t="shared" si="5"/>
        <v>0.10002865160599053</v>
      </c>
      <c r="U54" s="37">
        <f t="shared" si="6"/>
        <v>5.0517342631739126E-2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3061764</v>
      </c>
      <c r="E57" s="31">
        <v>3061764</v>
      </c>
      <c r="F57" s="31">
        <v>718066</v>
      </c>
      <c r="G57" s="36">
        <f t="shared" ref="G57:G85" si="7">IF(($D57      =0),0,($F57      /$D57      ))</f>
        <v>0.23452689364693033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718066</v>
      </c>
      <c r="O57" s="36">
        <f t="shared" ref="O57:O85" si="11">IF(($D57      =0),0,($N57      /$D57      ))</f>
        <v>0.23452689364693033</v>
      </c>
      <c r="P57" s="31">
        <v>1139488</v>
      </c>
      <c r="Q57" s="31">
        <v>9200560</v>
      </c>
      <c r="R57" s="31">
        <v>9200560</v>
      </c>
      <c r="S57" s="31">
        <v>1139488</v>
      </c>
      <c r="T57" s="36">
        <f t="shared" ref="T57:T85" si="12">IF(($Q57      =0),0,($S57      /$Q57      ))</f>
        <v>0.12384985261766675</v>
      </c>
      <c r="U57" s="36">
        <f t="shared" ref="U57:U85" si="13">IF(($P57      =0),0,(($F57      /$P57      )-1))</f>
        <v>-0.36983452217136115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3061764</v>
      </c>
      <c r="E58" s="32">
        <f>E57</f>
        <v>3061764</v>
      </c>
      <c r="F58" s="32">
        <f>F57</f>
        <v>718066</v>
      </c>
      <c r="G58" s="37">
        <f t="shared" si="7"/>
        <v>0.23452689364693033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718066</v>
      </c>
      <c r="O58" s="37">
        <f t="shared" si="11"/>
        <v>0.23452689364693033</v>
      </c>
      <c r="P58" s="32">
        <f>P57</f>
        <v>1139488</v>
      </c>
      <c r="Q58" s="32">
        <f>Q57</f>
        <v>9200560</v>
      </c>
      <c r="R58" s="32">
        <f>R57</f>
        <v>9200560</v>
      </c>
      <c r="S58" s="32">
        <f>S57</f>
        <v>1139488</v>
      </c>
      <c r="T58" s="37">
        <f t="shared" si="12"/>
        <v>0.12384985261766675</v>
      </c>
      <c r="U58" s="37">
        <f t="shared" si="13"/>
        <v>-0.36983452217136115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2676955</v>
      </c>
      <c r="E59" s="31">
        <v>2676955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2564133</v>
      </c>
      <c r="R59" s="31">
        <v>2564133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2676955</v>
      </c>
      <c r="E63" s="32">
        <f>SUM(E59:E62)</f>
        <v>2676955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2564133</v>
      </c>
      <c r="R63" s="32">
        <f>SUM(R59:R62)</f>
        <v>2564133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256452</v>
      </c>
      <c r="E65" s="31">
        <v>256452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220035</v>
      </c>
      <c r="R65" s="31">
        <v>220035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1150000</v>
      </c>
      <c r="E66" s="31">
        <v>1150000</v>
      </c>
      <c r="F66" s="31">
        <v>564655</v>
      </c>
      <c r="G66" s="36">
        <f t="shared" si="7"/>
        <v>0.49100434782608698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564655</v>
      </c>
      <c r="O66" s="36">
        <f t="shared" si="11"/>
        <v>0.49100434782608698</v>
      </c>
      <c r="P66" s="31">
        <v>568661</v>
      </c>
      <c r="Q66" s="31">
        <v>1242263</v>
      </c>
      <c r="R66" s="31">
        <v>1150000</v>
      </c>
      <c r="S66" s="31">
        <v>568661</v>
      </c>
      <c r="T66" s="36">
        <f t="shared" si="12"/>
        <v>0.45776216469459363</v>
      </c>
      <c r="U66" s="36">
        <f t="shared" si="13"/>
        <v>-7.0446188502464313E-3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1642959</v>
      </c>
      <c r="E67" s="31">
        <v>1642959</v>
      </c>
      <c r="F67" s="31">
        <v>130661</v>
      </c>
      <c r="G67" s="36">
        <f t="shared" si="7"/>
        <v>7.9527851881878969E-2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130661</v>
      </c>
      <c r="O67" s="36">
        <f t="shared" si="11"/>
        <v>7.9527851881878969E-2</v>
      </c>
      <c r="P67" s="31">
        <v>112418</v>
      </c>
      <c r="Q67" s="31">
        <v>1549962</v>
      </c>
      <c r="R67" s="31">
        <v>1549962</v>
      </c>
      <c r="S67" s="31">
        <v>112418</v>
      </c>
      <c r="T67" s="36">
        <f t="shared" si="12"/>
        <v>7.2529520078556758E-2</v>
      </c>
      <c r="U67" s="36">
        <f t="shared" si="13"/>
        <v>0.16227828283726797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539351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539351</v>
      </c>
      <c r="O68" s="36">
        <f t="shared" si="11"/>
        <v>0</v>
      </c>
      <c r="P68" s="31">
        <v>155583</v>
      </c>
      <c r="Q68" s="31">
        <v>0</v>
      </c>
      <c r="R68" s="31">
        <v>-34836</v>
      </c>
      <c r="S68" s="31">
        <v>155583</v>
      </c>
      <c r="T68" s="36">
        <f t="shared" si="12"/>
        <v>0</v>
      </c>
      <c r="U68" s="36">
        <f t="shared" si="13"/>
        <v>2.4666448133793537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3049411</v>
      </c>
      <c r="E70" s="32">
        <f>SUM(E64:E69)</f>
        <v>3049411</v>
      </c>
      <c r="F70" s="32">
        <f>SUM(F64:F69)</f>
        <v>1234667</v>
      </c>
      <c r="G70" s="37">
        <f t="shared" si="7"/>
        <v>0.40488704212059312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1234667</v>
      </c>
      <c r="O70" s="37">
        <f t="shared" si="11"/>
        <v>0.40488704212059312</v>
      </c>
      <c r="P70" s="32">
        <f>SUM(P64:P69)</f>
        <v>836662</v>
      </c>
      <c r="Q70" s="32">
        <f>SUM(Q64:Q69)</f>
        <v>3012260</v>
      </c>
      <c r="R70" s="32">
        <f>SUM(R64:R69)</f>
        <v>2885161</v>
      </c>
      <c r="S70" s="32">
        <f>SUM(S64:S69)</f>
        <v>836662</v>
      </c>
      <c r="T70" s="37">
        <f t="shared" si="12"/>
        <v>0.2777522524616069</v>
      </c>
      <c r="U70" s="37">
        <f t="shared" si="13"/>
        <v>0.47570584059034582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6528</v>
      </c>
      <c r="E71" s="31">
        <v>6528</v>
      </c>
      <c r="F71" s="31">
        <v>2741</v>
      </c>
      <c r="G71" s="36">
        <f t="shared" si="7"/>
        <v>0.41988357843137253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2741</v>
      </c>
      <c r="O71" s="36">
        <f t="shared" si="11"/>
        <v>0.41988357843137253</v>
      </c>
      <c r="P71" s="31">
        <v>1285</v>
      </c>
      <c r="Q71" s="31">
        <v>39828</v>
      </c>
      <c r="R71" s="31">
        <v>13896</v>
      </c>
      <c r="S71" s="31">
        <v>1285</v>
      </c>
      <c r="T71" s="36">
        <f t="shared" si="12"/>
        <v>3.2263734056442707E-2</v>
      </c>
      <c r="U71" s="36">
        <f t="shared" si="13"/>
        <v>1.1330739299610895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31012</v>
      </c>
      <c r="E72" s="31">
        <v>31012</v>
      </c>
      <c r="F72" s="31">
        <v>8087</v>
      </c>
      <c r="G72" s="36">
        <f t="shared" si="7"/>
        <v>0.26077002450664261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8087</v>
      </c>
      <c r="O72" s="36">
        <f t="shared" si="11"/>
        <v>0.26077002450664261</v>
      </c>
      <c r="P72" s="31">
        <v>7702</v>
      </c>
      <c r="Q72" s="31">
        <v>82836</v>
      </c>
      <c r="R72" s="31">
        <v>82836</v>
      </c>
      <c r="S72" s="31">
        <v>7702</v>
      </c>
      <c r="T72" s="36">
        <f t="shared" si="12"/>
        <v>9.2978898063643831E-2</v>
      </c>
      <c r="U72" s="36">
        <f t="shared" si="13"/>
        <v>4.9987016359387182E-2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6822825</v>
      </c>
      <c r="E73" s="31">
        <v>6822825</v>
      </c>
      <c r="F73" s="31">
        <v>2698817</v>
      </c>
      <c r="G73" s="36">
        <f t="shared" si="7"/>
        <v>0.39555711893533835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2698817</v>
      </c>
      <c r="O73" s="36">
        <f t="shared" si="11"/>
        <v>0.39555711893533835</v>
      </c>
      <c r="P73" s="31">
        <v>2624311</v>
      </c>
      <c r="Q73" s="31">
        <v>6848486</v>
      </c>
      <c r="R73" s="31">
        <v>6566166</v>
      </c>
      <c r="S73" s="31">
        <v>2624311</v>
      </c>
      <c r="T73" s="36">
        <f t="shared" si="12"/>
        <v>0.38319578955115041</v>
      </c>
      <c r="U73" s="36">
        <f t="shared" si="13"/>
        <v>2.8390689975387851E-2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3150227</v>
      </c>
      <c r="E74" s="31">
        <v>3150227</v>
      </c>
      <c r="F74" s="31">
        <v>183607</v>
      </c>
      <c r="G74" s="36">
        <f t="shared" si="7"/>
        <v>5.8283736378362573E-2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183607</v>
      </c>
      <c r="O74" s="36">
        <f t="shared" si="11"/>
        <v>5.8283736378362573E-2</v>
      </c>
      <c r="P74" s="31">
        <v>125220</v>
      </c>
      <c r="Q74" s="31">
        <v>1166000</v>
      </c>
      <c r="R74" s="31">
        <v>3106745</v>
      </c>
      <c r="S74" s="31">
        <v>125220</v>
      </c>
      <c r="T74" s="36">
        <f t="shared" si="12"/>
        <v>0.10739279588336192</v>
      </c>
      <c r="U74" s="36">
        <f t="shared" si="13"/>
        <v>0.4662753553745409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6243253</v>
      </c>
      <c r="E76" s="31">
        <v>6243253</v>
      </c>
      <c r="F76" s="31">
        <v>107142</v>
      </c>
      <c r="G76" s="36">
        <f t="shared" si="7"/>
        <v>1.7161245908182802E-2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107142</v>
      </c>
      <c r="O76" s="36">
        <f t="shared" si="11"/>
        <v>1.7161245908182802E-2</v>
      </c>
      <c r="P76" s="31">
        <v>83309</v>
      </c>
      <c r="Q76" s="31">
        <v>6093156</v>
      </c>
      <c r="R76" s="31">
        <v>6023156</v>
      </c>
      <c r="S76" s="31">
        <v>83309</v>
      </c>
      <c r="T76" s="36">
        <f t="shared" si="12"/>
        <v>1.3672553271243998E-2</v>
      </c>
      <c r="U76" s="36">
        <f t="shared" si="13"/>
        <v>0.28607953522428553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16253845</v>
      </c>
      <c r="E78" s="32">
        <f>SUM(E71:E77)</f>
        <v>16253845</v>
      </c>
      <c r="F78" s="32">
        <f>SUM(F71:F77)</f>
        <v>3000394</v>
      </c>
      <c r="G78" s="37">
        <f t="shared" si="7"/>
        <v>0.18459595252692518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3000394</v>
      </c>
      <c r="O78" s="37">
        <f t="shared" si="11"/>
        <v>0.18459595252692518</v>
      </c>
      <c r="P78" s="32">
        <f>SUM(P71:P77)</f>
        <v>2841827</v>
      </c>
      <c r="Q78" s="32">
        <f>SUM(Q71:Q77)</f>
        <v>14230306</v>
      </c>
      <c r="R78" s="32">
        <f>SUM(R71:R77)</f>
        <v>15792799</v>
      </c>
      <c r="S78" s="32">
        <f>SUM(S71:S77)</f>
        <v>2841827</v>
      </c>
      <c r="T78" s="37">
        <f t="shared" si="12"/>
        <v>0.19970245193603003</v>
      </c>
      <c r="U78" s="37">
        <f t="shared" si="13"/>
        <v>5.5797555586599712E-2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3511291</v>
      </c>
      <c r="E79" s="31">
        <v>3511291</v>
      </c>
      <c r="F79" s="31">
        <v>175963</v>
      </c>
      <c r="G79" s="36">
        <f t="shared" si="7"/>
        <v>5.0113476781047196E-2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175963</v>
      </c>
      <c r="O79" s="36">
        <f t="shared" si="11"/>
        <v>5.0113476781047196E-2</v>
      </c>
      <c r="P79" s="31">
        <v>217902</v>
      </c>
      <c r="Q79" s="31">
        <v>5232012</v>
      </c>
      <c r="R79" s="31">
        <v>5232012</v>
      </c>
      <c r="S79" s="31">
        <v>217902</v>
      </c>
      <c r="T79" s="36">
        <f t="shared" si="12"/>
        <v>4.1647840257247118E-2</v>
      </c>
      <c r="U79" s="36">
        <f t="shared" si="13"/>
        <v>-0.19246725592238711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220072</v>
      </c>
      <c r="E80" s="31">
        <v>220072</v>
      </c>
      <c r="F80" s="31">
        <v>47291</v>
      </c>
      <c r="G80" s="36">
        <f t="shared" si="7"/>
        <v>0.21488876367734197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47291</v>
      </c>
      <c r="O80" s="36">
        <f t="shared" si="11"/>
        <v>0.21488876367734197</v>
      </c>
      <c r="P80" s="31">
        <v>39495</v>
      </c>
      <c r="Q80" s="31">
        <v>747833</v>
      </c>
      <c r="R80" s="31">
        <v>210798</v>
      </c>
      <c r="S80" s="31">
        <v>39495</v>
      </c>
      <c r="T80" s="36">
        <f t="shared" si="12"/>
        <v>5.2812593185911826E-2</v>
      </c>
      <c r="U80" s="36">
        <f t="shared" si="13"/>
        <v>0.19739207494619571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480840</v>
      </c>
      <c r="E81" s="31">
        <v>480840</v>
      </c>
      <c r="F81" s="31">
        <v>21495</v>
      </c>
      <c r="G81" s="36">
        <f t="shared" si="7"/>
        <v>4.470301971549788E-2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21495</v>
      </c>
      <c r="O81" s="36">
        <f t="shared" si="11"/>
        <v>4.470301971549788E-2</v>
      </c>
      <c r="P81" s="31">
        <v>51841</v>
      </c>
      <c r="Q81" s="31">
        <v>461010</v>
      </c>
      <c r="R81" s="31">
        <v>461010</v>
      </c>
      <c r="S81" s="31">
        <v>51841</v>
      </c>
      <c r="T81" s="36">
        <f t="shared" si="12"/>
        <v>0.11245092297347128</v>
      </c>
      <c r="U81" s="36">
        <f t="shared" si="13"/>
        <v>-0.58536679462201735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4212203</v>
      </c>
      <c r="E84" s="32">
        <f>SUM(E79:E83)</f>
        <v>4212203</v>
      </c>
      <c r="F84" s="32">
        <f>SUM(F79:F83)</f>
        <v>244749</v>
      </c>
      <c r="G84" s="37">
        <f t="shared" si="7"/>
        <v>5.8104749462454683E-2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244749</v>
      </c>
      <c r="O84" s="37">
        <f t="shared" si="11"/>
        <v>5.8104749462454683E-2</v>
      </c>
      <c r="P84" s="32">
        <f>SUM(P79:P83)</f>
        <v>309238</v>
      </c>
      <c r="Q84" s="32">
        <f>SUM(Q79:Q83)</f>
        <v>6440855</v>
      </c>
      <c r="R84" s="32">
        <f>SUM(R79:R83)</f>
        <v>5903820</v>
      </c>
      <c r="S84" s="32">
        <f>SUM(S79:S83)</f>
        <v>309238</v>
      </c>
      <c r="T84" s="37">
        <f t="shared" si="12"/>
        <v>4.801194872419888E-2</v>
      </c>
      <c r="U84" s="37">
        <f t="shared" si="13"/>
        <v>-0.2085416410661044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29254178</v>
      </c>
      <c r="E85" s="32">
        <f>SUM(E57,E59:E62,E64:E69,E71:E77,E79:E83)</f>
        <v>29254178</v>
      </c>
      <c r="F85" s="32">
        <f>SUM(F57,F59:F62,F64:F69,F71:F77,F79:F83)</f>
        <v>5197876</v>
      </c>
      <c r="G85" s="37">
        <f t="shared" si="7"/>
        <v>0.17767978303816981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5197876</v>
      </c>
      <c r="O85" s="37">
        <f t="shared" si="11"/>
        <v>0.17767978303816981</v>
      </c>
      <c r="P85" s="32">
        <f>SUM(P57,P59:P62,P64:P69,P71:P77,P79:P83)</f>
        <v>5127215</v>
      </c>
      <c r="Q85" s="32">
        <f>SUM(Q57,Q59:Q62,Q64:Q69,Q71:Q77,Q79:Q83)</f>
        <v>35448114</v>
      </c>
      <c r="R85" s="32">
        <f>SUM(R57,R59:R62,R64:R69,R71:R77,R79:R83)</f>
        <v>36346473</v>
      </c>
      <c r="S85" s="32">
        <f>SUM(S57,S59:S62,S64:S69,S71:S77,S79:S83)</f>
        <v>5127215</v>
      </c>
      <c r="T85" s="37">
        <f t="shared" si="12"/>
        <v>0.1446399941051871</v>
      </c>
      <c r="U85" s="37">
        <f t="shared" si="13"/>
        <v>1.3781555873900286E-2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5409938</v>
      </c>
      <c r="E88" s="31">
        <v>5409938</v>
      </c>
      <c r="F88" s="31">
        <v>1011172</v>
      </c>
      <c r="G88" s="36">
        <f t="shared" ref="G88:G99" si="14">IF(($D88      =0),0,($F88      /$D88      ))</f>
        <v>0.18691009028199584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1011172</v>
      </c>
      <c r="O88" s="36">
        <f t="shared" ref="O88:O99" si="18">IF(($D88      =0),0,($N88      /$D88      ))</f>
        <v>0.18691009028199584</v>
      </c>
      <c r="P88" s="31">
        <v>930109</v>
      </c>
      <c r="Q88" s="31">
        <v>4655568</v>
      </c>
      <c r="R88" s="31">
        <v>4482926</v>
      </c>
      <c r="S88" s="31">
        <v>930109</v>
      </c>
      <c r="T88" s="36">
        <f t="shared" ref="T88:T99" si="19">IF(($Q88      =0),0,($S88      /$Q88      ))</f>
        <v>0.19978421537393504</v>
      </c>
      <c r="U88" s="36">
        <f t="shared" ref="U88:U99" si="20">IF(($P88      =0),0,(($F88      /$P88      )-1))</f>
        <v>8.7154301270066181E-2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22258000</v>
      </c>
      <c r="E89" s="31">
        <v>22258000</v>
      </c>
      <c r="F89" s="31">
        <v>2818723</v>
      </c>
      <c r="G89" s="36">
        <f t="shared" si="14"/>
        <v>0.1266386467786863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2818723</v>
      </c>
      <c r="O89" s="36">
        <f t="shared" si="18"/>
        <v>0.1266386467786863</v>
      </c>
      <c r="P89" s="31">
        <v>2501809</v>
      </c>
      <c r="Q89" s="31">
        <v>21281000</v>
      </c>
      <c r="R89" s="31">
        <v>21281000</v>
      </c>
      <c r="S89" s="31">
        <v>2501809</v>
      </c>
      <c r="T89" s="36">
        <f t="shared" si="19"/>
        <v>0.11756068793759691</v>
      </c>
      <c r="U89" s="36">
        <f t="shared" si="20"/>
        <v>0.1266739387379292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26513532</v>
      </c>
      <c r="E90" s="31">
        <v>26513532</v>
      </c>
      <c r="F90" s="31">
        <v>8211482</v>
      </c>
      <c r="G90" s="36">
        <f t="shared" si="14"/>
        <v>0.30970909496328142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8211482</v>
      </c>
      <c r="O90" s="36">
        <f t="shared" si="18"/>
        <v>0.30970909496328142</v>
      </c>
      <c r="P90" s="31">
        <v>2890286</v>
      </c>
      <c r="Q90" s="31">
        <v>25403167</v>
      </c>
      <c r="R90" s="31">
        <v>-128376385</v>
      </c>
      <c r="S90" s="31">
        <v>2890286</v>
      </c>
      <c r="T90" s="36">
        <f t="shared" si="19"/>
        <v>0.11377660116157957</v>
      </c>
      <c r="U90" s="36">
        <f t="shared" si="20"/>
        <v>1.8410620955850043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54181470</v>
      </c>
      <c r="E91" s="32">
        <f>SUM(E88:E90)</f>
        <v>54181470</v>
      </c>
      <c r="F91" s="32">
        <f>SUM(F88:F90)</f>
        <v>12041377</v>
      </c>
      <c r="G91" s="37">
        <f t="shared" si="14"/>
        <v>0.22224160769355281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12041377</v>
      </c>
      <c r="O91" s="37">
        <f t="shared" si="18"/>
        <v>0.22224160769355281</v>
      </c>
      <c r="P91" s="32">
        <f>SUM(P88:P90)</f>
        <v>6322204</v>
      </c>
      <c r="Q91" s="32">
        <f>SUM(Q88:Q90)</f>
        <v>51339735</v>
      </c>
      <c r="R91" s="32">
        <f>SUM(R88:R90)</f>
        <v>-102612459</v>
      </c>
      <c r="S91" s="32">
        <f>SUM(S88:S90)</f>
        <v>6322204</v>
      </c>
      <c r="T91" s="37">
        <f t="shared" si="19"/>
        <v>0.1231444611079508</v>
      </c>
      <c r="U91" s="37">
        <f t="shared" si="20"/>
        <v>0.90461696585557827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1533</v>
      </c>
      <c r="E92" s="31">
        <v>1533</v>
      </c>
      <c r="F92" s="31">
        <v>0</v>
      </c>
      <c r="G92" s="36">
        <f t="shared" si="14"/>
        <v>0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0</v>
      </c>
      <c r="O92" s="36">
        <f t="shared" si="18"/>
        <v>0</v>
      </c>
      <c r="P92" s="31">
        <v>674</v>
      </c>
      <c r="Q92" s="31">
        <v>2608</v>
      </c>
      <c r="R92" s="31">
        <v>2608</v>
      </c>
      <c r="S92" s="31">
        <v>674</v>
      </c>
      <c r="T92" s="36">
        <f t="shared" si="19"/>
        <v>0.2584355828220859</v>
      </c>
      <c r="U92" s="36">
        <f t="shared" si="20"/>
        <v>-1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2325963</v>
      </c>
      <c r="E93" s="31">
        <v>2325963</v>
      </c>
      <c r="F93" s="31">
        <v>2081835</v>
      </c>
      <c r="G93" s="36">
        <f t="shared" si="14"/>
        <v>0.89504218252826895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2081835</v>
      </c>
      <c r="O93" s="36">
        <f t="shared" si="18"/>
        <v>0.89504218252826895</v>
      </c>
      <c r="P93" s="31">
        <v>1057032</v>
      </c>
      <c r="Q93" s="31">
        <v>2868696</v>
      </c>
      <c r="R93" s="31">
        <v>2918696</v>
      </c>
      <c r="S93" s="31">
        <v>1057032</v>
      </c>
      <c r="T93" s="36">
        <f t="shared" si="19"/>
        <v>0.36847124965489547</v>
      </c>
      <c r="U93" s="36">
        <f t="shared" si="20"/>
        <v>0.96950991076902127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4"/>
        <v>0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0</v>
      </c>
      <c r="O94" s="36">
        <f t="shared" si="18"/>
        <v>0</v>
      </c>
      <c r="P94" s="31">
        <v>0</v>
      </c>
      <c r="Q94" s="31">
        <v>10853</v>
      </c>
      <c r="R94" s="31">
        <v>72975</v>
      </c>
      <c r="S94" s="31">
        <v>0</v>
      </c>
      <c r="T94" s="36">
        <f t="shared" si="19"/>
        <v>0</v>
      </c>
      <c r="U94" s="36">
        <f t="shared" si="20"/>
        <v>0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2327496</v>
      </c>
      <c r="E96" s="32">
        <f>SUM(E92:E95)</f>
        <v>2327496</v>
      </c>
      <c r="F96" s="32">
        <f>SUM(F92:F95)</f>
        <v>2081835</v>
      </c>
      <c r="G96" s="37">
        <f t="shared" si="14"/>
        <v>0.89445266500995058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2081835</v>
      </c>
      <c r="O96" s="37">
        <f t="shared" si="18"/>
        <v>0.89445266500995058</v>
      </c>
      <c r="P96" s="32">
        <f>SUM(P92:P95)</f>
        <v>1057706</v>
      </c>
      <c r="Q96" s="32">
        <f>SUM(Q92:Q95)</f>
        <v>2882157</v>
      </c>
      <c r="R96" s="32">
        <f>SUM(R92:R95)</f>
        <v>2994279</v>
      </c>
      <c r="S96" s="32">
        <f>SUM(S92:S95)</f>
        <v>1057706</v>
      </c>
      <c r="T96" s="37">
        <f t="shared" si="19"/>
        <v>0.36698417192401384</v>
      </c>
      <c r="U96" s="37">
        <f t="shared" si="20"/>
        <v>0.96825488368223311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-14673315</v>
      </c>
      <c r="E97" s="31">
        <v>-14673315</v>
      </c>
      <c r="F97" s="31">
        <v>111195</v>
      </c>
      <c r="G97" s="36">
        <f t="shared" si="14"/>
        <v>-7.5780421806524289E-3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111195</v>
      </c>
      <c r="O97" s="36">
        <f t="shared" si="18"/>
        <v>-7.5780421806524289E-3</v>
      </c>
      <c r="P97" s="31">
        <v>217804</v>
      </c>
      <c r="Q97" s="31">
        <v>-12756721</v>
      </c>
      <c r="R97" s="31">
        <v>-12756721</v>
      </c>
      <c r="S97" s="31">
        <v>217804</v>
      </c>
      <c r="T97" s="36">
        <f t="shared" si="19"/>
        <v>-1.707366650097623E-2</v>
      </c>
      <c r="U97" s="36">
        <f t="shared" si="20"/>
        <v>-0.48947218600209363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45554</v>
      </c>
      <c r="E98" s="31">
        <v>45554</v>
      </c>
      <c r="F98" s="31">
        <v>-3217</v>
      </c>
      <c r="G98" s="36">
        <f t="shared" si="14"/>
        <v>-7.0619484567765733E-2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-3217</v>
      </c>
      <c r="O98" s="36">
        <f t="shared" si="18"/>
        <v>-7.0619484567765733E-2</v>
      </c>
      <c r="P98" s="31">
        <v>5439</v>
      </c>
      <c r="Q98" s="31">
        <v>14999</v>
      </c>
      <c r="R98" s="31">
        <v>43634</v>
      </c>
      <c r="S98" s="31">
        <v>5439</v>
      </c>
      <c r="T98" s="36">
        <f t="shared" si="19"/>
        <v>0.36262417494499632</v>
      </c>
      <c r="U98" s="36">
        <f t="shared" si="20"/>
        <v>-1.5914690200404487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2002296</v>
      </c>
      <c r="E99" s="31">
        <v>2002296</v>
      </c>
      <c r="F99" s="31">
        <v>40408</v>
      </c>
      <c r="G99" s="36">
        <f t="shared" si="14"/>
        <v>2.0180832404399749E-2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40408</v>
      </c>
      <c r="O99" s="36">
        <f t="shared" si="18"/>
        <v>2.0180832404399749E-2</v>
      </c>
      <c r="P99" s="31">
        <v>30314</v>
      </c>
      <c r="Q99" s="31">
        <v>1904044</v>
      </c>
      <c r="R99" s="31">
        <v>1918044</v>
      </c>
      <c r="S99" s="31">
        <v>30314</v>
      </c>
      <c r="T99" s="36">
        <f t="shared" si="19"/>
        <v>1.5920850568579299E-2</v>
      </c>
      <c r="U99" s="36">
        <f t="shared" si="20"/>
        <v>0.33298146071122248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-12625465</v>
      </c>
      <c r="E101" s="32">
        <f>SUM(E97:E100)</f>
        <v>-12625465</v>
      </c>
      <c r="F101" s="32">
        <f>SUM(F97:F100)</f>
        <v>148386</v>
      </c>
      <c r="G101" s="37">
        <f>IF(($D101     =0),0,($F101     /$D101     ))</f>
        <v>-1.1752913655061417E-2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148386</v>
      </c>
      <c r="O101" s="37">
        <f>IF(($D101     =0),0,($N101     /$D101     ))</f>
        <v>-1.1752913655061417E-2</v>
      </c>
      <c r="P101" s="32">
        <f>SUM(P97:P100)</f>
        <v>253557</v>
      </c>
      <c r="Q101" s="32">
        <f>SUM(Q97:Q100)</f>
        <v>-10837678</v>
      </c>
      <c r="R101" s="32">
        <f>SUM(R97:R100)</f>
        <v>-10795043</v>
      </c>
      <c r="S101" s="32">
        <f>SUM(S97:S100)</f>
        <v>253557</v>
      </c>
      <c r="T101" s="37">
        <f>IF(($Q101     =0),0,($S101     /$Q101     ))</f>
        <v>-2.3395878711288527E-2</v>
      </c>
      <c r="U101" s="37">
        <f>IF(($P101     =0),0,(($F101     /$P101     )-1))</f>
        <v>-0.4147824749464617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43883501</v>
      </c>
      <c r="E102" s="32">
        <f>SUM(E88:E90,E92:E95,E97:E100)</f>
        <v>43883501</v>
      </c>
      <c r="F102" s="32">
        <f>SUM(F88:F90,F92:F95,F97:F100)</f>
        <v>14271598</v>
      </c>
      <c r="G102" s="37">
        <f>IF(($D102     =0),0,($F102     /$D102     ))</f>
        <v>0.32521557475553281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14271598</v>
      </c>
      <c r="O102" s="37">
        <f>IF(($D102     =0),0,($N102     /$D102     ))</f>
        <v>0.32521557475553281</v>
      </c>
      <c r="P102" s="32">
        <f>SUM(P88:P90,P92:P95,P97:P100)</f>
        <v>7633467</v>
      </c>
      <c r="Q102" s="32">
        <f>SUM(Q88:Q90,Q92:Q95,Q97:Q100)</f>
        <v>43384214</v>
      </c>
      <c r="R102" s="32">
        <f>SUM(R88:R90,R92:R95,R97:R100)</f>
        <v>-110413223</v>
      </c>
      <c r="S102" s="32">
        <f>SUM(S88:S90,S92:S95,S97:S100)</f>
        <v>7633467</v>
      </c>
      <c r="T102" s="37">
        <f>IF(($Q102     =0),0,($S102     /$Q102     ))</f>
        <v>0.1759503352993787</v>
      </c>
      <c r="U102" s="37">
        <f>IF(($P102     =0),0,(($F102     /$P102     )-1))</f>
        <v>0.86960892082195418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304392060</v>
      </c>
      <c r="E105" s="31">
        <v>304392060</v>
      </c>
      <c r="F105" s="31">
        <v>47812049</v>
      </c>
      <c r="G105" s="36">
        <f t="shared" ref="G105:G136" si="21">IF(($D105     =0),0,($F105     /$D105     ))</f>
        <v>0.15707390330746474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47812049</v>
      </c>
      <c r="O105" s="36">
        <f t="shared" ref="O105:O136" si="25">IF(($D105     =0),0,($N105     /$D105     ))</f>
        <v>0.15707390330746474</v>
      </c>
      <c r="P105" s="31">
        <v>52141055</v>
      </c>
      <c r="Q105" s="31">
        <v>268156740</v>
      </c>
      <c r="R105" s="31">
        <v>260310367</v>
      </c>
      <c r="S105" s="31">
        <v>52141055</v>
      </c>
      <c r="T105" s="36">
        <f t="shared" ref="T105:T136" si="26">IF(($Q105     =0),0,($S105     /$Q105     ))</f>
        <v>0.19444245555789499</v>
      </c>
      <c r="U105" s="36">
        <f t="shared" ref="U105:U136" si="27">IF(($P105     =0),0,(($F105     /$P105     )-1))</f>
        <v>-8.3024902353816987E-2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304392060</v>
      </c>
      <c r="E106" s="32">
        <f>E105</f>
        <v>304392060</v>
      </c>
      <c r="F106" s="32">
        <f>F105</f>
        <v>47812049</v>
      </c>
      <c r="G106" s="37">
        <f t="shared" si="21"/>
        <v>0.15707390330746474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47812049</v>
      </c>
      <c r="O106" s="37">
        <f t="shared" si="25"/>
        <v>0.15707390330746474</v>
      </c>
      <c r="P106" s="32">
        <f>P105</f>
        <v>52141055</v>
      </c>
      <c r="Q106" s="32">
        <f>Q105</f>
        <v>268156740</v>
      </c>
      <c r="R106" s="32">
        <f>R105</f>
        <v>260310367</v>
      </c>
      <c r="S106" s="32">
        <f>S105</f>
        <v>52141055</v>
      </c>
      <c r="T106" s="37">
        <f t="shared" si="26"/>
        <v>0.19444245555789499</v>
      </c>
      <c r="U106" s="37">
        <f t="shared" si="27"/>
        <v>-8.3024902353816987E-2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513455</v>
      </c>
      <c r="E107" s="31">
        <v>513455</v>
      </c>
      <c r="F107" s="31">
        <v>79552</v>
      </c>
      <c r="G107" s="36">
        <f t="shared" si="21"/>
        <v>0.15493470703372253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79552</v>
      </c>
      <c r="O107" s="36">
        <f t="shared" si="25"/>
        <v>0.15493470703372253</v>
      </c>
      <c r="P107" s="31">
        <v>23807</v>
      </c>
      <c r="Q107" s="31">
        <v>419114</v>
      </c>
      <c r="R107" s="31">
        <v>486611</v>
      </c>
      <c r="S107" s="31">
        <v>23807</v>
      </c>
      <c r="T107" s="36">
        <f t="shared" si="26"/>
        <v>5.6803160953821631E-2</v>
      </c>
      <c r="U107" s="36">
        <f t="shared" si="27"/>
        <v>2.3415382030495233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7274220</v>
      </c>
      <c r="E109" s="31">
        <v>7274220</v>
      </c>
      <c r="F109" s="31">
        <v>7274220</v>
      </c>
      <c r="G109" s="36">
        <f t="shared" si="21"/>
        <v>1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7274220</v>
      </c>
      <c r="O109" s="36">
        <f t="shared" si="25"/>
        <v>1</v>
      </c>
      <c r="P109" s="31">
        <v>6325409</v>
      </c>
      <c r="Q109" s="31">
        <v>7274220</v>
      </c>
      <c r="R109" s="31">
        <v>7274220</v>
      </c>
      <c r="S109" s="31">
        <v>6325409</v>
      </c>
      <c r="T109" s="36">
        <f t="shared" si="26"/>
        <v>0.86956525923054295</v>
      </c>
      <c r="U109" s="36">
        <f t="shared" si="27"/>
        <v>0.14999994466760969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52532</v>
      </c>
      <c r="E110" s="31">
        <v>52532</v>
      </c>
      <c r="F110" s="31">
        <v>5763</v>
      </c>
      <c r="G110" s="36">
        <f t="shared" si="21"/>
        <v>0.10970456102946775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5763</v>
      </c>
      <c r="O110" s="36">
        <f t="shared" si="25"/>
        <v>0.10970456102946775</v>
      </c>
      <c r="P110" s="31">
        <v>14782</v>
      </c>
      <c r="Q110" s="31">
        <v>76945</v>
      </c>
      <c r="R110" s="31">
        <v>50318</v>
      </c>
      <c r="S110" s="31">
        <v>14782</v>
      </c>
      <c r="T110" s="36">
        <f t="shared" si="26"/>
        <v>0.19211124829423615</v>
      </c>
      <c r="U110" s="36">
        <f t="shared" si="27"/>
        <v>-0.61013394669192267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7840207</v>
      </c>
      <c r="E112" s="32">
        <f>SUM(E107:E111)</f>
        <v>7840207</v>
      </c>
      <c r="F112" s="32">
        <f>SUM(F107:F111)</f>
        <v>7359535</v>
      </c>
      <c r="G112" s="37">
        <f t="shared" si="21"/>
        <v>0.9386914146526999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7359535</v>
      </c>
      <c r="O112" s="37">
        <f t="shared" si="25"/>
        <v>0.9386914146526999</v>
      </c>
      <c r="P112" s="32">
        <f>SUM(P107:P111)</f>
        <v>6363998</v>
      </c>
      <c r="Q112" s="32">
        <f>SUM(Q107:Q111)</f>
        <v>7770279</v>
      </c>
      <c r="R112" s="32">
        <f>SUM(R107:R111)</f>
        <v>7811149</v>
      </c>
      <c r="S112" s="32">
        <f>SUM(S107:S111)</f>
        <v>6363998</v>
      </c>
      <c r="T112" s="37">
        <f t="shared" si="26"/>
        <v>0.81901795289461288</v>
      </c>
      <c r="U112" s="37">
        <f t="shared" si="27"/>
        <v>0.1564326387280448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40793</v>
      </c>
      <c r="E114" s="31">
        <v>40793</v>
      </c>
      <c r="F114" s="31">
        <v>1969</v>
      </c>
      <c r="G114" s="36">
        <f t="shared" si="21"/>
        <v>4.8268085210697913E-2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1969</v>
      </c>
      <c r="O114" s="36">
        <f t="shared" si="25"/>
        <v>4.8268085210697913E-2</v>
      </c>
      <c r="P114" s="31">
        <v>170</v>
      </c>
      <c r="Q114" s="31">
        <v>0</v>
      </c>
      <c r="R114" s="31">
        <v>50153</v>
      </c>
      <c r="S114" s="31">
        <v>170</v>
      </c>
      <c r="T114" s="36">
        <f t="shared" si="26"/>
        <v>0</v>
      </c>
      <c r="U114" s="36">
        <f t="shared" si="27"/>
        <v>10.58235294117647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1223878</v>
      </c>
      <c r="E117" s="31">
        <v>1223878</v>
      </c>
      <c r="F117" s="31">
        <v>210478</v>
      </c>
      <c r="G117" s="36">
        <f t="shared" si="21"/>
        <v>0.1719762917545703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210478</v>
      </c>
      <c r="O117" s="36">
        <f t="shared" si="25"/>
        <v>0.1719762917545703</v>
      </c>
      <c r="P117" s="31">
        <v>131646</v>
      </c>
      <c r="Q117" s="31">
        <v>23526794</v>
      </c>
      <c r="R117" s="31">
        <v>23526794</v>
      </c>
      <c r="S117" s="31">
        <v>131646</v>
      </c>
      <c r="T117" s="36">
        <f t="shared" si="26"/>
        <v>5.5955775359787657E-3</v>
      </c>
      <c r="U117" s="36">
        <f t="shared" si="27"/>
        <v>0.59881804232563085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957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957</v>
      </c>
      <c r="O118" s="36">
        <f t="shared" si="25"/>
        <v>0</v>
      </c>
      <c r="P118" s="31">
        <v>0</v>
      </c>
      <c r="Q118" s="31">
        <v>0</v>
      </c>
      <c r="R118" s="31">
        <v>415000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10944</v>
      </c>
      <c r="E119" s="31">
        <v>10944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10488</v>
      </c>
      <c r="R119" s="31">
        <v>10488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415000</v>
      </c>
      <c r="E120" s="31">
        <v>415000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415000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1690615</v>
      </c>
      <c r="E121" s="32">
        <f>SUM(E113:E120)</f>
        <v>1690615</v>
      </c>
      <c r="F121" s="32">
        <f>SUM(F113:F120)</f>
        <v>213404</v>
      </c>
      <c r="G121" s="37">
        <f t="shared" si="21"/>
        <v>0.1262286209456322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213404</v>
      </c>
      <c r="O121" s="37">
        <f t="shared" si="25"/>
        <v>0.1262286209456322</v>
      </c>
      <c r="P121" s="32">
        <f>SUM(P113:P120)</f>
        <v>131816</v>
      </c>
      <c r="Q121" s="32">
        <f>SUM(Q113:Q120)</f>
        <v>23952282</v>
      </c>
      <c r="R121" s="32">
        <f>SUM(R113:R120)</f>
        <v>24002435</v>
      </c>
      <c r="S121" s="32">
        <f>SUM(S113:S120)</f>
        <v>131816</v>
      </c>
      <c r="T121" s="37">
        <f t="shared" si="26"/>
        <v>5.5032752202900754E-3</v>
      </c>
      <c r="U121" s="37">
        <f t="shared" si="27"/>
        <v>0.61895369302664327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2333000</v>
      </c>
      <c r="E122" s="31">
        <v>2333000</v>
      </c>
      <c r="F122" s="31">
        <v>528649</v>
      </c>
      <c r="G122" s="36">
        <f t="shared" si="21"/>
        <v>0.22659622803257609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528649</v>
      </c>
      <c r="O122" s="36">
        <f t="shared" si="25"/>
        <v>0.22659622803257609</v>
      </c>
      <c r="P122" s="31">
        <v>1849372</v>
      </c>
      <c r="Q122" s="31">
        <v>2657000</v>
      </c>
      <c r="R122" s="31">
        <v>2657000</v>
      </c>
      <c r="S122" s="31">
        <v>1849372</v>
      </c>
      <c r="T122" s="36">
        <f t="shared" si="26"/>
        <v>0.69603763643206629</v>
      </c>
      <c r="U122" s="36">
        <f t="shared" si="27"/>
        <v>-0.71414674819344082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29587</v>
      </c>
      <c r="E123" s="31">
        <v>29587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28367</v>
      </c>
      <c r="R123" s="31">
        <v>28367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1568124</v>
      </c>
      <c r="E124" s="31">
        <v>1568124</v>
      </c>
      <c r="F124" s="31">
        <v>254839</v>
      </c>
      <c r="G124" s="36">
        <f t="shared" si="21"/>
        <v>0.16251202073305426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254839</v>
      </c>
      <c r="O124" s="36">
        <f t="shared" si="25"/>
        <v>0.16251202073305426</v>
      </c>
      <c r="P124" s="31">
        <v>143433</v>
      </c>
      <c r="Q124" s="31">
        <v>1773996</v>
      </c>
      <c r="R124" s="31">
        <v>1521077</v>
      </c>
      <c r="S124" s="31">
        <v>143433</v>
      </c>
      <c r="T124" s="36">
        <f t="shared" si="26"/>
        <v>8.0853057165856071E-2</v>
      </c>
      <c r="U124" s="36">
        <f t="shared" si="27"/>
        <v>0.77671107764600889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3930711</v>
      </c>
      <c r="E126" s="32">
        <f>SUM(E122:E125)</f>
        <v>3930711</v>
      </c>
      <c r="F126" s="32">
        <f>SUM(F122:F125)</f>
        <v>783488</v>
      </c>
      <c r="G126" s="37">
        <f t="shared" si="21"/>
        <v>0.19932475320622656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783488</v>
      </c>
      <c r="O126" s="37">
        <f t="shared" si="25"/>
        <v>0.19932475320622656</v>
      </c>
      <c r="P126" s="32">
        <f>SUM(P122:P125)</f>
        <v>1992805</v>
      </c>
      <c r="Q126" s="32">
        <f>SUM(Q122:Q125)</f>
        <v>4459363</v>
      </c>
      <c r="R126" s="32">
        <f>SUM(R122:R125)</f>
        <v>4206444</v>
      </c>
      <c r="S126" s="32">
        <f>SUM(S122:S125)</f>
        <v>1992805</v>
      </c>
      <c r="T126" s="37">
        <f t="shared" si="26"/>
        <v>0.44688109041582846</v>
      </c>
      <c r="U126" s="37">
        <f t="shared" si="27"/>
        <v>-0.60684161270169434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50000</v>
      </c>
      <c r="E129" s="31">
        <v>50000</v>
      </c>
      <c r="F129" s="31">
        <v>4174</v>
      </c>
      <c r="G129" s="36">
        <f t="shared" si="21"/>
        <v>8.3479999999999999E-2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4174</v>
      </c>
      <c r="O129" s="36">
        <f t="shared" si="25"/>
        <v>8.3479999999999999E-2</v>
      </c>
      <c r="P129" s="31">
        <v>3558</v>
      </c>
      <c r="Q129" s="31">
        <v>24732</v>
      </c>
      <c r="R129" s="31">
        <v>24732</v>
      </c>
      <c r="S129" s="31">
        <v>3558</v>
      </c>
      <c r="T129" s="36">
        <f t="shared" si="26"/>
        <v>0.14386220281416787</v>
      </c>
      <c r="U129" s="36">
        <f t="shared" si="27"/>
        <v>0.17313097245643627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415000</v>
      </c>
      <c r="R130" s="31">
        <v>415000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50000</v>
      </c>
      <c r="E132" s="32">
        <f>SUM(E127:E131)</f>
        <v>50000</v>
      </c>
      <c r="F132" s="32">
        <f>SUM(F127:F131)</f>
        <v>4174</v>
      </c>
      <c r="G132" s="37">
        <f t="shared" si="21"/>
        <v>8.3479999999999999E-2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4174</v>
      </c>
      <c r="O132" s="37">
        <f t="shared" si="25"/>
        <v>8.3479999999999999E-2</v>
      </c>
      <c r="P132" s="32">
        <f>SUM(P127:P131)</f>
        <v>3558</v>
      </c>
      <c r="Q132" s="32">
        <f>SUM(Q127:Q131)</f>
        <v>439732</v>
      </c>
      <c r="R132" s="32">
        <f>SUM(R127:R131)</f>
        <v>439732</v>
      </c>
      <c r="S132" s="32">
        <f>SUM(S127:S131)</f>
        <v>3558</v>
      </c>
      <c r="T132" s="37">
        <f t="shared" si="26"/>
        <v>8.0912919687445989E-3</v>
      </c>
      <c r="U132" s="37">
        <f t="shared" si="27"/>
        <v>0.17313097245643627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159429</v>
      </c>
      <c r="E133" s="31">
        <v>159429</v>
      </c>
      <c r="F133" s="31">
        <v>66650</v>
      </c>
      <c r="G133" s="36">
        <f t="shared" si="21"/>
        <v>0.41805443175331963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66650</v>
      </c>
      <c r="O133" s="36">
        <f t="shared" si="25"/>
        <v>0.41805443175331963</v>
      </c>
      <c r="P133" s="31">
        <v>35563</v>
      </c>
      <c r="Q133" s="31">
        <v>155056</v>
      </c>
      <c r="R133" s="31">
        <v>150404</v>
      </c>
      <c r="S133" s="31">
        <v>35563</v>
      </c>
      <c r="T133" s="36">
        <f t="shared" si="26"/>
        <v>0.22935584562996594</v>
      </c>
      <c r="U133" s="36">
        <f t="shared" si="27"/>
        <v>0.87413885217782528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159429</v>
      </c>
      <c r="E137" s="32">
        <f>SUM(E133:E136)</f>
        <v>159429</v>
      </c>
      <c r="F137" s="32">
        <f>SUM(F133:F136)</f>
        <v>66650</v>
      </c>
      <c r="G137" s="37">
        <f t="shared" ref="G137:G170" si="28">IF(($D137     =0),0,($F137     /$D137     ))</f>
        <v>0.41805443175331963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66650</v>
      </c>
      <c r="O137" s="37">
        <f t="shared" ref="O137:O170" si="32">IF(($D137     =0),0,($N137     /$D137     ))</f>
        <v>0.41805443175331963</v>
      </c>
      <c r="P137" s="32">
        <f>SUM(P133:P136)</f>
        <v>35563</v>
      </c>
      <c r="Q137" s="32">
        <f>SUM(Q133:Q136)</f>
        <v>155056</v>
      </c>
      <c r="R137" s="32">
        <f>SUM(R133:R136)</f>
        <v>150404</v>
      </c>
      <c r="S137" s="32">
        <f>SUM(S133:S136)</f>
        <v>35563</v>
      </c>
      <c r="T137" s="37">
        <f t="shared" ref="T137:T170" si="33">IF(($Q137     =0),0,($S137     /$Q137     ))</f>
        <v>0.22935584562996594</v>
      </c>
      <c r="U137" s="37">
        <f t="shared" ref="U137:U170" si="34">IF(($P137     =0),0,(($F137     /$P137     )-1))</f>
        <v>0.87413885217782528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8761</v>
      </c>
      <c r="E138" s="31">
        <v>8761</v>
      </c>
      <c r="F138" s="31">
        <v>9667</v>
      </c>
      <c r="G138" s="36">
        <f t="shared" si="28"/>
        <v>1.103412852414108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9667</v>
      </c>
      <c r="O138" s="36">
        <f t="shared" si="32"/>
        <v>1.103412852414108</v>
      </c>
      <c r="P138" s="31">
        <v>6296</v>
      </c>
      <c r="Q138" s="31">
        <v>8392</v>
      </c>
      <c r="R138" s="31">
        <v>8392</v>
      </c>
      <c r="S138" s="31">
        <v>6296</v>
      </c>
      <c r="T138" s="36">
        <f t="shared" si="33"/>
        <v>0.75023832221163012</v>
      </c>
      <c r="U138" s="36">
        <f t="shared" si="34"/>
        <v>0.53541931385006358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3411339</v>
      </c>
      <c r="E139" s="31">
        <v>3411339</v>
      </c>
      <c r="F139" s="31">
        <v>1332522</v>
      </c>
      <c r="G139" s="36">
        <f t="shared" si="28"/>
        <v>0.39061553249325265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1332522</v>
      </c>
      <c r="O139" s="36">
        <f t="shared" si="32"/>
        <v>0.39061553249325265</v>
      </c>
      <c r="P139" s="31">
        <v>1327030</v>
      </c>
      <c r="Q139" s="31">
        <v>3401708</v>
      </c>
      <c r="R139" s="31">
        <v>3401708</v>
      </c>
      <c r="S139" s="31">
        <v>1327030</v>
      </c>
      <c r="T139" s="36">
        <f t="shared" si="33"/>
        <v>0.39010696979282172</v>
      </c>
      <c r="U139" s="36">
        <f t="shared" si="34"/>
        <v>4.1385650663512408E-3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415000</v>
      </c>
      <c r="E140" s="31">
        <v>415000</v>
      </c>
      <c r="F140" s="31">
        <v>68140</v>
      </c>
      <c r="G140" s="36">
        <f t="shared" si="28"/>
        <v>0.16419277108433736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68140</v>
      </c>
      <c r="O140" s="36">
        <f t="shared" si="32"/>
        <v>0.16419277108433736</v>
      </c>
      <c r="P140" s="31">
        <v>0</v>
      </c>
      <c r="Q140" s="31">
        <v>0</v>
      </c>
      <c r="R140" s="31">
        <v>415000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218026000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3835100</v>
      </c>
      <c r="E144" s="32">
        <f>SUM(E138:E143)</f>
        <v>3835100</v>
      </c>
      <c r="F144" s="32">
        <f>SUM(F138:F143)</f>
        <v>1410329</v>
      </c>
      <c r="G144" s="37">
        <f t="shared" si="28"/>
        <v>0.36774243174884619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1410329</v>
      </c>
      <c r="O144" s="37">
        <f t="shared" si="32"/>
        <v>0.36774243174884619</v>
      </c>
      <c r="P144" s="32">
        <f>SUM(P138:P143)</f>
        <v>1333326</v>
      </c>
      <c r="Q144" s="32">
        <f>SUM(Q138:Q143)</f>
        <v>221436100</v>
      </c>
      <c r="R144" s="32">
        <f>SUM(R138:R143)</f>
        <v>3825100</v>
      </c>
      <c r="S144" s="32">
        <f>SUM(S138:S143)</f>
        <v>1333326</v>
      </c>
      <c r="T144" s="37">
        <f t="shared" si="33"/>
        <v>6.0212675349683269E-3</v>
      </c>
      <c r="U144" s="37">
        <f t="shared" si="34"/>
        <v>5.7752567639121954E-2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435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435</v>
      </c>
      <c r="O145" s="36">
        <f t="shared" si="32"/>
        <v>0</v>
      </c>
      <c r="P145" s="31">
        <v>435</v>
      </c>
      <c r="Q145" s="31">
        <v>0</v>
      </c>
      <c r="R145" s="31">
        <v>0</v>
      </c>
      <c r="S145" s="31">
        <v>435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435</v>
      </c>
      <c r="G150" s="37">
        <f t="shared" si="28"/>
        <v>0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435</v>
      </c>
      <c r="O150" s="37">
        <f t="shared" si="32"/>
        <v>0</v>
      </c>
      <c r="P150" s="32">
        <f>SUM(P145:P149)</f>
        <v>435</v>
      </c>
      <c r="Q150" s="32">
        <f>SUM(Q145:Q149)</f>
        <v>0</v>
      </c>
      <c r="R150" s="32">
        <f>SUM(R145:R149)</f>
        <v>0</v>
      </c>
      <c r="S150" s="32">
        <f>SUM(S145:S149)</f>
        <v>435</v>
      </c>
      <c r="T150" s="37">
        <f t="shared" si="33"/>
        <v>0</v>
      </c>
      <c r="U150" s="37">
        <f t="shared" si="34"/>
        <v>0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242729</v>
      </c>
      <c r="Q151" s="31">
        <v>0</v>
      </c>
      <c r="R151" s="31">
        <v>0</v>
      </c>
      <c r="S151" s="31">
        <v>242729</v>
      </c>
      <c r="T151" s="36">
        <f t="shared" si="33"/>
        <v>0</v>
      </c>
      <c r="U151" s="36">
        <f t="shared" si="34"/>
        <v>-1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16305900</v>
      </c>
      <c r="E152" s="31">
        <v>16305900</v>
      </c>
      <c r="F152" s="31">
        <v>3431288</v>
      </c>
      <c r="G152" s="36">
        <f t="shared" si="28"/>
        <v>0.21043229751194353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3431288</v>
      </c>
      <c r="O152" s="36">
        <f t="shared" si="32"/>
        <v>0.21043229751194353</v>
      </c>
      <c r="P152" s="31">
        <v>3246140</v>
      </c>
      <c r="Q152" s="31">
        <v>13277000</v>
      </c>
      <c r="R152" s="31">
        <v>13277400</v>
      </c>
      <c r="S152" s="31">
        <v>3246140</v>
      </c>
      <c r="T152" s="36">
        <f t="shared" si="33"/>
        <v>0.24449348497401521</v>
      </c>
      <c r="U152" s="36">
        <f t="shared" si="34"/>
        <v>5.7036357027115292E-2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5208662</v>
      </c>
      <c r="E153" s="31">
        <v>5208662</v>
      </c>
      <c r="F153" s="31">
        <v>781247</v>
      </c>
      <c r="G153" s="36">
        <f t="shared" si="28"/>
        <v>0.14998995903362514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781247</v>
      </c>
      <c r="O153" s="36">
        <f t="shared" si="32"/>
        <v>0.14998995903362514</v>
      </c>
      <c r="P153" s="31">
        <v>897188</v>
      </c>
      <c r="Q153" s="31">
        <v>5208120</v>
      </c>
      <c r="R153" s="31">
        <v>5035120</v>
      </c>
      <c r="S153" s="31">
        <v>897188</v>
      </c>
      <c r="T153" s="36">
        <f t="shared" si="33"/>
        <v>0.17226715206254847</v>
      </c>
      <c r="U153" s="36">
        <f t="shared" si="34"/>
        <v>-0.12922709621617767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21514562</v>
      </c>
      <c r="E157" s="32">
        <f>SUM(E151:E156)</f>
        <v>21514562</v>
      </c>
      <c r="F157" s="32">
        <f>SUM(F151:F156)</f>
        <v>4212535</v>
      </c>
      <c r="G157" s="37">
        <f t="shared" si="28"/>
        <v>0.19579924518100811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4212535</v>
      </c>
      <c r="O157" s="37">
        <f t="shared" si="32"/>
        <v>0.19579924518100811</v>
      </c>
      <c r="P157" s="32">
        <f>SUM(P151:P156)</f>
        <v>4386057</v>
      </c>
      <c r="Q157" s="32">
        <f>SUM(Q151:Q156)</f>
        <v>18485120</v>
      </c>
      <c r="R157" s="32">
        <f>SUM(R151:R156)</f>
        <v>18312520</v>
      </c>
      <c r="S157" s="32">
        <f>SUM(S151:S156)</f>
        <v>4386057</v>
      </c>
      <c r="T157" s="37">
        <f t="shared" si="33"/>
        <v>0.23727500822283004</v>
      </c>
      <c r="U157" s="37">
        <f t="shared" si="34"/>
        <v>-3.9562185352356338E-2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64352337</v>
      </c>
      <c r="E159" s="31">
        <v>64352337</v>
      </c>
      <c r="F159" s="31">
        <v>26541793</v>
      </c>
      <c r="G159" s="36">
        <f t="shared" si="28"/>
        <v>0.41244489691182468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26541793</v>
      </c>
      <c r="O159" s="36">
        <f t="shared" si="32"/>
        <v>0.41244489691182468</v>
      </c>
      <c r="P159" s="31">
        <v>25260331</v>
      </c>
      <c r="Q159" s="31">
        <v>61239415</v>
      </c>
      <c r="R159" s="31">
        <v>61219727</v>
      </c>
      <c r="S159" s="31">
        <v>25260331</v>
      </c>
      <c r="T159" s="36">
        <f t="shared" si="33"/>
        <v>0.41248485146371827</v>
      </c>
      <c r="U159" s="36">
        <f t="shared" si="34"/>
        <v>5.0730214105270344E-2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4737943</v>
      </c>
      <c r="E160" s="31">
        <v>4737943</v>
      </c>
      <c r="F160" s="31">
        <v>1974157</v>
      </c>
      <c r="G160" s="36">
        <f t="shared" si="28"/>
        <v>0.41666963912398269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1974157</v>
      </c>
      <c r="O160" s="36">
        <f t="shared" si="32"/>
        <v>0.41666963912398269</v>
      </c>
      <c r="P160" s="31">
        <v>2436800</v>
      </c>
      <c r="Q160" s="31">
        <v>5848291</v>
      </c>
      <c r="R160" s="31">
        <v>5043235</v>
      </c>
      <c r="S160" s="31">
        <v>2436800</v>
      </c>
      <c r="T160" s="36">
        <f t="shared" si="33"/>
        <v>0.41666873279732491</v>
      </c>
      <c r="U160" s="36">
        <f t="shared" si="34"/>
        <v>-0.1898567793827971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69090280</v>
      </c>
      <c r="E163" s="32">
        <f>SUM(E158:E162)</f>
        <v>69090280</v>
      </c>
      <c r="F163" s="32">
        <f>SUM(F158:F162)</f>
        <v>28515950</v>
      </c>
      <c r="G163" s="37">
        <f t="shared" si="28"/>
        <v>0.41273461332042655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28515950</v>
      </c>
      <c r="O163" s="37">
        <f t="shared" si="32"/>
        <v>0.41273461332042655</v>
      </c>
      <c r="P163" s="32">
        <f>SUM(P158:P162)</f>
        <v>27697131</v>
      </c>
      <c r="Q163" s="32">
        <f>SUM(Q158:Q162)</f>
        <v>67087706</v>
      </c>
      <c r="R163" s="32">
        <f>SUM(R158:R162)</f>
        <v>66262962</v>
      </c>
      <c r="S163" s="32">
        <f>SUM(S158:S162)</f>
        <v>27697131</v>
      </c>
      <c r="T163" s="37">
        <f t="shared" si="33"/>
        <v>0.41284957634413672</v>
      </c>
      <c r="U163" s="37">
        <f t="shared" si="34"/>
        <v>2.9563314698551224E-2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567224</v>
      </c>
      <c r="E164" s="31">
        <v>567224</v>
      </c>
      <c r="F164" s="31">
        <v>62732</v>
      </c>
      <c r="G164" s="36">
        <f t="shared" si="28"/>
        <v>0.11059475621623908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62732</v>
      </c>
      <c r="O164" s="36">
        <f t="shared" si="32"/>
        <v>0.11059475621623908</v>
      </c>
      <c r="P164" s="31">
        <v>95381</v>
      </c>
      <c r="Q164" s="31">
        <v>349740</v>
      </c>
      <c r="R164" s="31">
        <v>399640</v>
      </c>
      <c r="S164" s="31">
        <v>95381</v>
      </c>
      <c r="T164" s="36">
        <f t="shared" si="33"/>
        <v>0.27271973466003319</v>
      </c>
      <c r="U164" s="36">
        <f t="shared" si="34"/>
        <v>-0.34230087753326133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600000</v>
      </c>
      <c r="E165" s="31">
        <v>600000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600000</v>
      </c>
      <c r="R165" s="31">
        <v>600000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1167224</v>
      </c>
      <c r="E169" s="32">
        <f>SUM(E164:E168)</f>
        <v>1167224</v>
      </c>
      <c r="F169" s="32">
        <f>SUM(F164:F168)</f>
        <v>62732</v>
      </c>
      <c r="G169" s="37">
        <f t="shared" si="28"/>
        <v>5.3744611145761227E-2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62732</v>
      </c>
      <c r="O169" s="37">
        <f t="shared" si="32"/>
        <v>5.3744611145761227E-2</v>
      </c>
      <c r="P169" s="32">
        <f>SUM(P164:P168)</f>
        <v>95381</v>
      </c>
      <c r="Q169" s="32">
        <f>SUM(Q164:Q168)</f>
        <v>949740</v>
      </c>
      <c r="R169" s="32">
        <f>SUM(R164:R168)</f>
        <v>999640</v>
      </c>
      <c r="S169" s="32">
        <f>SUM(S164:S168)</f>
        <v>95381</v>
      </c>
      <c r="T169" s="37">
        <f t="shared" si="33"/>
        <v>0.10042853833680797</v>
      </c>
      <c r="U169" s="37">
        <f t="shared" si="34"/>
        <v>-0.34230087753326133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413670188</v>
      </c>
      <c r="E170" s="32">
        <f>SUM(E105,E107:E111,E113:E120,E122:E125,E127:E131,E133:E136,E138:E143,E145:E149,E151:E156,E158:E162,E164:E168)</f>
        <v>413670188</v>
      </c>
      <c r="F170" s="32">
        <f>SUM(F105,F107:F111,F113:F120,F122:F125,F127:F131,F133:F136,F138:F143,F145:F149,F151:F156,F158:F162,F164:F168)</f>
        <v>90441281</v>
      </c>
      <c r="G170" s="37">
        <f t="shared" si="28"/>
        <v>0.21863137258515714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90441281</v>
      </c>
      <c r="O170" s="37">
        <f t="shared" si="32"/>
        <v>0.21863137258515714</v>
      </c>
      <c r="P170" s="32">
        <f>SUM(P105,P107:P111,P113:P120,P122:P125,P127:P131,P133:P136,P138:P143,P145:P149,P151:P156,P158:P162,P164:P168)</f>
        <v>94181125</v>
      </c>
      <c r="Q170" s="32">
        <f>SUM(Q105,Q107:Q111,Q113:Q120,Q122:Q125,Q127:Q131,Q133:Q136,Q138:Q143,Q145:Q149,Q151:Q156,Q158:Q162,Q164:Q168)</f>
        <v>612892118</v>
      </c>
      <c r="R170" s="32">
        <f>SUM(R105,R107:R111,R113:R120,R122:R125,R127:R131,R133:R136,R138:R143,R145:R149,R151:R156,R158:R162,R164:R168)</f>
        <v>386320753</v>
      </c>
      <c r="S170" s="32">
        <f>SUM(S105,S107:S111,S113:S120,S122:S125,S127:S131,S133:S136,S138:S143,S145:S149,S151:S156,S158:S162,S164:S168)</f>
        <v>94181125</v>
      </c>
      <c r="T170" s="37">
        <f t="shared" si="33"/>
        <v>0.15366672573198273</v>
      </c>
      <c r="U170" s="37">
        <f t="shared" si="34"/>
        <v>-3.9709060599987578E-2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132000</v>
      </c>
      <c r="E173" s="31">
        <v>132000</v>
      </c>
      <c r="F173" s="31">
        <v>66384</v>
      </c>
      <c r="G173" s="36">
        <f t="shared" ref="G173:G205" si="35">IF(($D173     =0),0,($F173     /$D173     ))</f>
        <v>0.50290909090909086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66384</v>
      </c>
      <c r="O173" s="36">
        <f t="shared" ref="O173:O205" si="39">IF(($D173     =0),0,($N173     /$D173     ))</f>
        <v>0.50290909090909086</v>
      </c>
      <c r="P173" s="31">
        <v>-204</v>
      </c>
      <c r="Q173" s="31">
        <v>450000</v>
      </c>
      <c r="R173" s="31">
        <v>28000</v>
      </c>
      <c r="S173" s="31">
        <v>-204</v>
      </c>
      <c r="T173" s="36">
        <f t="shared" ref="T173:T205" si="40">IF(($Q173     =0),0,($S173     /$Q173     ))</f>
        <v>-4.5333333333333331E-4</v>
      </c>
      <c r="U173" s="36">
        <f t="shared" ref="U173:U205" si="41">IF(($P173     =0),0,(($F173     /$P173     )-1))</f>
        <v>-326.41176470588238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370000</v>
      </c>
      <c r="E175" s="31">
        <v>370000</v>
      </c>
      <c r="F175" s="31">
        <v>56752</v>
      </c>
      <c r="G175" s="36">
        <f t="shared" si="35"/>
        <v>0.15338378378378378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56752</v>
      </c>
      <c r="O175" s="36">
        <f t="shared" si="39"/>
        <v>0.15338378378378378</v>
      </c>
      <c r="P175" s="31">
        <v>52683</v>
      </c>
      <c r="Q175" s="31">
        <v>481416</v>
      </c>
      <c r="R175" s="31">
        <v>652320</v>
      </c>
      <c r="S175" s="31">
        <v>52683</v>
      </c>
      <c r="T175" s="36">
        <f t="shared" si="40"/>
        <v>0.10943342140684979</v>
      </c>
      <c r="U175" s="36">
        <f t="shared" si="41"/>
        <v>7.7235540876563702E-2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3510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3510</v>
      </c>
      <c r="O178" s="36">
        <f t="shared" si="39"/>
        <v>0</v>
      </c>
      <c r="P178" s="31">
        <v>3343</v>
      </c>
      <c r="Q178" s="31">
        <v>0</v>
      </c>
      <c r="R178" s="31">
        <v>0</v>
      </c>
      <c r="S178" s="31">
        <v>3343</v>
      </c>
      <c r="T178" s="36">
        <f t="shared" si="40"/>
        <v>0</v>
      </c>
      <c r="U178" s="36">
        <f t="shared" si="41"/>
        <v>4.9955130122644409E-2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502000</v>
      </c>
      <c r="E179" s="32">
        <f>SUM(E173:E178)</f>
        <v>502000</v>
      </c>
      <c r="F179" s="32">
        <f>SUM(F173:F178)</f>
        <v>126646</v>
      </c>
      <c r="G179" s="37">
        <f t="shared" si="35"/>
        <v>0.25228286852589643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126646</v>
      </c>
      <c r="O179" s="37">
        <f t="shared" si="39"/>
        <v>0.25228286852589643</v>
      </c>
      <c r="P179" s="32">
        <f>SUM(P173:P178)</f>
        <v>55822</v>
      </c>
      <c r="Q179" s="32">
        <f>SUM(Q173:Q178)</f>
        <v>931416</v>
      </c>
      <c r="R179" s="32">
        <f>SUM(R173:R178)</f>
        <v>680320</v>
      </c>
      <c r="S179" s="32">
        <f>SUM(S173:S178)</f>
        <v>55822</v>
      </c>
      <c r="T179" s="37">
        <f t="shared" si="40"/>
        <v>5.9932403995636749E-2</v>
      </c>
      <c r="U179" s="37">
        <f t="shared" si="41"/>
        <v>1.2687470889613413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2086000</v>
      </c>
      <c r="E181" s="31">
        <v>2086000</v>
      </c>
      <c r="F181" s="31">
        <v>290778</v>
      </c>
      <c r="G181" s="36">
        <f t="shared" si="35"/>
        <v>0.13939501438159158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290778</v>
      </c>
      <c r="O181" s="36">
        <f t="shared" si="39"/>
        <v>0.13939501438159158</v>
      </c>
      <c r="P181" s="31">
        <v>416912</v>
      </c>
      <c r="Q181" s="31">
        <v>1468600</v>
      </c>
      <c r="R181" s="31">
        <v>2000000</v>
      </c>
      <c r="S181" s="31">
        <v>416912</v>
      </c>
      <c r="T181" s="36">
        <f t="shared" si="40"/>
        <v>0.28388397112896635</v>
      </c>
      <c r="U181" s="36">
        <f t="shared" si="41"/>
        <v>-0.30254346240933339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115512</v>
      </c>
      <c r="E182" s="31">
        <v>115512</v>
      </c>
      <c r="F182" s="31">
        <v>32301</v>
      </c>
      <c r="G182" s="36">
        <f t="shared" si="35"/>
        <v>0.27963328485352174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32301</v>
      </c>
      <c r="O182" s="36">
        <f t="shared" si="39"/>
        <v>0.27963328485352174</v>
      </c>
      <c r="P182" s="31">
        <v>32301</v>
      </c>
      <c r="Q182" s="31">
        <v>112428</v>
      </c>
      <c r="R182" s="31">
        <v>110745</v>
      </c>
      <c r="S182" s="31">
        <v>32301</v>
      </c>
      <c r="T182" s="36">
        <f t="shared" si="40"/>
        <v>0.28730387447966699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2201512</v>
      </c>
      <c r="E185" s="32">
        <f>SUM(E180:E184)</f>
        <v>2201512</v>
      </c>
      <c r="F185" s="32">
        <f>SUM(F180:F184)</f>
        <v>323079</v>
      </c>
      <c r="G185" s="37">
        <f t="shared" si="35"/>
        <v>0.1467532314154999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323079</v>
      </c>
      <c r="O185" s="37">
        <f t="shared" si="39"/>
        <v>0.1467532314154999</v>
      </c>
      <c r="P185" s="32">
        <f>SUM(P180:P184)</f>
        <v>449213</v>
      </c>
      <c r="Q185" s="32">
        <f>SUM(Q180:Q184)</f>
        <v>1581028</v>
      </c>
      <c r="R185" s="32">
        <f>SUM(R180:R184)</f>
        <v>2110745</v>
      </c>
      <c r="S185" s="32">
        <f>SUM(S180:S184)</f>
        <v>449213</v>
      </c>
      <c r="T185" s="37">
        <f t="shared" si="40"/>
        <v>0.28412716283329581</v>
      </c>
      <c r="U185" s="37">
        <f t="shared" si="41"/>
        <v>-0.28078884627114531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332</v>
      </c>
      <c r="E187" s="31">
        <v>332</v>
      </c>
      <c r="F187" s="31">
        <v>58108</v>
      </c>
      <c r="G187" s="36">
        <f t="shared" si="35"/>
        <v>175.02409638554218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58108</v>
      </c>
      <c r="O187" s="36">
        <f t="shared" si="39"/>
        <v>175.02409638554218</v>
      </c>
      <c r="P187" s="31">
        <v>53836</v>
      </c>
      <c r="Q187" s="31">
        <v>1673</v>
      </c>
      <c r="R187" s="31">
        <v>1673</v>
      </c>
      <c r="S187" s="31">
        <v>53836</v>
      </c>
      <c r="T187" s="36">
        <f t="shared" si="40"/>
        <v>32.179318589360427</v>
      </c>
      <c r="U187" s="36">
        <f t="shared" si="41"/>
        <v>7.9352106397206246E-2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2697793</v>
      </c>
      <c r="E188" s="31">
        <v>2697793</v>
      </c>
      <c r="F188" s="31">
        <v>928734</v>
      </c>
      <c r="G188" s="36">
        <f t="shared" si="35"/>
        <v>0.34425695373959381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928734</v>
      </c>
      <c r="O188" s="36">
        <f t="shared" si="39"/>
        <v>0.34425695373959381</v>
      </c>
      <c r="P188" s="31">
        <v>932989</v>
      </c>
      <c r="Q188" s="31">
        <v>2760089</v>
      </c>
      <c r="R188" s="31">
        <v>2545089</v>
      </c>
      <c r="S188" s="31">
        <v>932989</v>
      </c>
      <c r="T188" s="36">
        <f t="shared" si="40"/>
        <v>0.3380285925562545</v>
      </c>
      <c r="U188" s="36">
        <f t="shared" si="41"/>
        <v>-4.560611111170676E-3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6012000</v>
      </c>
      <c r="E190" s="31">
        <v>6012000</v>
      </c>
      <c r="F190" s="31">
        <v>2505004</v>
      </c>
      <c r="G190" s="36">
        <f t="shared" si="35"/>
        <v>0.41666733200266132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2505004</v>
      </c>
      <c r="O190" s="36">
        <f t="shared" si="39"/>
        <v>0.41666733200266132</v>
      </c>
      <c r="P190" s="31">
        <v>2361253</v>
      </c>
      <c r="Q190" s="31">
        <v>5667000</v>
      </c>
      <c r="R190" s="31">
        <v>5447000</v>
      </c>
      <c r="S190" s="31">
        <v>2361253</v>
      </c>
      <c r="T190" s="36">
        <f t="shared" si="40"/>
        <v>0.41666719604729135</v>
      </c>
      <c r="U190" s="36">
        <f t="shared" si="41"/>
        <v>6.0879117993709375E-2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8710125</v>
      </c>
      <c r="E191" s="32">
        <f>SUM(E186:E190)</f>
        <v>8710125</v>
      </c>
      <c r="F191" s="32">
        <f>SUM(F186:F190)</f>
        <v>3491846</v>
      </c>
      <c r="G191" s="37">
        <f t="shared" si="35"/>
        <v>0.40089505030065586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3491846</v>
      </c>
      <c r="O191" s="37">
        <f t="shared" si="39"/>
        <v>0.40089505030065586</v>
      </c>
      <c r="P191" s="32">
        <f>SUM(P186:P190)</f>
        <v>3348078</v>
      </c>
      <c r="Q191" s="32">
        <f>SUM(Q186:Q190)</f>
        <v>8428762</v>
      </c>
      <c r="R191" s="32">
        <f>SUM(R186:R190)</f>
        <v>7993762</v>
      </c>
      <c r="S191" s="32">
        <f>SUM(S186:S190)</f>
        <v>3348078</v>
      </c>
      <c r="T191" s="37">
        <f t="shared" si="40"/>
        <v>0.39722061199497627</v>
      </c>
      <c r="U191" s="37">
        <f t="shared" si="41"/>
        <v>4.2940457181702474E-2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8323</v>
      </c>
      <c r="E195" s="31">
        <v>8323</v>
      </c>
      <c r="F195" s="31">
        <v>5138</v>
      </c>
      <c r="G195" s="36">
        <f t="shared" si="35"/>
        <v>0.61732548359966355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5138</v>
      </c>
      <c r="O195" s="36">
        <f t="shared" si="39"/>
        <v>0.61732548359966355</v>
      </c>
      <c r="P195" s="31">
        <v>120</v>
      </c>
      <c r="Q195" s="31">
        <v>7679</v>
      </c>
      <c r="R195" s="31">
        <v>7979</v>
      </c>
      <c r="S195" s="31">
        <v>120</v>
      </c>
      <c r="T195" s="36">
        <f t="shared" si="40"/>
        <v>1.5627034770152363E-2</v>
      </c>
      <c r="U195" s="36">
        <f t="shared" si="41"/>
        <v>41.81666666666667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73068</v>
      </c>
      <c r="E196" s="31">
        <v>73068</v>
      </c>
      <c r="F196" s="31">
        <v>2974</v>
      </c>
      <c r="G196" s="36">
        <f t="shared" si="35"/>
        <v>4.0701812010729733E-2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2974</v>
      </c>
      <c r="O196" s="36">
        <f t="shared" si="39"/>
        <v>4.0701812010729733E-2</v>
      </c>
      <c r="P196" s="31">
        <v>0</v>
      </c>
      <c r="Q196" s="31">
        <v>70058</v>
      </c>
      <c r="R196" s="31">
        <v>70058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81391</v>
      </c>
      <c r="E198" s="32">
        <f>SUM(E192:E197)</f>
        <v>81391</v>
      </c>
      <c r="F198" s="32">
        <f>SUM(F192:F197)</f>
        <v>8112</v>
      </c>
      <c r="G198" s="37">
        <f t="shared" si="35"/>
        <v>9.9667039353245446E-2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8112</v>
      </c>
      <c r="O198" s="37">
        <f t="shared" si="39"/>
        <v>9.9667039353245446E-2</v>
      </c>
      <c r="P198" s="32">
        <f>SUM(P192:P197)</f>
        <v>120</v>
      </c>
      <c r="Q198" s="32">
        <f>SUM(Q192:Q197)</f>
        <v>77737</v>
      </c>
      <c r="R198" s="32">
        <f>SUM(R192:R197)</f>
        <v>78037</v>
      </c>
      <c r="S198" s="32">
        <f>SUM(S192:S197)</f>
        <v>120</v>
      </c>
      <c r="T198" s="37">
        <f t="shared" si="40"/>
        <v>1.5436664651324336E-3</v>
      </c>
      <c r="U198" s="37">
        <f t="shared" si="41"/>
        <v>66.599999999999994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13588612</v>
      </c>
      <c r="E200" s="31">
        <v>13588612</v>
      </c>
      <c r="F200" s="31">
        <v>9234543</v>
      </c>
      <c r="G200" s="36">
        <f t="shared" si="35"/>
        <v>0.67957956265143193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9234543</v>
      </c>
      <c r="O200" s="36">
        <f t="shared" si="39"/>
        <v>0.67957956265143193</v>
      </c>
      <c r="P200" s="31">
        <v>9278753</v>
      </c>
      <c r="Q200" s="31">
        <v>17596095</v>
      </c>
      <c r="R200" s="31">
        <v>17611517</v>
      </c>
      <c r="S200" s="31">
        <v>9278753</v>
      </c>
      <c r="T200" s="36">
        <f t="shared" si="40"/>
        <v>0.52731887387514109</v>
      </c>
      <c r="U200" s="36">
        <f t="shared" si="41"/>
        <v>-4.7646488703816381E-3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13588612</v>
      </c>
      <c r="E204" s="32">
        <f>SUM(E199:E203)</f>
        <v>13588612</v>
      </c>
      <c r="F204" s="32">
        <f>SUM(F199:F203)</f>
        <v>9234543</v>
      </c>
      <c r="G204" s="37">
        <f t="shared" si="35"/>
        <v>0.67957956265143193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9234543</v>
      </c>
      <c r="O204" s="37">
        <f t="shared" si="39"/>
        <v>0.67957956265143193</v>
      </c>
      <c r="P204" s="32">
        <f>SUM(P199:P203)</f>
        <v>9278753</v>
      </c>
      <c r="Q204" s="32">
        <f>SUM(Q199:Q203)</f>
        <v>17596095</v>
      </c>
      <c r="R204" s="32">
        <f>SUM(R199:R203)</f>
        <v>17611517</v>
      </c>
      <c r="S204" s="32">
        <f>SUM(S199:S203)</f>
        <v>9278753</v>
      </c>
      <c r="T204" s="37">
        <f t="shared" si="40"/>
        <v>0.52731887387514109</v>
      </c>
      <c r="U204" s="37">
        <f t="shared" si="41"/>
        <v>-4.7646488703816381E-3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25083640</v>
      </c>
      <c r="E205" s="32">
        <f>SUM(E173:E178,E180:E184,E186:E190,E192:E197,E199:E203)</f>
        <v>25083640</v>
      </c>
      <c r="F205" s="32">
        <f>SUM(F173:F178,F180:F184,F186:F190,F192:F197,F199:F203)</f>
        <v>13184226</v>
      </c>
      <c r="G205" s="37">
        <f t="shared" si="35"/>
        <v>0.52561055731943207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13184226</v>
      </c>
      <c r="O205" s="37">
        <f t="shared" si="39"/>
        <v>0.52561055731943207</v>
      </c>
      <c r="P205" s="32">
        <f>SUM(P173:P178,P180:P184,P186:P190,P192:P197,P199:P203)</f>
        <v>13131986</v>
      </c>
      <c r="Q205" s="32">
        <f>SUM(Q173:Q178,Q180:Q184,Q186:Q190,Q192:Q197,Q199:Q203)</f>
        <v>28615038</v>
      </c>
      <c r="R205" s="32">
        <f>SUM(R173:R178,R180:R184,R186:R190,R192:R197,R199:R203)</f>
        <v>28474381</v>
      </c>
      <c r="S205" s="32">
        <f>SUM(S173:S178,S180:S184,S186:S190,S192:S197,S199:S203)</f>
        <v>13131986</v>
      </c>
      <c r="T205" s="37">
        <f t="shared" si="40"/>
        <v>0.45891904808932982</v>
      </c>
      <c r="U205" s="37">
        <f t="shared" si="41"/>
        <v>3.9780730804921394E-3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343888</v>
      </c>
      <c r="E209" s="31">
        <v>343888</v>
      </c>
      <c r="F209" s="31">
        <v>38804</v>
      </c>
      <c r="G209" s="36">
        <f t="shared" si="42"/>
        <v>0.11283906388126366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38804</v>
      </c>
      <c r="O209" s="36">
        <f t="shared" si="46"/>
        <v>0.11283906388126366</v>
      </c>
      <c r="P209" s="31">
        <v>24591</v>
      </c>
      <c r="Q209" s="31">
        <v>329709</v>
      </c>
      <c r="R209" s="31">
        <v>329709</v>
      </c>
      <c r="S209" s="31">
        <v>24591</v>
      </c>
      <c r="T209" s="36">
        <f t="shared" si="47"/>
        <v>7.4583951302512219E-2</v>
      </c>
      <c r="U209" s="36">
        <f t="shared" si="48"/>
        <v>0.57797568216013984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21276</v>
      </c>
      <c r="E210" s="31">
        <v>21276</v>
      </c>
      <c r="F210" s="31">
        <v>9069</v>
      </c>
      <c r="G210" s="36">
        <f t="shared" si="42"/>
        <v>0.42625493513818385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9069</v>
      </c>
      <c r="O210" s="36">
        <f t="shared" si="46"/>
        <v>0.42625493513818385</v>
      </c>
      <c r="P210" s="31">
        <v>4255</v>
      </c>
      <c r="Q210" s="31">
        <v>19983</v>
      </c>
      <c r="R210" s="31">
        <v>19983</v>
      </c>
      <c r="S210" s="31">
        <v>4255</v>
      </c>
      <c r="T210" s="36">
        <f t="shared" si="47"/>
        <v>0.21293099134264123</v>
      </c>
      <c r="U210" s="36">
        <f t="shared" si="48"/>
        <v>1.1313748531139836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11141678</v>
      </c>
      <c r="E211" s="31">
        <v>11141678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10904698</v>
      </c>
      <c r="R211" s="31">
        <v>10795484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6286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6286</v>
      </c>
      <c r="O214" s="36">
        <f t="shared" si="46"/>
        <v>0</v>
      </c>
      <c r="P214" s="31">
        <v>0</v>
      </c>
      <c r="Q214" s="31">
        <v>0</v>
      </c>
      <c r="R214" s="31">
        <v>91608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11506842</v>
      </c>
      <c r="E216" s="32">
        <f>SUM(E208:E215)</f>
        <v>11506842</v>
      </c>
      <c r="F216" s="32">
        <f>SUM(F208:F215)</f>
        <v>54159</v>
      </c>
      <c r="G216" s="37">
        <f t="shared" si="42"/>
        <v>4.7066779921024378E-3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54159</v>
      </c>
      <c r="O216" s="37">
        <f t="shared" si="46"/>
        <v>4.7066779921024378E-3</v>
      </c>
      <c r="P216" s="32">
        <f>SUM(P208:P215)</f>
        <v>28846</v>
      </c>
      <c r="Q216" s="32">
        <f>SUM(Q208:Q215)</f>
        <v>11254390</v>
      </c>
      <c r="R216" s="32">
        <f>SUM(R208:R215)</f>
        <v>11236784</v>
      </c>
      <c r="S216" s="32">
        <f>SUM(S208:S215)</f>
        <v>28846</v>
      </c>
      <c r="T216" s="37">
        <f t="shared" si="47"/>
        <v>2.56308871471488E-3</v>
      </c>
      <c r="U216" s="37">
        <f t="shared" si="48"/>
        <v>0.87752201345073844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4406985</v>
      </c>
      <c r="E218" s="31">
        <v>4406985</v>
      </c>
      <c r="F218" s="31">
        <v>1072325</v>
      </c>
      <c r="G218" s="36">
        <f t="shared" si="42"/>
        <v>0.24332395050130645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1072325</v>
      </c>
      <c r="O218" s="36">
        <f t="shared" si="46"/>
        <v>0.24332395050130645</v>
      </c>
      <c r="P218" s="31">
        <v>1155838</v>
      </c>
      <c r="Q218" s="31">
        <v>4059813</v>
      </c>
      <c r="R218" s="31">
        <v>4225297</v>
      </c>
      <c r="S218" s="31">
        <v>1155838</v>
      </c>
      <c r="T218" s="36">
        <f t="shared" si="47"/>
        <v>0.28470227569594952</v>
      </c>
      <c r="U218" s="36">
        <f t="shared" si="48"/>
        <v>-7.2253205033923407E-2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2116628</v>
      </c>
      <c r="E219" s="31">
        <v>2116628</v>
      </c>
      <c r="F219" s="31">
        <v>195355</v>
      </c>
      <c r="G219" s="36">
        <f t="shared" si="42"/>
        <v>9.229538681336541E-2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195355</v>
      </c>
      <c r="O219" s="36">
        <f t="shared" si="46"/>
        <v>9.229538681336541E-2</v>
      </c>
      <c r="P219" s="31">
        <v>223018</v>
      </c>
      <c r="Q219" s="31">
        <v>2244295</v>
      </c>
      <c r="R219" s="31">
        <v>2244295</v>
      </c>
      <c r="S219" s="31">
        <v>223018</v>
      </c>
      <c r="T219" s="36">
        <f t="shared" si="47"/>
        <v>9.9371071984743542E-2</v>
      </c>
      <c r="U219" s="36">
        <f t="shared" si="48"/>
        <v>-0.124039315212225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17120580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131808</v>
      </c>
      <c r="E221" s="31">
        <v>131808</v>
      </c>
      <c r="F221" s="31">
        <v>35249</v>
      </c>
      <c r="G221" s="36">
        <f t="shared" si="42"/>
        <v>0.26742686331633891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35249</v>
      </c>
      <c r="O221" s="36">
        <f t="shared" si="46"/>
        <v>0.26742686331633891</v>
      </c>
      <c r="P221" s="31">
        <v>61913</v>
      </c>
      <c r="Q221" s="31">
        <v>55426</v>
      </c>
      <c r="R221" s="31">
        <v>126131</v>
      </c>
      <c r="S221" s="31">
        <v>61913</v>
      </c>
      <c r="T221" s="36">
        <f t="shared" si="47"/>
        <v>1.1170389347959442</v>
      </c>
      <c r="U221" s="36">
        <f t="shared" si="48"/>
        <v>-0.43066884176182707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6655421</v>
      </c>
      <c r="E224" s="32">
        <f>SUM(E217:E223)</f>
        <v>6655421</v>
      </c>
      <c r="F224" s="32">
        <f>SUM(F217:F223)</f>
        <v>1302929</v>
      </c>
      <c r="G224" s="37">
        <f t="shared" si="42"/>
        <v>0.19576958392263991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1302929</v>
      </c>
      <c r="O224" s="37">
        <f t="shared" si="46"/>
        <v>0.19576958392263991</v>
      </c>
      <c r="P224" s="32">
        <f>SUM(P217:P223)</f>
        <v>1440769</v>
      </c>
      <c r="Q224" s="32">
        <f>SUM(Q217:Q223)</f>
        <v>23480114</v>
      </c>
      <c r="R224" s="32">
        <f>SUM(R217:R223)</f>
        <v>6595723</v>
      </c>
      <c r="S224" s="32">
        <f>SUM(S217:S223)</f>
        <v>1440769</v>
      </c>
      <c r="T224" s="37">
        <f t="shared" si="47"/>
        <v>6.1361243816788966E-2</v>
      </c>
      <c r="U224" s="37">
        <f t="shared" si="48"/>
        <v>-9.5671131180640301E-2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6500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6500</v>
      </c>
      <c r="O225" s="36">
        <f t="shared" si="46"/>
        <v>0</v>
      </c>
      <c r="P225" s="31">
        <v>2000</v>
      </c>
      <c r="Q225" s="31">
        <v>0</v>
      </c>
      <c r="R225" s="31">
        <v>0</v>
      </c>
      <c r="S225" s="31">
        <v>2000</v>
      </c>
      <c r="T225" s="36">
        <f t="shared" si="47"/>
        <v>0</v>
      </c>
      <c r="U225" s="36">
        <f t="shared" si="48"/>
        <v>2.25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91253</v>
      </c>
      <c r="E226" s="31">
        <v>91253</v>
      </c>
      <c r="F226" s="31">
        <v>37413</v>
      </c>
      <c r="G226" s="36">
        <f t="shared" si="42"/>
        <v>0.40999200026300503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37413</v>
      </c>
      <c r="O226" s="36">
        <f t="shared" si="46"/>
        <v>0.40999200026300503</v>
      </c>
      <c r="P226" s="31">
        <v>52415</v>
      </c>
      <c r="Q226" s="31">
        <v>85764</v>
      </c>
      <c r="R226" s="31">
        <v>85764</v>
      </c>
      <c r="S226" s="31">
        <v>52415</v>
      </c>
      <c r="T226" s="36">
        <f t="shared" si="47"/>
        <v>0.61115386409215988</v>
      </c>
      <c r="U226" s="36">
        <f t="shared" si="48"/>
        <v>-0.28621577792616615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234117</v>
      </c>
      <c r="E228" s="31">
        <v>234117</v>
      </c>
      <c r="F228" s="31">
        <v>42388</v>
      </c>
      <c r="G228" s="36">
        <f t="shared" si="42"/>
        <v>0.18105477175941945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42388</v>
      </c>
      <c r="O228" s="36">
        <f t="shared" si="46"/>
        <v>0.18105477175941945</v>
      </c>
      <c r="P228" s="31">
        <v>82428</v>
      </c>
      <c r="Q228" s="31">
        <v>281974</v>
      </c>
      <c r="R228" s="31">
        <v>961456</v>
      </c>
      <c r="S228" s="31">
        <v>82428</v>
      </c>
      <c r="T228" s="36">
        <f t="shared" si="47"/>
        <v>0.29232482427457851</v>
      </c>
      <c r="U228" s="36">
        <f t="shared" si="48"/>
        <v>-0.48575726694812438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325370</v>
      </c>
      <c r="E230" s="32">
        <f>SUM(E225:E229)</f>
        <v>325370</v>
      </c>
      <c r="F230" s="32">
        <f>SUM(F225:F229)</f>
        <v>86301</v>
      </c>
      <c r="G230" s="37">
        <f t="shared" si="42"/>
        <v>0.26523957340873466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86301</v>
      </c>
      <c r="O230" s="37">
        <f t="shared" si="46"/>
        <v>0.26523957340873466</v>
      </c>
      <c r="P230" s="32">
        <f>SUM(P225:P229)</f>
        <v>136843</v>
      </c>
      <c r="Q230" s="32">
        <f>SUM(Q225:Q229)</f>
        <v>367738</v>
      </c>
      <c r="R230" s="32">
        <f>SUM(R225:R229)</f>
        <v>1047220</v>
      </c>
      <c r="S230" s="32">
        <f>SUM(S225:S229)</f>
        <v>136843</v>
      </c>
      <c r="T230" s="37">
        <f t="shared" si="47"/>
        <v>0.37212091217116533</v>
      </c>
      <c r="U230" s="37">
        <f t="shared" si="48"/>
        <v>-0.36934296968058289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18487633</v>
      </c>
      <c r="E231" s="32">
        <f>SUM(E208:E215,E217:E223,E225:E229)</f>
        <v>18487633</v>
      </c>
      <c r="F231" s="32">
        <f>SUM(F208:F215,F217:F223,F225:F229)</f>
        <v>1443389</v>
      </c>
      <c r="G231" s="37">
        <f t="shared" si="42"/>
        <v>7.8073217918161839E-2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1443389</v>
      </c>
      <c r="O231" s="37">
        <f t="shared" si="46"/>
        <v>7.8073217918161839E-2</v>
      </c>
      <c r="P231" s="32">
        <f>SUM(P208:P215,P217:P223,P225:P229)</f>
        <v>1606458</v>
      </c>
      <c r="Q231" s="32">
        <f>SUM(Q208:Q215,Q217:Q223,Q225:Q229)</f>
        <v>35102242</v>
      </c>
      <c r="R231" s="32">
        <f>SUM(R208:R215,R217:R223,R225:R229)</f>
        <v>18879727</v>
      </c>
      <c r="S231" s="32">
        <f>SUM(S208:S215,S217:S223,S225:S229)</f>
        <v>1606458</v>
      </c>
      <c r="T231" s="37">
        <f t="shared" si="47"/>
        <v>4.5765110957869871E-2</v>
      </c>
      <c r="U231" s="37">
        <f t="shared" si="48"/>
        <v>-0.10150841167338331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272661</v>
      </c>
      <c r="E235" s="31">
        <v>272661</v>
      </c>
      <c r="F235" s="31">
        <v>46590</v>
      </c>
      <c r="G235" s="36">
        <f t="shared" si="49"/>
        <v>0.17087152177979248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46590</v>
      </c>
      <c r="O235" s="36">
        <f t="shared" si="53"/>
        <v>0.17087152177979248</v>
      </c>
      <c r="P235" s="31">
        <v>98268</v>
      </c>
      <c r="Q235" s="31">
        <v>226817</v>
      </c>
      <c r="R235" s="31">
        <v>255817</v>
      </c>
      <c r="S235" s="31">
        <v>98268</v>
      </c>
      <c r="T235" s="36">
        <f t="shared" si="54"/>
        <v>0.43324794878690753</v>
      </c>
      <c r="U235" s="36">
        <f t="shared" si="55"/>
        <v>-0.5258883868604225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490680</v>
      </c>
      <c r="E236" s="31">
        <v>490680</v>
      </c>
      <c r="F236" s="31">
        <v>2521</v>
      </c>
      <c r="G236" s="36">
        <f t="shared" si="49"/>
        <v>5.1377679954349069E-3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2521</v>
      </c>
      <c r="O236" s="36">
        <f t="shared" si="53"/>
        <v>5.1377679954349069E-3</v>
      </c>
      <c r="P236" s="31">
        <v>111859</v>
      </c>
      <c r="Q236" s="31">
        <v>464000</v>
      </c>
      <c r="R236" s="31">
        <v>464000</v>
      </c>
      <c r="S236" s="31">
        <v>111859</v>
      </c>
      <c r="T236" s="36">
        <f t="shared" si="54"/>
        <v>0.24107543103448276</v>
      </c>
      <c r="U236" s="36">
        <f t="shared" si="55"/>
        <v>-0.97746269857588575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52575</v>
      </c>
      <c r="E237" s="31">
        <v>52575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5741</v>
      </c>
      <c r="Q237" s="31">
        <v>50000</v>
      </c>
      <c r="R237" s="31">
        <v>50000</v>
      </c>
      <c r="S237" s="31">
        <v>5741</v>
      </c>
      <c r="T237" s="36">
        <f t="shared" si="54"/>
        <v>0.11482000000000001</v>
      </c>
      <c r="U237" s="36">
        <f t="shared" si="55"/>
        <v>-1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4420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4420</v>
      </c>
      <c r="O238" s="36">
        <f t="shared" si="53"/>
        <v>0</v>
      </c>
      <c r="P238" s="31">
        <v>2478</v>
      </c>
      <c r="Q238" s="31">
        <v>0</v>
      </c>
      <c r="R238" s="31">
        <v>0</v>
      </c>
      <c r="S238" s="31">
        <v>2478</v>
      </c>
      <c r="T238" s="36">
        <f t="shared" si="54"/>
        <v>0</v>
      </c>
      <c r="U238" s="36">
        <f t="shared" si="55"/>
        <v>0.78369652945924129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815916</v>
      </c>
      <c r="E240" s="32">
        <f>SUM(E234:E239)</f>
        <v>815916</v>
      </c>
      <c r="F240" s="32">
        <f>SUM(F234:F239)</f>
        <v>53531</v>
      </c>
      <c r="G240" s="37">
        <f t="shared" si="49"/>
        <v>6.5608469499311206E-2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53531</v>
      </c>
      <c r="O240" s="37">
        <f t="shared" si="53"/>
        <v>6.5608469499311206E-2</v>
      </c>
      <c r="P240" s="32">
        <f>SUM(P234:P239)</f>
        <v>218346</v>
      </c>
      <c r="Q240" s="32">
        <f>SUM(Q234:Q239)</f>
        <v>740817</v>
      </c>
      <c r="R240" s="32">
        <f>SUM(R234:R239)</f>
        <v>769817</v>
      </c>
      <c r="S240" s="32">
        <f>SUM(S234:S239)</f>
        <v>218346</v>
      </c>
      <c r="T240" s="37">
        <f t="shared" si="54"/>
        <v>0.29473675685088219</v>
      </c>
      <c r="U240" s="37">
        <f t="shared" si="55"/>
        <v>-0.75483407069513531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3174569</v>
      </c>
      <c r="E243" s="31">
        <v>3174569</v>
      </c>
      <c r="F243" s="31">
        <v>12645</v>
      </c>
      <c r="G243" s="36">
        <f t="shared" si="49"/>
        <v>3.9832178793404709E-3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12645</v>
      </c>
      <c r="O243" s="36">
        <f t="shared" si="53"/>
        <v>3.9832178793404709E-3</v>
      </c>
      <c r="P243" s="31">
        <v>15327</v>
      </c>
      <c r="Q243" s="31">
        <v>394236</v>
      </c>
      <c r="R243" s="31">
        <v>394236</v>
      </c>
      <c r="S243" s="31">
        <v>15327</v>
      </c>
      <c r="T243" s="36">
        <f t="shared" si="54"/>
        <v>3.8877728061364261E-2</v>
      </c>
      <c r="U243" s="36">
        <f t="shared" si="55"/>
        <v>-0.17498532002348799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13506578</v>
      </c>
      <c r="E245" s="31">
        <v>13506578</v>
      </c>
      <c r="F245" s="31">
        <v>5627755</v>
      </c>
      <c r="G245" s="36">
        <f t="shared" si="49"/>
        <v>0.41666771553831028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5627755</v>
      </c>
      <c r="O245" s="36">
        <f t="shared" si="53"/>
        <v>0.41666771553831028</v>
      </c>
      <c r="P245" s="31">
        <v>0</v>
      </c>
      <c r="Q245" s="31">
        <v>8824985</v>
      </c>
      <c r="R245" s="31">
        <v>8824985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16681147</v>
      </c>
      <c r="E247" s="32">
        <f>SUM(E241:E246)</f>
        <v>16681147</v>
      </c>
      <c r="F247" s="32">
        <f>SUM(F241:F246)</f>
        <v>5640400</v>
      </c>
      <c r="G247" s="37">
        <f t="shared" si="49"/>
        <v>0.33813022569730966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5640400</v>
      </c>
      <c r="O247" s="37">
        <f t="shared" si="53"/>
        <v>0.33813022569730966</v>
      </c>
      <c r="P247" s="32">
        <f>SUM(P241:P246)</f>
        <v>15327</v>
      </c>
      <c r="Q247" s="32">
        <f>SUM(Q241:Q246)</f>
        <v>9219221</v>
      </c>
      <c r="R247" s="32">
        <f>SUM(R241:R246)</f>
        <v>9219221</v>
      </c>
      <c r="S247" s="32">
        <f>SUM(S241:S246)</f>
        <v>15327</v>
      </c>
      <c r="T247" s="37">
        <f t="shared" si="54"/>
        <v>1.6625048905975896E-3</v>
      </c>
      <c r="U247" s="37">
        <f t="shared" si="55"/>
        <v>367.00417563776341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221865</v>
      </c>
      <c r="E248" s="31">
        <v>221865</v>
      </c>
      <c r="F248" s="31">
        <v>49761</v>
      </c>
      <c r="G248" s="36">
        <f t="shared" si="49"/>
        <v>0.22428503819890475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49761</v>
      </c>
      <c r="O248" s="36">
        <f t="shared" si="53"/>
        <v>0.22428503819890475</v>
      </c>
      <c r="P248" s="31">
        <v>35256</v>
      </c>
      <c r="Q248" s="31">
        <v>14326</v>
      </c>
      <c r="R248" s="31">
        <v>212718</v>
      </c>
      <c r="S248" s="31">
        <v>35256</v>
      </c>
      <c r="T248" s="36">
        <f t="shared" si="54"/>
        <v>2.4609800362976406</v>
      </c>
      <c r="U248" s="36">
        <f t="shared" si="55"/>
        <v>0.41141933287950994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128832</v>
      </c>
      <c r="E249" s="31">
        <v>128832</v>
      </c>
      <c r="F249" s="31">
        <v>13162</v>
      </c>
      <c r="G249" s="36">
        <f t="shared" si="49"/>
        <v>0.10216405861897665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13162</v>
      </c>
      <c r="O249" s="36">
        <f t="shared" si="53"/>
        <v>0.10216405861897665</v>
      </c>
      <c r="P249" s="31">
        <v>8724</v>
      </c>
      <c r="Q249" s="31">
        <v>274819</v>
      </c>
      <c r="R249" s="31">
        <v>174870</v>
      </c>
      <c r="S249" s="31">
        <v>8724</v>
      </c>
      <c r="T249" s="36">
        <f t="shared" si="54"/>
        <v>3.1744530036132874E-2</v>
      </c>
      <c r="U249" s="36">
        <f t="shared" si="55"/>
        <v>0.508711600183402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456019</v>
      </c>
      <c r="E250" s="31">
        <v>456019</v>
      </c>
      <c r="F250" s="31">
        <v>11516</v>
      </c>
      <c r="G250" s="36">
        <f t="shared" si="49"/>
        <v>2.5253333742673002E-2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11516</v>
      </c>
      <c r="O250" s="36">
        <f t="shared" si="53"/>
        <v>2.5253333742673002E-2</v>
      </c>
      <c r="P250" s="31">
        <v>9956</v>
      </c>
      <c r="Q250" s="31">
        <v>436800</v>
      </c>
      <c r="R250" s="31">
        <v>436800</v>
      </c>
      <c r="S250" s="31">
        <v>9956</v>
      </c>
      <c r="T250" s="36">
        <f t="shared" si="54"/>
        <v>2.2793040293040294E-2</v>
      </c>
      <c r="U250" s="36">
        <f t="shared" si="55"/>
        <v>0.1566894335074327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806716</v>
      </c>
      <c r="E254" s="32">
        <f>SUM(E248:E253)</f>
        <v>806716</v>
      </c>
      <c r="F254" s="32">
        <f>SUM(F248:F253)</f>
        <v>74439</v>
      </c>
      <c r="G254" s="37">
        <f t="shared" si="49"/>
        <v>9.2274108856152601E-2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74439</v>
      </c>
      <c r="O254" s="37">
        <f t="shared" si="53"/>
        <v>9.2274108856152601E-2</v>
      </c>
      <c r="P254" s="32">
        <f>SUM(P248:P253)</f>
        <v>53936</v>
      </c>
      <c r="Q254" s="32">
        <f>SUM(Q248:Q253)</f>
        <v>725945</v>
      </c>
      <c r="R254" s="32">
        <f>SUM(R248:R253)</f>
        <v>824388</v>
      </c>
      <c r="S254" s="32">
        <f>SUM(S248:S253)</f>
        <v>53936</v>
      </c>
      <c r="T254" s="37">
        <f t="shared" si="54"/>
        <v>7.4297639628346498E-2</v>
      </c>
      <c r="U254" s="37">
        <f t="shared" si="55"/>
        <v>0.38013571640462773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774163</v>
      </c>
      <c r="E255" s="31">
        <v>774163</v>
      </c>
      <c r="F255" s="31">
        <v>10648</v>
      </c>
      <c r="G255" s="36">
        <f t="shared" si="49"/>
        <v>1.375420938484531E-2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10648</v>
      </c>
      <c r="O255" s="36">
        <f t="shared" si="53"/>
        <v>1.375420938484531E-2</v>
      </c>
      <c r="P255" s="31">
        <v>2556</v>
      </c>
      <c r="Q255" s="31">
        <v>740116</v>
      </c>
      <c r="R255" s="31">
        <v>740116</v>
      </c>
      <c r="S255" s="31">
        <v>2556</v>
      </c>
      <c r="T255" s="36">
        <f t="shared" si="54"/>
        <v>3.4535126926049432E-3</v>
      </c>
      <c r="U255" s="36">
        <f t="shared" si="55"/>
        <v>3.1658841940532083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1070111</v>
      </c>
      <c r="E257" s="31">
        <v>1070111</v>
      </c>
      <c r="F257" s="31">
        <v>152473</v>
      </c>
      <c r="G257" s="36">
        <f t="shared" si="49"/>
        <v>0.14248334985809882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152473</v>
      </c>
      <c r="O257" s="36">
        <f t="shared" si="53"/>
        <v>0.14248334985809882</v>
      </c>
      <c r="P257" s="31">
        <v>19399</v>
      </c>
      <c r="Q257" s="31">
        <v>1268193</v>
      </c>
      <c r="R257" s="31">
        <v>759466</v>
      </c>
      <c r="S257" s="31">
        <v>19399</v>
      </c>
      <c r="T257" s="36">
        <f t="shared" si="54"/>
        <v>1.5296567635998622E-2</v>
      </c>
      <c r="U257" s="36">
        <f t="shared" si="55"/>
        <v>6.8598381359863909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1844274</v>
      </c>
      <c r="E259" s="32">
        <f>SUM(E255:E258)</f>
        <v>1844274</v>
      </c>
      <c r="F259" s="32">
        <f>SUM(F255:F258)</f>
        <v>163121</v>
      </c>
      <c r="G259" s="37">
        <f t="shared" si="49"/>
        <v>8.8447269765772329E-2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163121</v>
      </c>
      <c r="O259" s="37">
        <f t="shared" si="53"/>
        <v>8.8447269765772329E-2</v>
      </c>
      <c r="P259" s="32">
        <f>SUM(P255:P258)</f>
        <v>21955</v>
      </c>
      <c r="Q259" s="32">
        <f>SUM(Q255:Q258)</f>
        <v>2008309</v>
      </c>
      <c r="R259" s="32">
        <f>SUM(R255:R258)</f>
        <v>1499582</v>
      </c>
      <c r="S259" s="32">
        <f>SUM(S255:S258)</f>
        <v>21955</v>
      </c>
      <c r="T259" s="37">
        <f t="shared" si="54"/>
        <v>1.0932082662578318E-2</v>
      </c>
      <c r="U259" s="37">
        <f t="shared" si="55"/>
        <v>6.4297882031427918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20148053</v>
      </c>
      <c r="E260" s="32">
        <f>SUM(E234:E239,E241:E246,E248:E253,E255:E258)</f>
        <v>20148053</v>
      </c>
      <c r="F260" s="32">
        <f>SUM(F234:F239,F241:F246,F248:F253,F255:F258)</f>
        <v>5931491</v>
      </c>
      <c r="G260" s="37">
        <f t="shared" si="49"/>
        <v>0.29439524503930975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5931491</v>
      </c>
      <c r="O260" s="37">
        <f t="shared" si="53"/>
        <v>0.29439524503930975</v>
      </c>
      <c r="P260" s="32">
        <f>SUM(P234:P239,P241:P246,P248:P253,P255:P258)</f>
        <v>309564</v>
      </c>
      <c r="Q260" s="32">
        <f>SUM(Q234:Q239,Q241:Q246,Q248:Q253,Q255:Q258)</f>
        <v>12694292</v>
      </c>
      <c r="R260" s="32">
        <f>SUM(R234:R239,R241:R246,R248:R253,R255:R258)</f>
        <v>12313008</v>
      </c>
      <c r="S260" s="32">
        <f>SUM(S234:S239,S241:S246,S248:S253,S255:S258)</f>
        <v>309564</v>
      </c>
      <c r="T260" s="37">
        <f t="shared" si="54"/>
        <v>2.438607840437261E-2</v>
      </c>
      <c r="U260" s="37">
        <f t="shared" si="55"/>
        <v>18.160790660412708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4144848</v>
      </c>
      <c r="E264" s="31">
        <v>4144848</v>
      </c>
      <c r="F264" s="31">
        <v>1545304</v>
      </c>
      <c r="G264" s="36">
        <f t="shared" si="56"/>
        <v>0.37282525197546446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1545304</v>
      </c>
      <c r="O264" s="36">
        <f t="shared" si="60"/>
        <v>0.37282525197546446</v>
      </c>
      <c r="P264" s="31">
        <v>1548955</v>
      </c>
      <c r="Q264" s="31">
        <v>3966328</v>
      </c>
      <c r="R264" s="31">
        <v>3966328</v>
      </c>
      <c r="S264" s="31">
        <v>1548955</v>
      </c>
      <c r="T264" s="36">
        <f t="shared" si="61"/>
        <v>0.39052619954779333</v>
      </c>
      <c r="U264" s="36">
        <f t="shared" si="62"/>
        <v>-2.3570729943735991E-3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4144848</v>
      </c>
      <c r="E267" s="32">
        <f>SUM(E263:E266)</f>
        <v>4144848</v>
      </c>
      <c r="F267" s="32">
        <f>SUM(F263:F266)</f>
        <v>1545304</v>
      </c>
      <c r="G267" s="37">
        <f t="shared" si="56"/>
        <v>0.37282525197546446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1545304</v>
      </c>
      <c r="O267" s="37">
        <f t="shared" si="60"/>
        <v>0.37282525197546446</v>
      </c>
      <c r="P267" s="32">
        <f>SUM(P263:P266)</f>
        <v>1548955</v>
      </c>
      <c r="Q267" s="32">
        <f>SUM(Q263:Q266)</f>
        <v>3966328</v>
      </c>
      <c r="R267" s="32">
        <f>SUM(R263:R266)</f>
        <v>3966328</v>
      </c>
      <c r="S267" s="32">
        <f>SUM(S263:S266)</f>
        <v>1548955</v>
      </c>
      <c r="T267" s="37">
        <f t="shared" si="61"/>
        <v>0.39052619954779333</v>
      </c>
      <c r="U267" s="37">
        <f t="shared" si="62"/>
        <v>-2.3570729943735991E-3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1334385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144154</v>
      </c>
      <c r="E269" s="31">
        <v>144154</v>
      </c>
      <c r="F269" s="31">
        <v>29176</v>
      </c>
      <c r="G269" s="36">
        <f t="shared" si="56"/>
        <v>0.202394661265036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29176</v>
      </c>
      <c r="O269" s="36">
        <f t="shared" si="60"/>
        <v>0.202394661265036</v>
      </c>
      <c r="P269" s="31">
        <v>33255</v>
      </c>
      <c r="Q269" s="31">
        <v>138078</v>
      </c>
      <c r="R269" s="31">
        <v>138078</v>
      </c>
      <c r="S269" s="31">
        <v>33255</v>
      </c>
      <c r="T269" s="36">
        <f t="shared" si="61"/>
        <v>0.24084213270760005</v>
      </c>
      <c r="U269" s="36">
        <f t="shared" si="62"/>
        <v>-0.12265824688016835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730</v>
      </c>
      <c r="E270" s="31">
        <v>730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700</v>
      </c>
      <c r="Q270" s="31">
        <v>0</v>
      </c>
      <c r="R270" s="31">
        <v>0</v>
      </c>
      <c r="S270" s="31">
        <v>700</v>
      </c>
      <c r="T270" s="36">
        <f t="shared" si="61"/>
        <v>0</v>
      </c>
      <c r="U270" s="36">
        <f t="shared" si="62"/>
        <v>-1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214170</v>
      </c>
      <c r="E271" s="31">
        <v>214170</v>
      </c>
      <c r="F271" s="31">
        <v>22746</v>
      </c>
      <c r="G271" s="36">
        <f t="shared" si="56"/>
        <v>0.10620535088948031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22746</v>
      </c>
      <c r="O271" s="36">
        <f t="shared" si="60"/>
        <v>0.10620535088948031</v>
      </c>
      <c r="P271" s="31">
        <v>13001</v>
      </c>
      <c r="Q271" s="31">
        <v>148955</v>
      </c>
      <c r="R271" s="31">
        <v>148955</v>
      </c>
      <c r="S271" s="31">
        <v>13001</v>
      </c>
      <c r="T271" s="36">
        <f t="shared" si="61"/>
        <v>8.7281393709509589E-2</v>
      </c>
      <c r="U271" s="36">
        <f t="shared" si="62"/>
        <v>0.74955772632874385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2184</v>
      </c>
      <c r="E272" s="31">
        <v>2184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5495</v>
      </c>
      <c r="R272" s="31">
        <v>5495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361238</v>
      </c>
      <c r="E275" s="32">
        <f>SUM(E268:E274)</f>
        <v>361238</v>
      </c>
      <c r="F275" s="32">
        <f>SUM(F268:F274)</f>
        <v>51922</v>
      </c>
      <c r="G275" s="37">
        <f t="shared" si="56"/>
        <v>0.14373349426140108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51922</v>
      </c>
      <c r="O275" s="37">
        <f t="shared" si="60"/>
        <v>0.14373349426140108</v>
      </c>
      <c r="P275" s="32">
        <f>SUM(P268:P274)</f>
        <v>46956</v>
      </c>
      <c r="Q275" s="32">
        <f>SUM(Q268:Q274)</f>
        <v>1626913</v>
      </c>
      <c r="R275" s="32">
        <f>SUM(R268:R274)</f>
        <v>292528</v>
      </c>
      <c r="S275" s="32">
        <f>SUM(S268:S274)</f>
        <v>46956</v>
      </c>
      <c r="T275" s="37">
        <f t="shared" si="61"/>
        <v>2.8862022738769682E-2</v>
      </c>
      <c r="U275" s="37">
        <f t="shared" si="62"/>
        <v>0.10575858250276848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80200</v>
      </c>
      <c r="E277" s="31">
        <v>80200</v>
      </c>
      <c r="F277" s="31">
        <v>14850</v>
      </c>
      <c r="G277" s="36">
        <f t="shared" si="56"/>
        <v>0.18516209476309228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14850</v>
      </c>
      <c r="O277" s="36">
        <f t="shared" si="60"/>
        <v>0.18516209476309228</v>
      </c>
      <c r="P277" s="31">
        <v>13000</v>
      </c>
      <c r="Q277" s="31">
        <v>75680</v>
      </c>
      <c r="R277" s="31">
        <v>75680</v>
      </c>
      <c r="S277" s="31">
        <v>13000</v>
      </c>
      <c r="T277" s="36">
        <f t="shared" si="61"/>
        <v>0.17177589852008457</v>
      </c>
      <c r="U277" s="36">
        <f t="shared" si="62"/>
        <v>0.14230769230769225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38588</v>
      </c>
      <c r="E278" s="31">
        <v>38588</v>
      </c>
      <c r="F278" s="31">
        <v>11602</v>
      </c>
      <c r="G278" s="36">
        <f t="shared" si="56"/>
        <v>0.30066341867938218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11602</v>
      </c>
      <c r="O278" s="36">
        <f t="shared" si="60"/>
        <v>0.30066341867938218</v>
      </c>
      <c r="P278" s="31">
        <v>0</v>
      </c>
      <c r="Q278" s="31">
        <v>0</v>
      </c>
      <c r="R278" s="31">
        <v>36750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10545</v>
      </c>
      <c r="E279" s="31">
        <v>10545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900</v>
      </c>
      <c r="R279" s="31">
        <v>10100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438554</v>
      </c>
      <c r="E280" s="31">
        <v>438554</v>
      </c>
      <c r="F280" s="31">
        <v>67572</v>
      </c>
      <c r="G280" s="36">
        <f t="shared" si="56"/>
        <v>0.1540790871819662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67572</v>
      </c>
      <c r="O280" s="36">
        <f t="shared" si="60"/>
        <v>0.1540790871819662</v>
      </c>
      <c r="P280" s="31">
        <v>52322</v>
      </c>
      <c r="Q280" s="31">
        <v>350000</v>
      </c>
      <c r="R280" s="31">
        <v>500000</v>
      </c>
      <c r="S280" s="31">
        <v>52322</v>
      </c>
      <c r="T280" s="36">
        <f t="shared" si="61"/>
        <v>0.14949142857142858</v>
      </c>
      <c r="U280" s="36">
        <f t="shared" si="62"/>
        <v>0.2914643935629373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1161</v>
      </c>
      <c r="E283" s="31">
        <v>1161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1112</v>
      </c>
      <c r="R283" s="31">
        <v>1112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569048</v>
      </c>
      <c r="E285" s="32">
        <f>SUM(E276:E284)</f>
        <v>569048</v>
      </c>
      <c r="F285" s="32">
        <f>SUM(F276:F284)</f>
        <v>94024</v>
      </c>
      <c r="G285" s="37">
        <f t="shared" si="56"/>
        <v>0.165230349636586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94024</v>
      </c>
      <c r="O285" s="37">
        <f t="shared" si="60"/>
        <v>0.165230349636586</v>
      </c>
      <c r="P285" s="32">
        <f>SUM(P276:P284)</f>
        <v>65322</v>
      </c>
      <c r="Q285" s="32">
        <f>SUM(Q276:Q284)</f>
        <v>427692</v>
      </c>
      <c r="R285" s="32">
        <f>SUM(R276:R284)</f>
        <v>623642</v>
      </c>
      <c r="S285" s="32">
        <f>SUM(S276:S284)</f>
        <v>65322</v>
      </c>
      <c r="T285" s="37">
        <f t="shared" si="61"/>
        <v>0.15273140484273728</v>
      </c>
      <c r="U285" s="37">
        <f t="shared" si="62"/>
        <v>0.43939254768684366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25484</v>
      </c>
      <c r="E289" s="31">
        <v>25484</v>
      </c>
      <c r="F289" s="31">
        <v>3517</v>
      </c>
      <c r="G289" s="36">
        <f t="shared" si="56"/>
        <v>0.13800816198398996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3517</v>
      </c>
      <c r="O289" s="36">
        <f t="shared" si="60"/>
        <v>0.13800816198398996</v>
      </c>
      <c r="P289" s="31">
        <v>2636</v>
      </c>
      <c r="Q289" s="31">
        <v>24410</v>
      </c>
      <c r="R289" s="31">
        <v>24410</v>
      </c>
      <c r="S289" s="31">
        <v>2636</v>
      </c>
      <c r="T289" s="36">
        <f t="shared" si="61"/>
        <v>0.10798852929127407</v>
      </c>
      <c r="U289" s="36">
        <f t="shared" si="62"/>
        <v>0.33421851289833082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1769010</v>
      </c>
      <c r="E290" s="31">
        <v>1769010</v>
      </c>
      <c r="F290" s="31">
        <v>261223</v>
      </c>
      <c r="G290" s="36">
        <f t="shared" si="56"/>
        <v>0.14766620878344386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261223</v>
      </c>
      <c r="O290" s="36">
        <f t="shared" si="60"/>
        <v>0.14766620878344386</v>
      </c>
      <c r="P290" s="31">
        <v>225329</v>
      </c>
      <c r="Q290" s="31">
        <v>1671400</v>
      </c>
      <c r="R290" s="31">
        <v>1671400</v>
      </c>
      <c r="S290" s="31">
        <v>225329</v>
      </c>
      <c r="T290" s="36">
        <f t="shared" si="61"/>
        <v>0.1348145267440469</v>
      </c>
      <c r="U290" s="36">
        <f t="shared" si="62"/>
        <v>0.15929596279218394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1794494</v>
      </c>
      <c r="E292" s="32">
        <f>SUM(E286:E291)</f>
        <v>1794494</v>
      </c>
      <c r="F292" s="32">
        <f>SUM(F286:F291)</f>
        <v>264740</v>
      </c>
      <c r="G292" s="37">
        <f t="shared" si="56"/>
        <v>0.14752905275804767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264740</v>
      </c>
      <c r="O292" s="37">
        <f t="shared" si="60"/>
        <v>0.14752905275804767</v>
      </c>
      <c r="P292" s="32">
        <f>SUM(P286:P291)</f>
        <v>227965</v>
      </c>
      <c r="Q292" s="32">
        <f>SUM(Q286:Q291)</f>
        <v>1695810</v>
      </c>
      <c r="R292" s="32">
        <f>SUM(R286:R291)</f>
        <v>1695810</v>
      </c>
      <c r="S292" s="32">
        <f>SUM(S286:S291)</f>
        <v>227965</v>
      </c>
      <c r="T292" s="37">
        <f t="shared" si="61"/>
        <v>0.13442838525542367</v>
      </c>
      <c r="U292" s="37">
        <f t="shared" si="62"/>
        <v>0.1613186234729016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2910300</v>
      </c>
      <c r="E293" s="31">
        <v>2910300</v>
      </c>
      <c r="F293" s="31">
        <v>387971</v>
      </c>
      <c r="G293" s="36">
        <f t="shared" si="56"/>
        <v>0.13330962443734323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387971</v>
      </c>
      <c r="O293" s="36">
        <f t="shared" si="60"/>
        <v>0.13330962443734323</v>
      </c>
      <c r="P293" s="31">
        <v>366307</v>
      </c>
      <c r="Q293" s="31">
        <v>2720300</v>
      </c>
      <c r="R293" s="31">
        <v>2720300</v>
      </c>
      <c r="S293" s="31">
        <v>366307</v>
      </c>
      <c r="T293" s="36">
        <f t="shared" si="61"/>
        <v>0.13465683931919273</v>
      </c>
      <c r="U293" s="36">
        <f t="shared" si="62"/>
        <v>5.9141648944737613E-2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324214</v>
      </c>
      <c r="E295" s="31">
        <v>324214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6810</v>
      </c>
      <c r="Q295" s="31">
        <v>0</v>
      </c>
      <c r="R295" s="31">
        <v>145864</v>
      </c>
      <c r="S295" s="31">
        <v>6810</v>
      </c>
      <c r="T295" s="36">
        <f t="shared" si="61"/>
        <v>0</v>
      </c>
      <c r="U295" s="36">
        <f t="shared" si="62"/>
        <v>-1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3234514</v>
      </c>
      <c r="E298" s="32">
        <f>SUM(E293:E297)</f>
        <v>3234514</v>
      </c>
      <c r="F298" s="32">
        <f>SUM(F293:F297)</f>
        <v>387971</v>
      </c>
      <c r="G298" s="37">
        <f t="shared" si="56"/>
        <v>0.11994723163974556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387971</v>
      </c>
      <c r="O298" s="37">
        <f t="shared" si="60"/>
        <v>0.11994723163974556</v>
      </c>
      <c r="P298" s="32">
        <f>SUM(P293:P297)</f>
        <v>373117</v>
      </c>
      <c r="Q298" s="32">
        <f>SUM(Q293:Q297)</f>
        <v>2720300</v>
      </c>
      <c r="R298" s="32">
        <f>SUM(R293:R297)</f>
        <v>2866164</v>
      </c>
      <c r="S298" s="32">
        <f>SUM(S293:S297)</f>
        <v>373117</v>
      </c>
      <c r="T298" s="37">
        <f t="shared" si="61"/>
        <v>0.13716023967944713</v>
      </c>
      <c r="U298" s="37">
        <f t="shared" si="62"/>
        <v>3.9810568802815194E-2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10104142</v>
      </c>
      <c r="E299" s="32">
        <f>SUM(E263:E266,E268:E274,E276:E284,E286:E291,E293:E297)</f>
        <v>10104142</v>
      </c>
      <c r="F299" s="32">
        <f>SUM(F263:F266,F268:F274,F276:F284,F286:F291,F293:F297)</f>
        <v>2343961</v>
      </c>
      <c r="G299" s="37">
        <f t="shared" si="56"/>
        <v>0.23198021167952707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2343961</v>
      </c>
      <c r="O299" s="37">
        <f t="shared" si="60"/>
        <v>0.23198021167952707</v>
      </c>
      <c r="P299" s="32">
        <f>SUM(P263:P266,P268:P274,P276:P284,P286:P291,P293:P297)</f>
        <v>2262315</v>
      </c>
      <c r="Q299" s="32">
        <f>SUM(Q263:Q266,Q268:Q274,Q276:Q284,Q286:Q291,Q293:Q297)</f>
        <v>10437043</v>
      </c>
      <c r="R299" s="32">
        <f>SUM(R263:R266,R268:R274,R276:R284,R286:R291,R293:R297)</f>
        <v>9444472</v>
      </c>
      <c r="S299" s="32">
        <f>SUM(S263:S266,S268:S274,S276:S284,S286:S291,S293:S297)</f>
        <v>2262315</v>
      </c>
      <c r="T299" s="37">
        <f t="shared" si="61"/>
        <v>0.21675823315090298</v>
      </c>
      <c r="U299" s="37">
        <f t="shared" si="62"/>
        <v>3.6089580805502397E-2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95429860</v>
      </c>
      <c r="E302" s="31">
        <v>95429860</v>
      </c>
      <c r="F302" s="31">
        <v>18155836</v>
      </c>
      <c r="G302" s="36">
        <f t="shared" ref="G302:G339" si="63">IF(($D302     =0),0,($F302     /$D302     ))</f>
        <v>0.19025319747927955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18155836</v>
      </c>
      <c r="O302" s="36">
        <f t="shared" ref="O302:O339" si="67">IF(($D302     =0),0,($N302     /$D302     ))</f>
        <v>0.19025319747927955</v>
      </c>
      <c r="P302" s="31">
        <v>17126602</v>
      </c>
      <c r="Q302" s="31">
        <v>88066710</v>
      </c>
      <c r="R302" s="31">
        <v>88218340</v>
      </c>
      <c r="S302" s="31">
        <v>17126602</v>
      </c>
      <c r="T302" s="36">
        <f t="shared" ref="T302:T339" si="68">IF(($Q302     =0),0,($S302     /$Q302     ))</f>
        <v>0.19447305343869437</v>
      </c>
      <c r="U302" s="36">
        <f t="shared" ref="U302:U339" si="69">IF(($P302     =0),0,(($F302     /$P302     )-1))</f>
        <v>6.0095633681450655E-2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95429860</v>
      </c>
      <c r="E303" s="32">
        <f>E302</f>
        <v>95429860</v>
      </c>
      <c r="F303" s="32">
        <f>F302</f>
        <v>18155836</v>
      </c>
      <c r="G303" s="37">
        <f t="shared" si="63"/>
        <v>0.19025319747927955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18155836</v>
      </c>
      <c r="O303" s="37">
        <f t="shared" si="67"/>
        <v>0.19025319747927955</v>
      </c>
      <c r="P303" s="32">
        <f>P302</f>
        <v>17126602</v>
      </c>
      <c r="Q303" s="32">
        <f>Q302</f>
        <v>88066710</v>
      </c>
      <c r="R303" s="32">
        <f>R302</f>
        <v>88218340</v>
      </c>
      <c r="S303" s="32">
        <f>S302</f>
        <v>17126602</v>
      </c>
      <c r="T303" s="37">
        <f t="shared" si="68"/>
        <v>0.19447305343869437</v>
      </c>
      <c r="U303" s="37">
        <f t="shared" si="69"/>
        <v>6.0095633681450655E-2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3355108</v>
      </c>
      <c r="E304" s="31">
        <v>3355108</v>
      </c>
      <c r="F304" s="31">
        <v>1864949</v>
      </c>
      <c r="G304" s="36">
        <f t="shared" si="63"/>
        <v>0.55585364167114737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1864949</v>
      </c>
      <c r="O304" s="36">
        <f t="shared" si="67"/>
        <v>0.55585364167114737</v>
      </c>
      <c r="P304" s="31">
        <v>1550589</v>
      </c>
      <c r="Q304" s="31">
        <v>4205707</v>
      </c>
      <c r="R304" s="31">
        <v>3373337</v>
      </c>
      <c r="S304" s="31">
        <v>1550589</v>
      </c>
      <c r="T304" s="36">
        <f t="shared" si="68"/>
        <v>0.36868688189643262</v>
      </c>
      <c r="U304" s="36">
        <f t="shared" si="69"/>
        <v>0.20273586359763929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3204941</v>
      </c>
      <c r="E305" s="31">
        <v>3204941</v>
      </c>
      <c r="F305" s="31">
        <v>1058927</v>
      </c>
      <c r="G305" s="36">
        <f t="shared" si="63"/>
        <v>0.33040452226733658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1058927</v>
      </c>
      <c r="O305" s="36">
        <f t="shared" si="67"/>
        <v>0.33040452226733658</v>
      </c>
      <c r="P305" s="31">
        <v>681481</v>
      </c>
      <c r="Q305" s="31">
        <v>3599547</v>
      </c>
      <c r="R305" s="31">
        <v>3069864</v>
      </c>
      <c r="S305" s="31">
        <v>681481</v>
      </c>
      <c r="T305" s="36">
        <f t="shared" si="68"/>
        <v>0.18932410106049455</v>
      </c>
      <c r="U305" s="36">
        <f t="shared" si="69"/>
        <v>0.55386136957596754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6652000</v>
      </c>
      <c r="E306" s="31">
        <v>6652000</v>
      </c>
      <c r="F306" s="31">
        <v>1574076</v>
      </c>
      <c r="G306" s="36">
        <f t="shared" si="63"/>
        <v>0.23663199037883342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1574076</v>
      </c>
      <c r="O306" s="36">
        <f t="shared" si="67"/>
        <v>0.23663199037883342</v>
      </c>
      <c r="P306" s="31">
        <v>1708776</v>
      </c>
      <c r="Q306" s="31">
        <v>6276000</v>
      </c>
      <c r="R306" s="31">
        <v>6276000</v>
      </c>
      <c r="S306" s="31">
        <v>1708776</v>
      </c>
      <c r="T306" s="36">
        <f t="shared" si="68"/>
        <v>0.27227151051625237</v>
      </c>
      <c r="U306" s="36">
        <f t="shared" si="69"/>
        <v>-7.882835433081925E-2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11722906</v>
      </c>
      <c r="E307" s="31">
        <v>11722906</v>
      </c>
      <c r="F307" s="31">
        <v>2636616</v>
      </c>
      <c r="G307" s="36">
        <f t="shared" si="63"/>
        <v>0.22491146819739063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2636616</v>
      </c>
      <c r="O307" s="36">
        <f t="shared" si="67"/>
        <v>0.22491146819739063</v>
      </c>
      <c r="P307" s="31">
        <v>2447279</v>
      </c>
      <c r="Q307" s="31">
        <v>10657197</v>
      </c>
      <c r="R307" s="31">
        <v>10657197</v>
      </c>
      <c r="S307" s="31">
        <v>2447279</v>
      </c>
      <c r="T307" s="36">
        <f t="shared" si="68"/>
        <v>0.22963627302751372</v>
      </c>
      <c r="U307" s="36">
        <f t="shared" si="69"/>
        <v>7.7366332159104045E-2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5939181</v>
      </c>
      <c r="E308" s="31">
        <v>5939181</v>
      </c>
      <c r="F308" s="31">
        <v>1910558</v>
      </c>
      <c r="G308" s="36">
        <f t="shared" si="63"/>
        <v>0.32168711477222195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1910558</v>
      </c>
      <c r="O308" s="36">
        <f t="shared" si="67"/>
        <v>0.32168711477222195</v>
      </c>
      <c r="P308" s="31">
        <v>1116686</v>
      </c>
      <c r="Q308" s="31">
        <v>5270502</v>
      </c>
      <c r="R308" s="31">
        <v>5390502</v>
      </c>
      <c r="S308" s="31">
        <v>1116686</v>
      </c>
      <c r="T308" s="36">
        <f t="shared" si="68"/>
        <v>0.2118746942890829</v>
      </c>
      <c r="U308" s="36">
        <f t="shared" si="69"/>
        <v>0.7109178408254424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6199600</v>
      </c>
      <c r="E309" s="31">
        <v>6199600</v>
      </c>
      <c r="F309" s="31">
        <v>1305332</v>
      </c>
      <c r="G309" s="36">
        <f t="shared" si="63"/>
        <v>0.21055100329053486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1305332</v>
      </c>
      <c r="O309" s="36">
        <f t="shared" si="67"/>
        <v>0.21055100329053486</v>
      </c>
      <c r="P309" s="31">
        <v>1166731</v>
      </c>
      <c r="Q309" s="31">
        <v>4713065</v>
      </c>
      <c r="R309" s="31">
        <v>4713065</v>
      </c>
      <c r="S309" s="31">
        <v>1166731</v>
      </c>
      <c r="T309" s="36">
        <f t="shared" si="68"/>
        <v>0.24755249503242582</v>
      </c>
      <c r="U309" s="36">
        <f t="shared" si="69"/>
        <v>0.11879430648538514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37073736</v>
      </c>
      <c r="E310" s="32">
        <f>SUM(E304:E309)</f>
        <v>37073736</v>
      </c>
      <c r="F310" s="32">
        <f>SUM(F304:F309)</f>
        <v>10350458</v>
      </c>
      <c r="G310" s="37">
        <f t="shared" si="63"/>
        <v>0.27918572867865271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10350458</v>
      </c>
      <c r="O310" s="37">
        <f t="shared" si="67"/>
        <v>0.27918572867865271</v>
      </c>
      <c r="P310" s="32">
        <f>SUM(P304:P309)</f>
        <v>8671542</v>
      </c>
      <c r="Q310" s="32">
        <f>SUM(Q304:Q309)</f>
        <v>34722018</v>
      </c>
      <c r="R310" s="32">
        <f>SUM(R304:R309)</f>
        <v>33479965</v>
      </c>
      <c r="S310" s="32">
        <f>SUM(S304:S309)</f>
        <v>8671542</v>
      </c>
      <c r="T310" s="37">
        <f t="shared" si="68"/>
        <v>0.24974187848183249</v>
      </c>
      <c r="U310" s="37">
        <f t="shared" si="69"/>
        <v>0.19361216263497316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8211430</v>
      </c>
      <c r="E311" s="31">
        <v>8211430</v>
      </c>
      <c r="F311" s="31">
        <v>1822002</v>
      </c>
      <c r="G311" s="36">
        <f t="shared" si="63"/>
        <v>0.22188607830791957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1822002</v>
      </c>
      <c r="O311" s="36">
        <f t="shared" si="67"/>
        <v>0.22188607830791957</v>
      </c>
      <c r="P311" s="31">
        <v>1180269</v>
      </c>
      <c r="Q311" s="31">
        <v>7820409</v>
      </c>
      <c r="R311" s="31">
        <v>7820409</v>
      </c>
      <c r="S311" s="31">
        <v>1180269</v>
      </c>
      <c r="T311" s="36">
        <f t="shared" si="68"/>
        <v>0.15092164616965686</v>
      </c>
      <c r="U311" s="36">
        <f t="shared" si="69"/>
        <v>0.54371757624744865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2454908</v>
      </c>
      <c r="E312" s="31">
        <v>2454908</v>
      </c>
      <c r="F312" s="31">
        <v>245689</v>
      </c>
      <c r="G312" s="36">
        <f t="shared" si="63"/>
        <v>0.10008073622310897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245689</v>
      </c>
      <c r="O312" s="36">
        <f t="shared" si="67"/>
        <v>0.10008073622310897</v>
      </c>
      <c r="P312" s="31">
        <v>215551</v>
      </c>
      <c r="Q312" s="31">
        <v>1924489</v>
      </c>
      <c r="R312" s="31">
        <v>2350989</v>
      </c>
      <c r="S312" s="31">
        <v>215551</v>
      </c>
      <c r="T312" s="36">
        <f t="shared" si="68"/>
        <v>0.11200427749911795</v>
      </c>
      <c r="U312" s="36">
        <f t="shared" si="69"/>
        <v>0.13981841884287238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508561</v>
      </c>
      <c r="E313" s="31">
        <v>508561</v>
      </c>
      <c r="F313" s="31">
        <v>0</v>
      </c>
      <c r="G313" s="36">
        <f t="shared" si="63"/>
        <v>0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0</v>
      </c>
      <c r="O313" s="36">
        <f t="shared" si="67"/>
        <v>0</v>
      </c>
      <c r="P313" s="31">
        <v>25500</v>
      </c>
      <c r="Q313" s="31">
        <v>257265</v>
      </c>
      <c r="R313" s="31">
        <v>257265</v>
      </c>
      <c r="S313" s="31">
        <v>25500</v>
      </c>
      <c r="T313" s="36">
        <f t="shared" si="68"/>
        <v>9.911958486385633E-2</v>
      </c>
      <c r="U313" s="36">
        <f t="shared" si="69"/>
        <v>-1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4487300</v>
      </c>
      <c r="E314" s="31">
        <v>4487300</v>
      </c>
      <c r="F314" s="31">
        <v>605402</v>
      </c>
      <c r="G314" s="36">
        <f t="shared" si="63"/>
        <v>0.13491453658101754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605402</v>
      </c>
      <c r="O314" s="36">
        <f t="shared" si="67"/>
        <v>0.13491453658101754</v>
      </c>
      <c r="P314" s="31">
        <v>700396</v>
      </c>
      <c r="Q314" s="31">
        <v>4288900</v>
      </c>
      <c r="R314" s="31">
        <v>3889500</v>
      </c>
      <c r="S314" s="31">
        <v>700396</v>
      </c>
      <c r="T314" s="36">
        <f t="shared" si="68"/>
        <v>0.16330434377113012</v>
      </c>
      <c r="U314" s="36">
        <f t="shared" si="69"/>
        <v>-0.13562898703019433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1836713</v>
      </c>
      <c r="E315" s="31">
        <v>2131353</v>
      </c>
      <c r="F315" s="31">
        <v>99016</v>
      </c>
      <c r="G315" s="36">
        <f t="shared" si="63"/>
        <v>5.3909347840408385E-2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99016</v>
      </c>
      <c r="O315" s="36">
        <f t="shared" si="67"/>
        <v>5.3909347840408385E-2</v>
      </c>
      <c r="P315" s="31">
        <v>150107</v>
      </c>
      <c r="Q315" s="31">
        <v>1016343</v>
      </c>
      <c r="R315" s="31">
        <v>1074727</v>
      </c>
      <c r="S315" s="31">
        <v>150107</v>
      </c>
      <c r="T315" s="36">
        <f t="shared" si="68"/>
        <v>0.14769324922786894</v>
      </c>
      <c r="U315" s="36">
        <f t="shared" si="69"/>
        <v>-0.34036387377004407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17498912</v>
      </c>
      <c r="E317" s="32">
        <f>SUM(E311:E316)</f>
        <v>17793552</v>
      </c>
      <c r="F317" s="32">
        <f>SUM(F311:F316)</f>
        <v>2772109</v>
      </c>
      <c r="G317" s="37">
        <f t="shared" si="63"/>
        <v>0.158416077525277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2772109</v>
      </c>
      <c r="O317" s="37">
        <f t="shared" si="67"/>
        <v>0.158416077525277</v>
      </c>
      <c r="P317" s="32">
        <f>SUM(P311:P316)</f>
        <v>2271823</v>
      </c>
      <c r="Q317" s="32">
        <f>SUM(Q311:Q316)</f>
        <v>15307406</v>
      </c>
      <c r="R317" s="32">
        <f>SUM(R311:R316)</f>
        <v>15392890</v>
      </c>
      <c r="S317" s="32">
        <f>SUM(S311:S316)</f>
        <v>2271823</v>
      </c>
      <c r="T317" s="37">
        <f t="shared" si="68"/>
        <v>0.1484133235899015</v>
      </c>
      <c r="U317" s="37">
        <f t="shared" si="69"/>
        <v>0.22021345853088037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51000</v>
      </c>
      <c r="E318" s="31">
        <v>51000</v>
      </c>
      <c r="F318" s="31">
        <v>16944</v>
      </c>
      <c r="G318" s="36">
        <f t="shared" si="63"/>
        <v>0.33223529411764707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16944</v>
      </c>
      <c r="O318" s="36">
        <f t="shared" si="67"/>
        <v>0.33223529411764707</v>
      </c>
      <c r="P318" s="31">
        <v>14589</v>
      </c>
      <c r="Q318" s="31">
        <v>50153</v>
      </c>
      <c r="R318" s="31">
        <v>50153</v>
      </c>
      <c r="S318" s="31">
        <v>14589</v>
      </c>
      <c r="T318" s="36">
        <f t="shared" si="68"/>
        <v>0.29088987697645208</v>
      </c>
      <c r="U318" s="36">
        <f t="shared" si="69"/>
        <v>0.16142298992391524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15371300</v>
      </c>
      <c r="E319" s="31">
        <v>15371300</v>
      </c>
      <c r="F319" s="31">
        <v>4742421</v>
      </c>
      <c r="G319" s="36">
        <f t="shared" si="63"/>
        <v>0.3085243928620221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4742421</v>
      </c>
      <c r="O319" s="36">
        <f t="shared" si="67"/>
        <v>0.3085243928620221</v>
      </c>
      <c r="P319" s="31">
        <v>3617160</v>
      </c>
      <c r="Q319" s="31">
        <v>14104460</v>
      </c>
      <c r="R319" s="31">
        <v>13755260</v>
      </c>
      <c r="S319" s="31">
        <v>3617160</v>
      </c>
      <c r="T319" s="36">
        <f t="shared" si="68"/>
        <v>0.2564550503883169</v>
      </c>
      <c r="U319" s="36">
        <f t="shared" si="69"/>
        <v>0.31108963938559531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10253201</v>
      </c>
      <c r="E320" s="31">
        <v>10253201</v>
      </c>
      <c r="F320" s="31">
        <v>2883215</v>
      </c>
      <c r="G320" s="36">
        <f t="shared" si="63"/>
        <v>0.28120145113706441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2883215</v>
      </c>
      <c r="O320" s="36">
        <f t="shared" si="67"/>
        <v>0.28120145113706441</v>
      </c>
      <c r="P320" s="31">
        <v>2854201</v>
      </c>
      <c r="Q320" s="31">
        <v>10142928</v>
      </c>
      <c r="R320" s="31">
        <v>10142928</v>
      </c>
      <c r="S320" s="31">
        <v>2854201</v>
      </c>
      <c r="T320" s="36">
        <f t="shared" si="68"/>
        <v>0.28139813276797393</v>
      </c>
      <c r="U320" s="36">
        <f t="shared" si="69"/>
        <v>1.0165366769894657E-2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1430261</v>
      </c>
      <c r="E321" s="31">
        <v>1430261</v>
      </c>
      <c r="F321" s="31">
        <v>162487</v>
      </c>
      <c r="G321" s="36">
        <f t="shared" si="63"/>
        <v>0.11360653754804192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162487</v>
      </c>
      <c r="O321" s="36">
        <f t="shared" si="67"/>
        <v>0.11360653754804192</v>
      </c>
      <c r="P321" s="31">
        <v>197687</v>
      </c>
      <c r="Q321" s="31">
        <v>1534859</v>
      </c>
      <c r="R321" s="31">
        <v>862412</v>
      </c>
      <c r="S321" s="31">
        <v>197687</v>
      </c>
      <c r="T321" s="36">
        <f t="shared" si="68"/>
        <v>0.12879815018838864</v>
      </c>
      <c r="U321" s="36">
        <f t="shared" si="69"/>
        <v>-0.17805925528739874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23795297</v>
      </c>
      <c r="E322" s="31">
        <v>24570297</v>
      </c>
      <c r="F322" s="31">
        <v>6422250</v>
      </c>
      <c r="G322" s="36">
        <f t="shared" si="63"/>
        <v>0.26989576973970947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6422250</v>
      </c>
      <c r="O322" s="36">
        <f t="shared" si="67"/>
        <v>0.26989576973970947</v>
      </c>
      <c r="P322" s="31">
        <v>5566574</v>
      </c>
      <c r="Q322" s="31">
        <v>21133000</v>
      </c>
      <c r="R322" s="31">
        <v>21781901</v>
      </c>
      <c r="S322" s="31">
        <v>5566574</v>
      </c>
      <c r="T322" s="36">
        <f t="shared" si="68"/>
        <v>0.26340670988501397</v>
      </c>
      <c r="U322" s="36">
        <f t="shared" si="69"/>
        <v>0.15371681037564588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50901059</v>
      </c>
      <c r="E323" s="32">
        <f>SUM(E318:E322)</f>
        <v>51676059</v>
      </c>
      <c r="F323" s="32">
        <f>SUM(F318:F322)</f>
        <v>14227317</v>
      </c>
      <c r="G323" s="37">
        <f t="shared" si="63"/>
        <v>0.27950925343223215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14227317</v>
      </c>
      <c r="O323" s="37">
        <f t="shared" si="67"/>
        <v>0.27950925343223215</v>
      </c>
      <c r="P323" s="32">
        <f>SUM(P318:P322)</f>
        <v>12250211</v>
      </c>
      <c r="Q323" s="32">
        <f>SUM(Q318:Q322)</f>
        <v>46965400</v>
      </c>
      <c r="R323" s="32">
        <f>SUM(R318:R322)</f>
        <v>46592654</v>
      </c>
      <c r="S323" s="32">
        <f>SUM(S318:S322)</f>
        <v>12250211</v>
      </c>
      <c r="T323" s="37">
        <f t="shared" si="68"/>
        <v>0.26083480604870818</v>
      </c>
      <c r="U323" s="37">
        <f t="shared" si="69"/>
        <v>0.16139362824036252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60000</v>
      </c>
      <c r="E324" s="31">
        <v>60000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65790</v>
      </c>
      <c r="R324" s="31">
        <v>65790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15736697</v>
      </c>
      <c r="E325" s="31">
        <v>15736697</v>
      </c>
      <c r="F325" s="31">
        <v>631899</v>
      </c>
      <c r="G325" s="36">
        <f t="shared" si="63"/>
        <v>4.0154487310774298E-2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631899</v>
      </c>
      <c r="O325" s="36">
        <f t="shared" si="67"/>
        <v>4.0154487310774298E-2</v>
      </c>
      <c r="P325" s="31">
        <v>4302675</v>
      </c>
      <c r="Q325" s="31">
        <v>17649833</v>
      </c>
      <c r="R325" s="31">
        <v>14543272</v>
      </c>
      <c r="S325" s="31">
        <v>4302675</v>
      </c>
      <c r="T325" s="36">
        <f t="shared" si="68"/>
        <v>0.24377992698287854</v>
      </c>
      <c r="U325" s="36">
        <f t="shared" si="69"/>
        <v>-0.85313810594571982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2124372</v>
      </c>
      <c r="E326" s="31">
        <v>2124372</v>
      </c>
      <c r="F326" s="31">
        <v>1249903</v>
      </c>
      <c r="G326" s="36">
        <f t="shared" si="63"/>
        <v>0.58836352578550277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1249903</v>
      </c>
      <c r="O326" s="36">
        <f t="shared" si="67"/>
        <v>0.58836352578550277</v>
      </c>
      <c r="P326" s="31">
        <v>1415995</v>
      </c>
      <c r="Q326" s="31">
        <v>1759291</v>
      </c>
      <c r="R326" s="31">
        <v>1485955</v>
      </c>
      <c r="S326" s="31">
        <v>1415995</v>
      </c>
      <c r="T326" s="36">
        <f t="shared" si="68"/>
        <v>0.80486684692867749</v>
      </c>
      <c r="U326" s="36">
        <f t="shared" si="69"/>
        <v>-0.11729702435389955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1995582</v>
      </c>
      <c r="E327" s="31">
        <v>1995582</v>
      </c>
      <c r="F327" s="31">
        <v>226091</v>
      </c>
      <c r="G327" s="36">
        <f t="shared" si="63"/>
        <v>0.11329577035671799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226091</v>
      </c>
      <c r="O327" s="36">
        <f t="shared" si="67"/>
        <v>0.11329577035671799</v>
      </c>
      <c r="P327" s="31">
        <v>123437</v>
      </c>
      <c r="Q327" s="31">
        <v>1506720</v>
      </c>
      <c r="R327" s="31">
        <v>1506720</v>
      </c>
      <c r="S327" s="31">
        <v>123437</v>
      </c>
      <c r="T327" s="36">
        <f t="shared" si="68"/>
        <v>8.1924312413719863E-2</v>
      </c>
      <c r="U327" s="36">
        <f t="shared" si="69"/>
        <v>0.8316307104028775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1739100</v>
      </c>
      <c r="E328" s="31">
        <v>1739100</v>
      </c>
      <c r="F328" s="31">
        <v>355864</v>
      </c>
      <c r="G328" s="36">
        <f t="shared" si="63"/>
        <v>0.20462538094416652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355864</v>
      </c>
      <c r="O328" s="36">
        <f t="shared" si="67"/>
        <v>0.20462538094416652</v>
      </c>
      <c r="P328" s="31">
        <v>311831</v>
      </c>
      <c r="Q328" s="31">
        <v>1366300</v>
      </c>
      <c r="R328" s="31">
        <v>1546300</v>
      </c>
      <c r="S328" s="31">
        <v>311831</v>
      </c>
      <c r="T328" s="36">
        <f t="shared" si="68"/>
        <v>0.22823025689819221</v>
      </c>
      <c r="U328" s="36">
        <f t="shared" si="69"/>
        <v>0.14120789786775534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317709</v>
      </c>
      <c r="E329" s="31">
        <v>317709</v>
      </c>
      <c r="F329" s="31">
        <v>253815</v>
      </c>
      <c r="G329" s="36">
        <f t="shared" si="63"/>
        <v>0.79889143839173582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253815</v>
      </c>
      <c r="O329" s="36">
        <f t="shared" si="67"/>
        <v>0.79889143839173582</v>
      </c>
      <c r="P329" s="31">
        <v>150322</v>
      </c>
      <c r="Q329" s="31">
        <v>301432</v>
      </c>
      <c r="R329" s="31">
        <v>647032</v>
      </c>
      <c r="S329" s="31">
        <v>150322</v>
      </c>
      <c r="T329" s="36">
        <f t="shared" si="68"/>
        <v>0.49869290586268211</v>
      </c>
      <c r="U329" s="36">
        <f t="shared" si="69"/>
        <v>0.68847540612817815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1663854</v>
      </c>
      <c r="E330" s="31">
        <v>1663854</v>
      </c>
      <c r="F330" s="31">
        <v>407026</v>
      </c>
      <c r="G330" s="36">
        <f t="shared" si="63"/>
        <v>0.24462843494681624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407026</v>
      </c>
      <c r="O330" s="36">
        <f t="shared" si="67"/>
        <v>0.24462843494681624</v>
      </c>
      <c r="P330" s="31">
        <v>401055</v>
      </c>
      <c r="Q330" s="31">
        <v>1545428</v>
      </c>
      <c r="R330" s="31">
        <v>1504722</v>
      </c>
      <c r="S330" s="31">
        <v>401055</v>
      </c>
      <c r="T330" s="36">
        <f t="shared" si="68"/>
        <v>0.25951063394735957</v>
      </c>
      <c r="U330" s="36">
        <f t="shared" si="69"/>
        <v>1.488823228734204E-2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8346768</v>
      </c>
      <c r="E331" s="31">
        <v>8346768</v>
      </c>
      <c r="F331" s="31">
        <v>585155</v>
      </c>
      <c r="G331" s="36">
        <f t="shared" si="63"/>
        <v>7.0105578590419673E-2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585155</v>
      </c>
      <c r="O331" s="36">
        <f t="shared" si="67"/>
        <v>7.0105578590419673E-2</v>
      </c>
      <c r="P331" s="31">
        <v>953617</v>
      </c>
      <c r="Q331" s="31">
        <v>11288587</v>
      </c>
      <c r="R331" s="31">
        <v>9534142</v>
      </c>
      <c r="S331" s="31">
        <v>953617</v>
      </c>
      <c r="T331" s="36">
        <f t="shared" si="68"/>
        <v>8.4476205923735184E-2</v>
      </c>
      <c r="U331" s="36">
        <f t="shared" si="69"/>
        <v>-0.38638363200320469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31984082</v>
      </c>
      <c r="E332" s="32">
        <f>SUM(E324:E331)</f>
        <v>31984082</v>
      </c>
      <c r="F332" s="32">
        <f>SUM(F324:F331)</f>
        <v>3709753</v>
      </c>
      <c r="G332" s="37">
        <f t="shared" si="63"/>
        <v>0.11598747777097369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3709753</v>
      </c>
      <c r="O332" s="37">
        <f t="shared" si="67"/>
        <v>0.11598747777097369</v>
      </c>
      <c r="P332" s="32">
        <f>SUM(P324:P331)</f>
        <v>7658932</v>
      </c>
      <c r="Q332" s="32">
        <f>SUM(Q324:Q331)</f>
        <v>35483381</v>
      </c>
      <c r="R332" s="32">
        <f>SUM(R324:R331)</f>
        <v>30833933</v>
      </c>
      <c r="S332" s="32">
        <f>SUM(S324:S331)</f>
        <v>7658932</v>
      </c>
      <c r="T332" s="37">
        <f t="shared" si="68"/>
        <v>0.21584560952633008</v>
      </c>
      <c r="U332" s="37">
        <f t="shared" si="69"/>
        <v>-0.51563050827452184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3000</v>
      </c>
      <c r="E333" s="31">
        <v>3000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171</v>
      </c>
      <c r="Q333" s="31">
        <v>1972</v>
      </c>
      <c r="R333" s="31">
        <v>1200</v>
      </c>
      <c r="S333" s="31">
        <v>171</v>
      </c>
      <c r="T333" s="36">
        <f t="shared" si="68"/>
        <v>8.6713995943204863E-2</v>
      </c>
      <c r="U333" s="36">
        <f t="shared" si="69"/>
        <v>-1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34875</v>
      </c>
      <c r="E334" s="31">
        <v>34875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15000</v>
      </c>
      <c r="R334" s="31">
        <v>33405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259999</v>
      </c>
      <c r="E335" s="31">
        <v>259999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246173</v>
      </c>
      <c r="R335" s="31">
        <v>246173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297874</v>
      </c>
      <c r="E337" s="32">
        <f>SUM(E333:E336)</f>
        <v>297874</v>
      </c>
      <c r="F337" s="32">
        <f>SUM(F333:F336)</f>
        <v>0</v>
      </c>
      <c r="G337" s="37">
        <f t="shared" si="63"/>
        <v>0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0</v>
      </c>
      <c r="O337" s="37">
        <f t="shared" si="67"/>
        <v>0</v>
      </c>
      <c r="P337" s="32">
        <f>SUM(P333:P336)</f>
        <v>171</v>
      </c>
      <c r="Q337" s="32">
        <f>SUM(Q333:Q336)</f>
        <v>263145</v>
      </c>
      <c r="R337" s="32">
        <f>SUM(R333:R336)</f>
        <v>280778</v>
      </c>
      <c r="S337" s="32">
        <f>SUM(S333:S336)</f>
        <v>171</v>
      </c>
      <c r="T337" s="37">
        <f t="shared" si="68"/>
        <v>6.4983184176024627E-4</v>
      </c>
      <c r="U337" s="37">
        <f t="shared" si="69"/>
        <v>-1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233185523</v>
      </c>
      <c r="E338" s="32">
        <f>SUM(E302,E304:E309,E311:E316,E318:E322,E324:E331,E333:E336)</f>
        <v>234255163</v>
      </c>
      <c r="F338" s="32">
        <f>SUM(F302,F304:F309,F311:F316,F318:F322,F324:F331,F333:F336)</f>
        <v>49215473</v>
      </c>
      <c r="G338" s="37">
        <f t="shared" si="63"/>
        <v>0.21105715469308958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49215473</v>
      </c>
      <c r="O338" s="37">
        <f t="shared" si="67"/>
        <v>0.21105715469308958</v>
      </c>
      <c r="P338" s="32">
        <f>SUM(P302,P304:P309,P311:P316,P318:P322,P324:P331,P333:P336)</f>
        <v>47979281</v>
      </c>
      <c r="Q338" s="32">
        <f>SUM(Q302,Q304:Q309,Q311:Q316,Q318:Q322,Q324:Q331,Q333:Q336)</f>
        <v>220808060</v>
      </c>
      <c r="R338" s="32">
        <f>SUM(R302,R304:R309,R311:R316,R318:R322,R324:R331,R333:R336)</f>
        <v>214798560</v>
      </c>
      <c r="S338" s="32">
        <f>SUM(S302,S304:S309,S311:S316,S318:S322,S324:S331,S333:S336)</f>
        <v>47979281</v>
      </c>
      <c r="T338" s="37">
        <f t="shared" si="68"/>
        <v>0.2172895364417404</v>
      </c>
      <c r="U338" s="37">
        <f t="shared" si="69"/>
        <v>2.5765121407300695E-2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851222826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852292466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188100594</v>
      </c>
      <c r="G339" s="39">
        <f t="shared" si="63"/>
        <v>0.22097691492121713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188100594</v>
      </c>
      <c r="O339" s="39">
        <f t="shared" si="67"/>
        <v>0.22097691492121713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178010753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1057157987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653981128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178010753</v>
      </c>
      <c r="T339" s="39">
        <f t="shared" si="68"/>
        <v>0.16838614018814579</v>
      </c>
      <c r="U339" s="39">
        <f t="shared" si="69"/>
        <v>5.6681075889836841E-2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208754558</v>
      </c>
      <c r="E8" s="31">
        <v>208048493</v>
      </c>
      <c r="F8" s="31">
        <v>63324587</v>
      </c>
      <c r="G8" s="36">
        <f>IF(($D8       =0),0,($F8       /$D8       ))</f>
        <v>0.30334469152046012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63324587</v>
      </c>
      <c r="O8" s="36">
        <f>IF(($D8       =0),0,($N8       /$D8       ))</f>
        <v>0.30334469152046012</v>
      </c>
      <c r="P8" s="31">
        <v>63522011</v>
      </c>
      <c r="Q8" s="31">
        <v>199114255</v>
      </c>
      <c r="R8" s="31">
        <v>199114255</v>
      </c>
      <c r="S8" s="31">
        <v>63522011</v>
      </c>
      <c r="T8" s="36">
        <f>IF(($Q8       =0),0,($S8       /$Q8       ))</f>
        <v>0.31902291978040448</v>
      </c>
      <c r="U8" s="36">
        <f>IF(($P8       =0),0,(($F8       /$P8       )-1))</f>
        <v>-3.1079620574354649E-3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1134624770</v>
      </c>
      <c r="E9" s="31">
        <v>1134624770</v>
      </c>
      <c r="F9" s="31">
        <v>373995568</v>
      </c>
      <c r="G9" s="36">
        <f>IF(($D9       =0),0,($F9       /$D9       ))</f>
        <v>0.3296204858986112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373995568</v>
      </c>
      <c r="O9" s="36">
        <f>IF(($D9       =0),0,($N9       /$D9       ))</f>
        <v>0.3296204858986112</v>
      </c>
      <c r="P9" s="31">
        <v>404366477</v>
      </c>
      <c r="Q9" s="31">
        <v>1030906030</v>
      </c>
      <c r="R9" s="31">
        <v>979048400</v>
      </c>
      <c r="S9" s="31">
        <v>404366477</v>
      </c>
      <c r="T9" s="36">
        <f>IF(($Q9       =0),0,($S9       /$Q9       ))</f>
        <v>0.39224377899894525</v>
      </c>
      <c r="U9" s="36">
        <f>IF(($P9       =0),0,(($F9       /$P9       )-1))</f>
        <v>-7.5107385818236394E-2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1343379328</v>
      </c>
      <c r="E10" s="32">
        <f>SUM(E8:E9)</f>
        <v>1342673263</v>
      </c>
      <c r="F10" s="32">
        <f>SUM(F8:F9)</f>
        <v>437320155</v>
      </c>
      <c r="G10" s="37">
        <f t="shared" ref="G10:G54" si="0">IF(($D10      =0),0,($F10      /$D10      ))</f>
        <v>0.32553735634079967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437320155</v>
      </c>
      <c r="O10" s="37">
        <f t="shared" ref="O10:O54" si="4">IF(($D10      =0),0,($N10      /$D10      ))</f>
        <v>0.32553735634079967</v>
      </c>
      <c r="P10" s="32">
        <f>SUM(P8:P9)</f>
        <v>467888488</v>
      </c>
      <c r="Q10" s="32">
        <f>SUM(Q8:Q9)</f>
        <v>1230020285</v>
      </c>
      <c r="R10" s="32">
        <f>SUM(R8:R9)</f>
        <v>1178162655</v>
      </c>
      <c r="S10" s="32">
        <f>SUM(S8:S9)</f>
        <v>467888488</v>
      </c>
      <c r="T10" s="37">
        <f t="shared" ref="T10:T54" si="5">IF(($Q10      =0),0,($S10      /$Q10      ))</f>
        <v>0.38039087135867844</v>
      </c>
      <c r="U10" s="37">
        <f t="shared" ref="U10:U54" si="6">IF(($P10      =0),0,(($F10      /$P10      )-1))</f>
        <v>-6.5332517862675021E-2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4480569</v>
      </c>
      <c r="E11" s="31">
        <v>4480569</v>
      </c>
      <c r="F11" s="31">
        <v>1064703</v>
      </c>
      <c r="G11" s="36">
        <f t="shared" si="0"/>
        <v>0.2376267389253463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1064703</v>
      </c>
      <c r="O11" s="36">
        <f t="shared" si="4"/>
        <v>0.2376267389253463</v>
      </c>
      <c r="P11" s="31">
        <v>269351</v>
      </c>
      <c r="Q11" s="31">
        <v>3998865</v>
      </c>
      <c r="R11" s="31">
        <v>3998865</v>
      </c>
      <c r="S11" s="31">
        <v>269351</v>
      </c>
      <c r="T11" s="36">
        <f t="shared" si="5"/>
        <v>6.7356862509737145E-2</v>
      </c>
      <c r="U11" s="36">
        <f t="shared" si="6"/>
        <v>2.9528459148100432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47641</v>
      </c>
      <c r="E12" s="31">
        <v>47641</v>
      </c>
      <c r="F12" s="31">
        <v>12292</v>
      </c>
      <c r="G12" s="36">
        <f t="shared" si="0"/>
        <v>0.25801305598119267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12292</v>
      </c>
      <c r="O12" s="36">
        <f t="shared" si="4"/>
        <v>0.25801305598119267</v>
      </c>
      <c r="P12" s="31">
        <v>3729</v>
      </c>
      <c r="Q12" s="31">
        <v>44944</v>
      </c>
      <c r="R12" s="31">
        <v>44944</v>
      </c>
      <c r="S12" s="31">
        <v>3729</v>
      </c>
      <c r="T12" s="36">
        <f t="shared" si="5"/>
        <v>8.2969918120327515E-2</v>
      </c>
      <c r="U12" s="36">
        <f t="shared" si="6"/>
        <v>2.2963260927862699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1690316</v>
      </c>
      <c r="E13" s="31">
        <v>1690316</v>
      </c>
      <c r="F13" s="31">
        <v>391519</v>
      </c>
      <c r="G13" s="36">
        <f t="shared" si="0"/>
        <v>0.23162473762302432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391519</v>
      </c>
      <c r="O13" s="36">
        <f t="shared" si="4"/>
        <v>0.23162473762302432</v>
      </c>
      <c r="P13" s="31">
        <v>887</v>
      </c>
      <c r="Q13" s="31">
        <v>0</v>
      </c>
      <c r="R13" s="31">
        <v>0</v>
      </c>
      <c r="S13" s="31">
        <v>887</v>
      </c>
      <c r="T13" s="36">
        <f t="shared" si="5"/>
        <v>0</v>
      </c>
      <c r="U13" s="36">
        <f t="shared" si="6"/>
        <v>440.39684329199548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298909</v>
      </c>
      <c r="E14" s="31">
        <v>298909</v>
      </c>
      <c r="F14" s="31">
        <v>23974</v>
      </c>
      <c r="G14" s="36">
        <f t="shared" si="0"/>
        <v>8.020501222780177E-2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23974</v>
      </c>
      <c r="O14" s="36">
        <f t="shared" si="4"/>
        <v>8.020501222780177E-2</v>
      </c>
      <c r="P14" s="31">
        <v>38395</v>
      </c>
      <c r="Q14" s="31">
        <v>76819</v>
      </c>
      <c r="R14" s="31">
        <v>900819</v>
      </c>
      <c r="S14" s="31">
        <v>38395</v>
      </c>
      <c r="T14" s="36">
        <f t="shared" si="5"/>
        <v>0.4998112446139627</v>
      </c>
      <c r="U14" s="36">
        <f t="shared" si="6"/>
        <v>-0.37559578070061206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5563187</v>
      </c>
      <c r="E15" s="31">
        <v>5563187</v>
      </c>
      <c r="F15" s="31">
        <v>1053928</v>
      </c>
      <c r="G15" s="36">
        <f t="shared" si="0"/>
        <v>0.18944680450252707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1053928</v>
      </c>
      <c r="O15" s="36">
        <f t="shared" si="4"/>
        <v>0.18944680450252707</v>
      </c>
      <c r="P15" s="31">
        <v>900160</v>
      </c>
      <c r="Q15" s="31">
        <v>6539837</v>
      </c>
      <c r="R15" s="31">
        <v>5244144</v>
      </c>
      <c r="S15" s="31">
        <v>900160</v>
      </c>
      <c r="T15" s="36">
        <f t="shared" si="5"/>
        <v>0.13764257427211107</v>
      </c>
      <c r="U15" s="36">
        <f t="shared" si="6"/>
        <v>0.17082296480625669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269942</v>
      </c>
      <c r="E16" s="31">
        <v>269942</v>
      </c>
      <c r="F16" s="31">
        <v>27947</v>
      </c>
      <c r="G16" s="36">
        <f t="shared" si="0"/>
        <v>0.10352964710937905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27947</v>
      </c>
      <c r="O16" s="36">
        <f t="shared" si="4"/>
        <v>0.10352964710937905</v>
      </c>
      <c r="P16" s="31">
        <v>4783</v>
      </c>
      <c r="Q16" s="31">
        <v>257088</v>
      </c>
      <c r="R16" s="31">
        <v>257088</v>
      </c>
      <c r="S16" s="31">
        <v>4783</v>
      </c>
      <c r="T16" s="36">
        <f t="shared" si="5"/>
        <v>1.8604524520786658E-2</v>
      </c>
      <c r="U16" s="36">
        <f t="shared" si="6"/>
        <v>4.8429855739075895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39966988</v>
      </c>
      <c r="E17" s="31">
        <v>39966988</v>
      </c>
      <c r="F17" s="31">
        <v>9397946</v>
      </c>
      <c r="G17" s="36">
        <f t="shared" si="0"/>
        <v>0.23514271328127104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9397946</v>
      </c>
      <c r="O17" s="36">
        <f t="shared" si="4"/>
        <v>0.23514271328127104</v>
      </c>
      <c r="P17" s="31">
        <v>-28593943</v>
      </c>
      <c r="Q17" s="31">
        <v>48471590</v>
      </c>
      <c r="R17" s="31">
        <v>29547482</v>
      </c>
      <c r="S17" s="31">
        <v>-28593943</v>
      </c>
      <c r="T17" s="36">
        <f t="shared" si="5"/>
        <v>-0.58991138933135889</v>
      </c>
      <c r="U17" s="36">
        <f t="shared" si="6"/>
        <v>-1.3286691170923857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52317552</v>
      </c>
      <c r="E19" s="32">
        <f>SUM(E11:E18)</f>
        <v>52317552</v>
      </c>
      <c r="F19" s="32">
        <f>SUM(F11:F18)</f>
        <v>11972309</v>
      </c>
      <c r="G19" s="37">
        <f t="shared" si="0"/>
        <v>0.2288392430899672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11972309</v>
      </c>
      <c r="O19" s="37">
        <f t="shared" si="4"/>
        <v>0.2288392430899672</v>
      </c>
      <c r="P19" s="32">
        <f>SUM(P11:P18)</f>
        <v>-27376638</v>
      </c>
      <c r="Q19" s="32">
        <f>SUM(Q11:Q18)</f>
        <v>59389143</v>
      </c>
      <c r="R19" s="32">
        <f>SUM(R11:R18)</f>
        <v>39993342</v>
      </c>
      <c r="S19" s="32">
        <f>SUM(S11:S18)</f>
        <v>-27376638</v>
      </c>
      <c r="T19" s="37">
        <f t="shared" si="5"/>
        <v>-0.46097041676455913</v>
      </c>
      <c r="U19" s="37">
        <f t="shared" si="6"/>
        <v>-1.4373184537853041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2200000</v>
      </c>
      <c r="E20" s="31">
        <v>2200000</v>
      </c>
      <c r="F20" s="31">
        <v>453753</v>
      </c>
      <c r="G20" s="36">
        <f t="shared" si="0"/>
        <v>0.20625136363636365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453753</v>
      </c>
      <c r="O20" s="36">
        <f t="shared" si="4"/>
        <v>0.20625136363636365</v>
      </c>
      <c r="P20" s="31">
        <v>426312</v>
      </c>
      <c r="Q20" s="31">
        <v>1150000</v>
      </c>
      <c r="R20" s="31">
        <v>1250000</v>
      </c>
      <c r="S20" s="31">
        <v>426312</v>
      </c>
      <c r="T20" s="36">
        <f t="shared" si="5"/>
        <v>0.37070608695652174</v>
      </c>
      <c r="U20" s="36">
        <f t="shared" si="6"/>
        <v>6.436834994088847E-2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4150000</v>
      </c>
      <c r="E21" s="31">
        <v>4150000</v>
      </c>
      <c r="F21" s="31">
        <v>495457</v>
      </c>
      <c r="G21" s="36">
        <f t="shared" si="0"/>
        <v>0.11938722891566265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495457</v>
      </c>
      <c r="O21" s="36">
        <f t="shared" si="4"/>
        <v>0.11938722891566265</v>
      </c>
      <c r="P21" s="31">
        <v>492654</v>
      </c>
      <c r="Q21" s="31">
        <v>0</v>
      </c>
      <c r="R21" s="31">
        <v>0</v>
      </c>
      <c r="S21" s="31">
        <v>492654</v>
      </c>
      <c r="T21" s="36">
        <f t="shared" si="5"/>
        <v>0</v>
      </c>
      <c r="U21" s="36">
        <f t="shared" si="6"/>
        <v>5.6895914779946377E-3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3061049</v>
      </c>
      <c r="E22" s="31">
        <v>3061049</v>
      </c>
      <c r="F22" s="31">
        <v>256695</v>
      </c>
      <c r="G22" s="36">
        <f t="shared" si="0"/>
        <v>8.3858507328696791E-2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256695</v>
      </c>
      <c r="O22" s="36">
        <f t="shared" si="4"/>
        <v>8.3858507328696791E-2</v>
      </c>
      <c r="P22" s="31">
        <v>172950</v>
      </c>
      <c r="Q22" s="31">
        <v>1225981</v>
      </c>
      <c r="R22" s="31">
        <v>2132294</v>
      </c>
      <c r="S22" s="31">
        <v>172950</v>
      </c>
      <c r="T22" s="36">
        <f t="shared" si="5"/>
        <v>0.14107070174823264</v>
      </c>
      <c r="U22" s="36">
        <f t="shared" si="6"/>
        <v>0.4842150910667824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5534460</v>
      </c>
      <c r="E23" s="31">
        <v>5534460</v>
      </c>
      <c r="F23" s="31">
        <v>-1559</v>
      </c>
      <c r="G23" s="36">
        <f t="shared" si="0"/>
        <v>-2.8168963187013727E-4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-1559</v>
      </c>
      <c r="O23" s="36">
        <f t="shared" si="4"/>
        <v>-2.8168963187013727E-4</v>
      </c>
      <c r="P23" s="31">
        <v>1301090</v>
      </c>
      <c r="Q23" s="31">
        <v>5301207</v>
      </c>
      <c r="R23" s="31">
        <v>5301207</v>
      </c>
      <c r="S23" s="31">
        <v>1301090</v>
      </c>
      <c r="T23" s="36">
        <f t="shared" si="5"/>
        <v>0.24543278540151328</v>
      </c>
      <c r="U23" s="36">
        <f t="shared" si="6"/>
        <v>-1.0011982261027292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11488</v>
      </c>
      <c r="E24" s="31">
        <v>11488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11014</v>
      </c>
      <c r="R24" s="31">
        <v>11014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53882669</v>
      </c>
      <c r="E25" s="31">
        <v>53882669</v>
      </c>
      <c r="F25" s="31">
        <v>132046</v>
      </c>
      <c r="G25" s="36">
        <f t="shared" si="0"/>
        <v>2.4506209965211635E-3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132046</v>
      </c>
      <c r="O25" s="36">
        <f t="shared" si="4"/>
        <v>2.4506209965211635E-3</v>
      </c>
      <c r="P25" s="31">
        <v>12174</v>
      </c>
      <c r="Q25" s="31">
        <v>55473799</v>
      </c>
      <c r="R25" s="31">
        <v>55473799</v>
      </c>
      <c r="S25" s="31">
        <v>12174</v>
      </c>
      <c r="T25" s="36">
        <f t="shared" si="5"/>
        <v>2.1945495386028997E-4</v>
      </c>
      <c r="U25" s="36">
        <f t="shared" si="6"/>
        <v>9.8465582388697221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7343652</v>
      </c>
      <c r="E26" s="31">
        <v>7343652</v>
      </c>
      <c r="F26" s="31">
        <v>2327736</v>
      </c>
      <c r="G26" s="36">
        <f t="shared" si="0"/>
        <v>0.31697253628031391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2327736</v>
      </c>
      <c r="O26" s="36">
        <f t="shared" si="4"/>
        <v>0.31697253628031391</v>
      </c>
      <c r="P26" s="31">
        <v>2216780</v>
      </c>
      <c r="Q26" s="31">
        <v>7349424</v>
      </c>
      <c r="R26" s="31">
        <v>7349428</v>
      </c>
      <c r="S26" s="31">
        <v>2216780</v>
      </c>
      <c r="T26" s="36">
        <f t="shared" si="5"/>
        <v>0.30162635874593707</v>
      </c>
      <c r="U26" s="36">
        <f t="shared" si="6"/>
        <v>5.0052779256398949E-2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76183318</v>
      </c>
      <c r="E27" s="32">
        <f>SUM(E20:E26)</f>
        <v>76183318</v>
      </c>
      <c r="F27" s="32">
        <f>SUM(F20:F26)</f>
        <v>3664128</v>
      </c>
      <c r="G27" s="37">
        <f t="shared" si="0"/>
        <v>4.8096198697987924E-2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3664128</v>
      </c>
      <c r="O27" s="37">
        <f t="shared" si="4"/>
        <v>4.8096198697987924E-2</v>
      </c>
      <c r="P27" s="32">
        <f>SUM(P20:P26)</f>
        <v>4621960</v>
      </c>
      <c r="Q27" s="32">
        <f>SUM(Q20:Q26)</f>
        <v>70511425</v>
      </c>
      <c r="R27" s="32">
        <f>SUM(R20:R26)</f>
        <v>71517742</v>
      </c>
      <c r="S27" s="32">
        <f>SUM(S20:S26)</f>
        <v>4621960</v>
      </c>
      <c r="T27" s="37">
        <f t="shared" si="5"/>
        <v>6.5549093639789585E-2</v>
      </c>
      <c r="U27" s="37">
        <f t="shared" si="6"/>
        <v>-0.20723502583319631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15766061</v>
      </c>
      <c r="E28" s="31">
        <v>15766061</v>
      </c>
      <c r="F28" s="31">
        <v>2737850</v>
      </c>
      <c r="G28" s="36">
        <f t="shared" si="0"/>
        <v>0.17365466237889096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2737850</v>
      </c>
      <c r="O28" s="36">
        <f t="shared" si="4"/>
        <v>0.17365466237889096</v>
      </c>
      <c r="P28" s="31">
        <v>2486401</v>
      </c>
      <c r="Q28" s="31">
        <v>7799158</v>
      </c>
      <c r="R28" s="31">
        <v>14598205</v>
      </c>
      <c r="S28" s="31">
        <v>2486401</v>
      </c>
      <c r="T28" s="36">
        <f t="shared" si="5"/>
        <v>0.31880377343297828</v>
      </c>
      <c r="U28" s="36">
        <f t="shared" si="6"/>
        <v>0.1011297051441018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800000</v>
      </c>
      <c r="E29" s="31">
        <v>800000</v>
      </c>
      <c r="F29" s="31">
        <v>129751</v>
      </c>
      <c r="G29" s="36">
        <f t="shared" si="0"/>
        <v>0.16218874999999999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129751</v>
      </c>
      <c r="O29" s="36">
        <f t="shared" si="4"/>
        <v>0.16218874999999999</v>
      </c>
      <c r="P29" s="31">
        <v>1000</v>
      </c>
      <c r="Q29" s="31">
        <v>500000</v>
      </c>
      <c r="R29" s="31">
        <v>500000</v>
      </c>
      <c r="S29" s="31">
        <v>1000</v>
      </c>
      <c r="T29" s="36">
        <f t="shared" si="5"/>
        <v>2E-3</v>
      </c>
      <c r="U29" s="36">
        <f t="shared" si="6"/>
        <v>128.751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5000000</v>
      </c>
      <c r="E30" s="31">
        <v>5000000</v>
      </c>
      <c r="F30" s="31">
        <v>293362</v>
      </c>
      <c r="G30" s="36">
        <f t="shared" si="0"/>
        <v>5.86724E-2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293362</v>
      </c>
      <c r="O30" s="36">
        <f t="shared" si="4"/>
        <v>5.86724E-2</v>
      </c>
      <c r="P30" s="31">
        <v>167017</v>
      </c>
      <c r="Q30" s="31">
        <v>720000</v>
      </c>
      <c r="R30" s="31">
        <v>570001</v>
      </c>
      <c r="S30" s="31">
        <v>167017</v>
      </c>
      <c r="T30" s="36">
        <f t="shared" si="5"/>
        <v>0.23196805555555555</v>
      </c>
      <c r="U30" s="36">
        <f t="shared" si="6"/>
        <v>0.75647987929372462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27369093</v>
      </c>
      <c r="E31" s="31">
        <v>27369093</v>
      </c>
      <c r="F31" s="31">
        <v>776099</v>
      </c>
      <c r="G31" s="36">
        <f t="shared" si="0"/>
        <v>2.835676724837027E-2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776099</v>
      </c>
      <c r="O31" s="36">
        <f t="shared" si="4"/>
        <v>2.835676724837027E-2</v>
      </c>
      <c r="P31" s="31">
        <v>816990</v>
      </c>
      <c r="Q31" s="31">
        <v>2903108</v>
      </c>
      <c r="R31" s="31">
        <v>3766220</v>
      </c>
      <c r="S31" s="31">
        <v>816990</v>
      </c>
      <c r="T31" s="36">
        <f t="shared" si="5"/>
        <v>0.28141908602780191</v>
      </c>
      <c r="U31" s="36">
        <f t="shared" si="6"/>
        <v>-5.0050796215376003E-2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974914</v>
      </c>
      <c r="E32" s="31">
        <v>974914</v>
      </c>
      <c r="F32" s="31">
        <v>287540</v>
      </c>
      <c r="G32" s="36">
        <f t="shared" si="0"/>
        <v>0.29493883563063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287540</v>
      </c>
      <c r="O32" s="36">
        <f t="shared" si="4"/>
        <v>0.29493883563063</v>
      </c>
      <c r="P32" s="31">
        <v>135116</v>
      </c>
      <c r="Q32" s="31">
        <v>1327704</v>
      </c>
      <c r="R32" s="31">
        <v>934721</v>
      </c>
      <c r="S32" s="31">
        <v>135116</v>
      </c>
      <c r="T32" s="36">
        <f t="shared" si="5"/>
        <v>0.10176665883359544</v>
      </c>
      <c r="U32" s="36">
        <f t="shared" si="6"/>
        <v>1.1280973385831432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16677678</v>
      </c>
      <c r="E33" s="31">
        <v>16677678</v>
      </c>
      <c r="F33" s="31">
        <v>2741244</v>
      </c>
      <c r="G33" s="36">
        <f t="shared" si="0"/>
        <v>0.16436604664030569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2741244</v>
      </c>
      <c r="O33" s="36">
        <f t="shared" si="4"/>
        <v>0.16436604664030569</v>
      </c>
      <c r="P33" s="31">
        <v>2348085</v>
      </c>
      <c r="Q33" s="31">
        <v>11596731</v>
      </c>
      <c r="R33" s="31">
        <v>14436565</v>
      </c>
      <c r="S33" s="31">
        <v>2348085</v>
      </c>
      <c r="T33" s="36">
        <f t="shared" si="5"/>
        <v>0.2024781811357011</v>
      </c>
      <c r="U33" s="36">
        <f t="shared" si="6"/>
        <v>0.16743814640441035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66587746</v>
      </c>
      <c r="E35" s="32">
        <f>SUM(E28:E34)</f>
        <v>66587746</v>
      </c>
      <c r="F35" s="32">
        <f>SUM(F28:F34)</f>
        <v>6965846</v>
      </c>
      <c r="G35" s="37">
        <f t="shared" si="0"/>
        <v>0.10461153017553711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6965846</v>
      </c>
      <c r="O35" s="37">
        <f t="shared" si="4"/>
        <v>0.10461153017553711</v>
      </c>
      <c r="P35" s="32">
        <f>SUM(P28:P34)</f>
        <v>5954609</v>
      </c>
      <c r="Q35" s="32">
        <f>SUM(Q28:Q34)</f>
        <v>24846701</v>
      </c>
      <c r="R35" s="32">
        <f>SUM(R28:R34)</f>
        <v>34805712</v>
      </c>
      <c r="S35" s="32">
        <f>SUM(S28:S34)</f>
        <v>5954609</v>
      </c>
      <c r="T35" s="37">
        <f t="shared" si="5"/>
        <v>0.23965390817879606</v>
      </c>
      <c r="U35" s="37">
        <f t="shared" si="6"/>
        <v>0.16982424874580349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1580028</v>
      </c>
      <c r="E36" s="31">
        <v>1580028</v>
      </c>
      <c r="F36" s="31">
        <v>829574</v>
      </c>
      <c r="G36" s="36">
        <f t="shared" si="0"/>
        <v>0.52503753098046368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829574</v>
      </c>
      <c r="O36" s="36">
        <f t="shared" si="4"/>
        <v>0.52503753098046368</v>
      </c>
      <c r="P36" s="31">
        <v>969436</v>
      </c>
      <c r="Q36" s="31">
        <v>3460253</v>
      </c>
      <c r="R36" s="31">
        <v>3651635</v>
      </c>
      <c r="S36" s="31">
        <v>969436</v>
      </c>
      <c r="T36" s="36">
        <f t="shared" si="5"/>
        <v>0.28016332909761221</v>
      </c>
      <c r="U36" s="36">
        <f t="shared" si="6"/>
        <v>-0.14427151457135901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2137588</v>
      </c>
      <c r="E37" s="31">
        <v>2137588</v>
      </c>
      <c r="F37" s="31">
        <v>735940</v>
      </c>
      <c r="G37" s="36">
        <f t="shared" si="0"/>
        <v>0.34428524112223685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735940</v>
      </c>
      <c r="O37" s="36">
        <f t="shared" si="4"/>
        <v>0.34428524112223685</v>
      </c>
      <c r="P37" s="31">
        <v>300623</v>
      </c>
      <c r="Q37" s="31">
        <v>3789349</v>
      </c>
      <c r="R37" s="31">
        <v>2079540</v>
      </c>
      <c r="S37" s="31">
        <v>300623</v>
      </c>
      <c r="T37" s="36">
        <f t="shared" si="5"/>
        <v>7.9333679742879318E-2</v>
      </c>
      <c r="U37" s="36">
        <f t="shared" si="6"/>
        <v>1.4480495504335997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7189556</v>
      </c>
      <c r="E38" s="31">
        <v>7189556</v>
      </c>
      <c r="F38" s="31">
        <v>3763976</v>
      </c>
      <c r="G38" s="36">
        <f t="shared" si="0"/>
        <v>0.52353385939270802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3763976</v>
      </c>
      <c r="O38" s="36">
        <f t="shared" si="4"/>
        <v>0.52353385939270802</v>
      </c>
      <c r="P38" s="31">
        <v>3863715</v>
      </c>
      <c r="Q38" s="31">
        <v>4157657</v>
      </c>
      <c r="R38" s="31">
        <v>4738913</v>
      </c>
      <c r="S38" s="31">
        <v>3863715</v>
      </c>
      <c r="T38" s="36">
        <f t="shared" si="5"/>
        <v>0.92930104623830201</v>
      </c>
      <c r="U38" s="36">
        <f t="shared" si="6"/>
        <v>-2.5814274603587428E-2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10907172</v>
      </c>
      <c r="E40" s="32">
        <f>SUM(E36:E39)</f>
        <v>10907172</v>
      </c>
      <c r="F40" s="32">
        <f>SUM(F36:F39)</f>
        <v>5329490</v>
      </c>
      <c r="G40" s="37">
        <f t="shared" si="0"/>
        <v>0.48862253203671857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5329490</v>
      </c>
      <c r="O40" s="37">
        <f t="shared" si="4"/>
        <v>0.48862253203671857</v>
      </c>
      <c r="P40" s="32">
        <f>SUM(P36:P39)</f>
        <v>5133774</v>
      </c>
      <c r="Q40" s="32">
        <f>SUM(Q36:Q39)</f>
        <v>11407259</v>
      </c>
      <c r="R40" s="32">
        <f>SUM(R36:R39)</f>
        <v>10470088</v>
      </c>
      <c r="S40" s="32">
        <f>SUM(S36:S39)</f>
        <v>5133774</v>
      </c>
      <c r="T40" s="37">
        <f t="shared" si="5"/>
        <v>0.45004448483198284</v>
      </c>
      <c r="U40" s="37">
        <f t="shared" si="6"/>
        <v>3.812322085078157E-2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5827756</v>
      </c>
      <c r="E43" s="31">
        <v>5827756</v>
      </c>
      <c r="F43" s="31">
        <v>1548036</v>
      </c>
      <c r="G43" s="36">
        <f t="shared" si="0"/>
        <v>0.26563157414277466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1548036</v>
      </c>
      <c r="O43" s="36">
        <f t="shared" si="4"/>
        <v>0.26563157414277466</v>
      </c>
      <c r="P43" s="31">
        <v>1521207</v>
      </c>
      <c r="Q43" s="31">
        <v>6831757</v>
      </c>
      <c r="R43" s="31">
        <v>6549135</v>
      </c>
      <c r="S43" s="31">
        <v>1521207</v>
      </c>
      <c r="T43" s="36">
        <f t="shared" si="5"/>
        <v>0.22266702401739405</v>
      </c>
      <c r="U43" s="36">
        <f t="shared" si="6"/>
        <v>1.7636652999887481E-2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33948816</v>
      </c>
      <c r="E44" s="31">
        <v>33948816</v>
      </c>
      <c r="F44" s="31">
        <v>24618038</v>
      </c>
      <c r="G44" s="36">
        <f t="shared" si="0"/>
        <v>0.72515159291564102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24618038</v>
      </c>
      <c r="O44" s="36">
        <f t="shared" si="4"/>
        <v>0.72515159291564102</v>
      </c>
      <c r="P44" s="31">
        <v>18056223</v>
      </c>
      <c r="Q44" s="31">
        <v>32636535</v>
      </c>
      <c r="R44" s="31">
        <v>36958738</v>
      </c>
      <c r="S44" s="31">
        <v>18056223</v>
      </c>
      <c r="T44" s="36">
        <f t="shared" si="5"/>
        <v>0.55325183877516404</v>
      </c>
      <c r="U44" s="36">
        <f t="shared" si="6"/>
        <v>0.36341016612388977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35553730</v>
      </c>
      <c r="E45" s="31">
        <v>35553730</v>
      </c>
      <c r="F45" s="31">
        <v>11540917</v>
      </c>
      <c r="G45" s="36">
        <f t="shared" si="0"/>
        <v>0.32460495706076409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11540917</v>
      </c>
      <c r="O45" s="36">
        <f t="shared" si="4"/>
        <v>0.32460495706076409</v>
      </c>
      <c r="P45" s="31">
        <v>9384381</v>
      </c>
      <c r="Q45" s="31">
        <v>58072975</v>
      </c>
      <c r="R45" s="31">
        <v>34055297</v>
      </c>
      <c r="S45" s="31">
        <v>9384381</v>
      </c>
      <c r="T45" s="36">
        <f t="shared" si="5"/>
        <v>0.16159635355343857</v>
      </c>
      <c r="U45" s="36">
        <f t="shared" si="6"/>
        <v>0.22980055903527363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37614005</v>
      </c>
      <c r="E46" s="31">
        <v>37614005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35041453</v>
      </c>
      <c r="R46" s="31">
        <v>35091453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112944307</v>
      </c>
      <c r="E47" s="32">
        <f>SUM(E41:E46)</f>
        <v>112944307</v>
      </c>
      <c r="F47" s="32">
        <f>SUM(F41:F46)</f>
        <v>37706991</v>
      </c>
      <c r="G47" s="37">
        <f t="shared" si="0"/>
        <v>0.33385472895061458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37706991</v>
      </c>
      <c r="O47" s="37">
        <f t="shared" si="4"/>
        <v>0.33385472895061458</v>
      </c>
      <c r="P47" s="32">
        <f>SUM(P41:P46)</f>
        <v>28961811</v>
      </c>
      <c r="Q47" s="32">
        <f>SUM(Q41:Q46)</f>
        <v>132582720</v>
      </c>
      <c r="R47" s="32">
        <f>SUM(R41:R46)</f>
        <v>112654623</v>
      </c>
      <c r="S47" s="32">
        <f>SUM(S41:S46)</f>
        <v>28961811</v>
      </c>
      <c r="T47" s="37">
        <f t="shared" si="5"/>
        <v>0.218443331076629</v>
      </c>
      <c r="U47" s="37">
        <f t="shared" si="6"/>
        <v>0.3019555648643657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8828000</v>
      </c>
      <c r="E48" s="31">
        <v>8828000</v>
      </c>
      <c r="F48" s="31">
        <v>1368015</v>
      </c>
      <c r="G48" s="36">
        <f t="shared" si="0"/>
        <v>0.15496318531943815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1368015</v>
      </c>
      <c r="O48" s="36">
        <f t="shared" si="4"/>
        <v>0.15496318531943815</v>
      </c>
      <c r="P48" s="31">
        <v>1561929</v>
      </c>
      <c r="Q48" s="31">
        <v>5700000</v>
      </c>
      <c r="R48" s="31">
        <v>5700000</v>
      </c>
      <c r="S48" s="31">
        <v>1561929</v>
      </c>
      <c r="T48" s="36">
        <f t="shared" si="5"/>
        <v>0.27402263157894735</v>
      </c>
      <c r="U48" s="36">
        <f t="shared" si="6"/>
        <v>-0.12415032949641114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9192000</v>
      </c>
      <c r="E49" s="31">
        <v>9192000</v>
      </c>
      <c r="F49" s="31">
        <v>1400264</v>
      </c>
      <c r="G49" s="36">
        <f t="shared" si="0"/>
        <v>0.15233507397737162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1400264</v>
      </c>
      <c r="O49" s="36">
        <f t="shared" si="4"/>
        <v>0.15233507397737162</v>
      </c>
      <c r="P49" s="31">
        <v>1543718</v>
      </c>
      <c r="Q49" s="31">
        <v>9192000</v>
      </c>
      <c r="R49" s="31">
        <v>9192000</v>
      </c>
      <c r="S49" s="31">
        <v>1543718</v>
      </c>
      <c r="T49" s="36">
        <f t="shared" si="5"/>
        <v>0.16794147084421235</v>
      </c>
      <c r="U49" s="36">
        <f t="shared" si="6"/>
        <v>-9.2927594288594206E-2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4190652</v>
      </c>
      <c r="E50" s="31">
        <v>4190652</v>
      </c>
      <c r="F50" s="31">
        <v>698677</v>
      </c>
      <c r="G50" s="36">
        <f t="shared" si="0"/>
        <v>0.16672274385942809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698677</v>
      </c>
      <c r="O50" s="36">
        <f t="shared" si="4"/>
        <v>0.16672274385942809</v>
      </c>
      <c r="P50" s="31">
        <v>1077974</v>
      </c>
      <c r="Q50" s="31">
        <v>4246320</v>
      </c>
      <c r="R50" s="31">
        <v>4016320</v>
      </c>
      <c r="S50" s="31">
        <v>1077974</v>
      </c>
      <c r="T50" s="36">
        <f t="shared" si="5"/>
        <v>0.25386075472409053</v>
      </c>
      <c r="U50" s="36">
        <f t="shared" si="6"/>
        <v>-0.35186099108141755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2962081</v>
      </c>
      <c r="E51" s="31">
        <v>2962081</v>
      </c>
      <c r="F51" s="31">
        <v>226125</v>
      </c>
      <c r="G51" s="36">
        <f t="shared" si="0"/>
        <v>7.6339911028766597E-2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226125</v>
      </c>
      <c r="O51" s="36">
        <f t="shared" si="4"/>
        <v>7.6339911028766597E-2</v>
      </c>
      <c r="P51" s="31">
        <v>250960</v>
      </c>
      <c r="Q51" s="31">
        <v>2955250</v>
      </c>
      <c r="R51" s="31">
        <v>2955250</v>
      </c>
      <c r="S51" s="31">
        <v>250960</v>
      </c>
      <c r="T51" s="36">
        <f t="shared" si="5"/>
        <v>8.4920057524744103E-2</v>
      </c>
      <c r="U51" s="36">
        <f t="shared" si="6"/>
        <v>-9.8959993624481934E-2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106244</v>
      </c>
      <c r="E52" s="31">
        <v>106244</v>
      </c>
      <c r="F52" s="31">
        <v>28693</v>
      </c>
      <c r="G52" s="36">
        <f t="shared" si="0"/>
        <v>0.27006701554911339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28693</v>
      </c>
      <c r="O52" s="36">
        <f t="shared" si="4"/>
        <v>0.27006701554911339</v>
      </c>
      <c r="P52" s="31">
        <v>35144</v>
      </c>
      <c r="Q52" s="31">
        <v>187721</v>
      </c>
      <c r="R52" s="31">
        <v>107721</v>
      </c>
      <c r="S52" s="31">
        <v>35144</v>
      </c>
      <c r="T52" s="36">
        <f t="shared" si="5"/>
        <v>0.18721400376090047</v>
      </c>
      <c r="U52" s="36">
        <f t="shared" si="6"/>
        <v>-0.18355907124971549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25278977</v>
      </c>
      <c r="E53" s="32">
        <f>SUM(E48:E52)</f>
        <v>25278977</v>
      </c>
      <c r="F53" s="32">
        <f>SUM(F48:F52)</f>
        <v>3721774</v>
      </c>
      <c r="G53" s="37">
        <f t="shared" si="0"/>
        <v>0.14722803062797993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3721774</v>
      </c>
      <c r="O53" s="37">
        <f t="shared" si="4"/>
        <v>0.14722803062797993</v>
      </c>
      <c r="P53" s="32">
        <f>SUM(P48:P52)</f>
        <v>4469725</v>
      </c>
      <c r="Q53" s="32">
        <f>SUM(Q48:Q52)</f>
        <v>22281291</v>
      </c>
      <c r="R53" s="32">
        <f>SUM(R48:R52)</f>
        <v>21971291</v>
      </c>
      <c r="S53" s="32">
        <f>SUM(S48:S52)</f>
        <v>4469725</v>
      </c>
      <c r="T53" s="37">
        <f t="shared" si="5"/>
        <v>0.200604399448847</v>
      </c>
      <c r="U53" s="37">
        <f t="shared" si="6"/>
        <v>-0.16733714042810244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1687598400</v>
      </c>
      <c r="E54" s="32">
        <f>SUM(E8:E9,E11:E18,E20:E26,E28:E34,E36:E39,E41:E46,E48:E52)</f>
        <v>1686892335</v>
      </c>
      <c r="F54" s="32">
        <f>SUM(F8:F9,F11:F18,F20:F26,F28:F34,F36:F39,F41:F46,F48:F52)</f>
        <v>506680693</v>
      </c>
      <c r="G54" s="37">
        <f t="shared" si="0"/>
        <v>0.30023771828653073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506680693</v>
      </c>
      <c r="O54" s="37">
        <f t="shared" si="4"/>
        <v>0.30023771828653073</v>
      </c>
      <c r="P54" s="32">
        <f>SUM(P8:P9,P11:P18,P20:P26,P28:P34,P36:P39,P41:P46,P48:P52)</f>
        <v>489653729</v>
      </c>
      <c r="Q54" s="32">
        <f>SUM(Q8:Q9,Q11:Q18,Q20:Q26,Q28:Q34,Q36:Q39,Q41:Q46,Q48:Q52)</f>
        <v>1551038824</v>
      </c>
      <c r="R54" s="32">
        <f>SUM(R8:R9,R11:R18,R20:R26,R28:R34,R36:R39,R41:R46,R48:R52)</f>
        <v>1469575453</v>
      </c>
      <c r="S54" s="32">
        <f>SUM(S8:S9,S11:S18,S20:S26,S28:S34,S36:S39,S41:S46,S48:S52)</f>
        <v>489653729</v>
      </c>
      <c r="T54" s="37">
        <f t="shared" si="5"/>
        <v>0.31569405060875511</v>
      </c>
      <c r="U54" s="37">
        <f t="shared" si="6"/>
        <v>3.4773479688949838E-2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26025026</v>
      </c>
      <c r="E57" s="31">
        <v>26025026</v>
      </c>
      <c r="F57" s="31">
        <v>4509236</v>
      </c>
      <c r="G57" s="36">
        <f t="shared" ref="G57:G85" si="7">IF(($D57      =0),0,($F57      /$D57      ))</f>
        <v>0.17326537925456828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4509236</v>
      </c>
      <c r="O57" s="36">
        <f t="shared" ref="O57:O85" si="11">IF(($D57      =0),0,($N57      /$D57      ))</f>
        <v>0.17326537925456828</v>
      </c>
      <c r="P57" s="31">
        <v>3541176</v>
      </c>
      <c r="Q57" s="31">
        <v>28490256</v>
      </c>
      <c r="R57" s="31">
        <v>28490256</v>
      </c>
      <c r="S57" s="31">
        <v>3541176</v>
      </c>
      <c r="T57" s="36">
        <f t="shared" ref="T57:T85" si="12">IF(($Q57      =0),0,($S57      /$Q57      ))</f>
        <v>0.12429428503555742</v>
      </c>
      <c r="U57" s="36">
        <f t="shared" ref="U57:U85" si="13">IF(($P57      =0),0,(($F57      /$P57      )-1))</f>
        <v>0.27337246157773576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26025026</v>
      </c>
      <c r="E58" s="32">
        <f>E57</f>
        <v>26025026</v>
      </c>
      <c r="F58" s="32">
        <f>F57</f>
        <v>4509236</v>
      </c>
      <c r="G58" s="37">
        <f t="shared" si="7"/>
        <v>0.17326537925456828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4509236</v>
      </c>
      <c r="O58" s="37">
        <f t="shared" si="11"/>
        <v>0.17326537925456828</v>
      </c>
      <c r="P58" s="32">
        <f>P57</f>
        <v>3541176</v>
      </c>
      <c r="Q58" s="32">
        <f>Q57</f>
        <v>28490256</v>
      </c>
      <c r="R58" s="32">
        <f>R57</f>
        <v>28490256</v>
      </c>
      <c r="S58" s="32">
        <f>S57</f>
        <v>3541176</v>
      </c>
      <c r="T58" s="37">
        <f t="shared" si="12"/>
        <v>0.12429428503555742</v>
      </c>
      <c r="U58" s="37">
        <f t="shared" si="13"/>
        <v>0.27337246157773576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5000004</v>
      </c>
      <c r="E61" s="31">
        <v>5000004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9999996</v>
      </c>
      <c r="R61" s="31">
        <v>9999996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5000004</v>
      </c>
      <c r="E63" s="32">
        <f>SUM(E59:E62)</f>
        <v>5000004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9999996</v>
      </c>
      <c r="R63" s="32">
        <f>SUM(R59:R62)</f>
        <v>9999996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2463870</v>
      </c>
      <c r="E65" s="31">
        <v>2463870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1891533</v>
      </c>
      <c r="R65" s="31">
        <v>1891533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15000</v>
      </c>
      <c r="E66" s="31">
        <v>15000</v>
      </c>
      <c r="F66" s="31">
        <v>9659</v>
      </c>
      <c r="G66" s="36">
        <f t="shared" si="7"/>
        <v>0.64393333333333336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9659</v>
      </c>
      <c r="O66" s="36">
        <f t="shared" si="11"/>
        <v>0.64393333333333336</v>
      </c>
      <c r="P66" s="31">
        <v>19956</v>
      </c>
      <c r="Q66" s="31">
        <v>0</v>
      </c>
      <c r="R66" s="31">
        <v>0</v>
      </c>
      <c r="S66" s="31">
        <v>19956</v>
      </c>
      <c r="T66" s="36">
        <f t="shared" si="12"/>
        <v>0</v>
      </c>
      <c r="U66" s="36">
        <f t="shared" si="13"/>
        <v>-0.5159851673682101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41441463</v>
      </c>
      <c r="E67" s="31">
        <v>41441463</v>
      </c>
      <c r="F67" s="31">
        <v>1524586</v>
      </c>
      <c r="G67" s="36">
        <f t="shared" si="7"/>
        <v>3.6788903905250643E-2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1524586</v>
      </c>
      <c r="O67" s="36">
        <f t="shared" si="11"/>
        <v>3.6788903905250643E-2</v>
      </c>
      <c r="P67" s="31">
        <v>796731</v>
      </c>
      <c r="Q67" s="31">
        <v>38654105</v>
      </c>
      <c r="R67" s="31">
        <v>38654105</v>
      </c>
      <c r="S67" s="31">
        <v>796731</v>
      </c>
      <c r="T67" s="36">
        <f t="shared" si="12"/>
        <v>2.0611808241323918E-2</v>
      </c>
      <c r="U67" s="36">
        <f t="shared" si="13"/>
        <v>0.91355175084187756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6084</v>
      </c>
      <c r="E68" s="31">
        <v>6084</v>
      </c>
      <c r="F68" s="31">
        <v>5005</v>
      </c>
      <c r="G68" s="36">
        <f t="shared" si="7"/>
        <v>0.82264957264957261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5005</v>
      </c>
      <c r="O68" s="36">
        <f t="shared" si="11"/>
        <v>0.82264957264957261</v>
      </c>
      <c r="P68" s="31">
        <v>517</v>
      </c>
      <c r="Q68" s="31">
        <v>1056</v>
      </c>
      <c r="R68" s="31">
        <v>6026</v>
      </c>
      <c r="S68" s="31">
        <v>517</v>
      </c>
      <c r="T68" s="36">
        <f t="shared" si="12"/>
        <v>0.48958333333333331</v>
      </c>
      <c r="U68" s="36">
        <f t="shared" si="13"/>
        <v>8.6808510638297864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43926417</v>
      </c>
      <c r="E70" s="32">
        <f>SUM(E64:E69)</f>
        <v>43926417</v>
      </c>
      <c r="F70" s="32">
        <f>SUM(F64:F69)</f>
        <v>1539250</v>
      </c>
      <c r="G70" s="37">
        <f t="shared" si="7"/>
        <v>3.5041555973026439E-2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1539250</v>
      </c>
      <c r="O70" s="37">
        <f t="shared" si="11"/>
        <v>3.5041555973026439E-2</v>
      </c>
      <c r="P70" s="32">
        <f>SUM(P64:P69)</f>
        <v>817204</v>
      </c>
      <c r="Q70" s="32">
        <f>SUM(Q64:Q69)</f>
        <v>40546694</v>
      </c>
      <c r="R70" s="32">
        <f>SUM(R64:R69)</f>
        <v>40551664</v>
      </c>
      <c r="S70" s="32">
        <f>SUM(S64:S69)</f>
        <v>817204</v>
      </c>
      <c r="T70" s="37">
        <f t="shared" si="12"/>
        <v>2.0154639487993769E-2</v>
      </c>
      <c r="U70" s="37">
        <f t="shared" si="13"/>
        <v>0.88355661499454241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420000</v>
      </c>
      <c r="E71" s="31">
        <v>420000</v>
      </c>
      <c r="F71" s="31">
        <v>54394</v>
      </c>
      <c r="G71" s="36">
        <f t="shared" si="7"/>
        <v>0.1295095238095238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54394</v>
      </c>
      <c r="O71" s="36">
        <f t="shared" si="11"/>
        <v>0.1295095238095238</v>
      </c>
      <c r="P71" s="31">
        <v>-69851</v>
      </c>
      <c r="Q71" s="31">
        <v>405696</v>
      </c>
      <c r="R71" s="31">
        <v>655664</v>
      </c>
      <c r="S71" s="31">
        <v>-69851</v>
      </c>
      <c r="T71" s="36">
        <f t="shared" si="12"/>
        <v>-0.17217571777882948</v>
      </c>
      <c r="U71" s="36">
        <f t="shared" si="13"/>
        <v>-1.7787146927030393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501663</v>
      </c>
      <c r="E72" s="31">
        <v>501663</v>
      </c>
      <c r="F72" s="31">
        <v>117817</v>
      </c>
      <c r="G72" s="36">
        <f t="shared" si="7"/>
        <v>0.23485287932337048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117817</v>
      </c>
      <c r="O72" s="36">
        <f t="shared" si="11"/>
        <v>0.23485287932337048</v>
      </c>
      <c r="P72" s="31">
        <v>112465</v>
      </c>
      <c r="Q72" s="31">
        <v>2004614</v>
      </c>
      <c r="R72" s="31">
        <v>2004614</v>
      </c>
      <c r="S72" s="31">
        <v>112465</v>
      </c>
      <c r="T72" s="36">
        <f t="shared" si="12"/>
        <v>5.610307021700936E-2</v>
      </c>
      <c r="U72" s="36">
        <f t="shared" si="13"/>
        <v>4.7588138531987623E-2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550773</v>
      </c>
      <c r="E73" s="31">
        <v>550773</v>
      </c>
      <c r="F73" s="31">
        <v>118535</v>
      </c>
      <c r="G73" s="36">
        <f t="shared" si="7"/>
        <v>0.21521570592603487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118535</v>
      </c>
      <c r="O73" s="36">
        <f t="shared" si="11"/>
        <v>0.21521570592603487</v>
      </c>
      <c r="P73" s="31">
        <v>112619</v>
      </c>
      <c r="Q73" s="31">
        <v>527654</v>
      </c>
      <c r="R73" s="31">
        <v>527654</v>
      </c>
      <c r="S73" s="31">
        <v>112619</v>
      </c>
      <c r="T73" s="36">
        <f t="shared" si="12"/>
        <v>0.21343342417569089</v>
      </c>
      <c r="U73" s="36">
        <f t="shared" si="13"/>
        <v>5.2531100435983191E-2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461800</v>
      </c>
      <c r="E74" s="31">
        <v>461800</v>
      </c>
      <c r="F74" s="31">
        <v>251620</v>
      </c>
      <c r="G74" s="36">
        <f t="shared" si="7"/>
        <v>0.54486790818536168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251620</v>
      </c>
      <c r="O74" s="36">
        <f t="shared" si="11"/>
        <v>0.54486790818536168</v>
      </c>
      <c r="P74" s="31">
        <v>63657</v>
      </c>
      <c r="Q74" s="31">
        <v>1538952</v>
      </c>
      <c r="R74" s="31">
        <v>1178174</v>
      </c>
      <c r="S74" s="31">
        <v>63657</v>
      </c>
      <c r="T74" s="36">
        <f t="shared" si="12"/>
        <v>4.1363863200411709E-2</v>
      </c>
      <c r="U74" s="36">
        <f t="shared" si="13"/>
        <v>2.9527467521246682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1934236</v>
      </c>
      <c r="E78" s="32">
        <f>SUM(E71:E77)</f>
        <v>1934236</v>
      </c>
      <c r="F78" s="32">
        <f>SUM(F71:F77)</f>
        <v>542366</v>
      </c>
      <c r="G78" s="37">
        <f t="shared" si="7"/>
        <v>0.28040321863516138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542366</v>
      </c>
      <c r="O78" s="37">
        <f t="shared" si="11"/>
        <v>0.28040321863516138</v>
      </c>
      <c r="P78" s="32">
        <f>SUM(P71:P77)</f>
        <v>218890</v>
      </c>
      <c r="Q78" s="32">
        <f>SUM(Q71:Q77)</f>
        <v>4476916</v>
      </c>
      <c r="R78" s="32">
        <f>SUM(R71:R77)</f>
        <v>4366106</v>
      </c>
      <c r="S78" s="32">
        <f>SUM(S71:S77)</f>
        <v>218890</v>
      </c>
      <c r="T78" s="37">
        <f t="shared" si="12"/>
        <v>4.889303261441582E-2</v>
      </c>
      <c r="U78" s="37">
        <f t="shared" si="13"/>
        <v>1.4778016355246928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5123138</v>
      </c>
      <c r="E79" s="31">
        <v>5123138</v>
      </c>
      <c r="F79" s="31">
        <v>111035</v>
      </c>
      <c r="G79" s="36">
        <f t="shared" si="7"/>
        <v>2.167324011182209E-2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111035</v>
      </c>
      <c r="O79" s="36">
        <f t="shared" si="11"/>
        <v>2.167324011182209E-2</v>
      </c>
      <c r="P79" s="31">
        <v>146527</v>
      </c>
      <c r="Q79" s="31">
        <v>4905146</v>
      </c>
      <c r="R79" s="31">
        <v>4907220</v>
      </c>
      <c r="S79" s="31">
        <v>146527</v>
      </c>
      <c r="T79" s="36">
        <f t="shared" si="12"/>
        <v>2.9872097588940268E-2</v>
      </c>
      <c r="U79" s="36">
        <f t="shared" si="13"/>
        <v>-0.24222157008605927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2158210</v>
      </c>
      <c r="E81" s="31">
        <v>2158210</v>
      </c>
      <c r="F81" s="31">
        <v>409064</v>
      </c>
      <c r="G81" s="36">
        <f t="shared" si="7"/>
        <v>0.18953855278216669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409064</v>
      </c>
      <c r="O81" s="36">
        <f t="shared" si="11"/>
        <v>0.18953855278216669</v>
      </c>
      <c r="P81" s="31">
        <v>187533</v>
      </c>
      <c r="Q81" s="31">
        <v>5172300</v>
      </c>
      <c r="R81" s="31">
        <v>2069230</v>
      </c>
      <c r="S81" s="31">
        <v>187533</v>
      </c>
      <c r="T81" s="36">
        <f t="shared" si="12"/>
        <v>3.6257177657908472E-2</v>
      </c>
      <c r="U81" s="36">
        <f t="shared" si="13"/>
        <v>1.1812907594929958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12985953</v>
      </c>
      <c r="E83" s="31">
        <v>12985953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12463109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20267301</v>
      </c>
      <c r="E84" s="32">
        <f>SUM(E79:E83)</f>
        <v>20267301</v>
      </c>
      <c r="F84" s="32">
        <f>SUM(F79:F83)</f>
        <v>520099</v>
      </c>
      <c r="G84" s="37">
        <f t="shared" si="7"/>
        <v>2.5661976402284646E-2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520099</v>
      </c>
      <c r="O84" s="37">
        <f t="shared" si="11"/>
        <v>2.5661976402284646E-2</v>
      </c>
      <c r="P84" s="32">
        <f>SUM(P79:P83)</f>
        <v>334060</v>
      </c>
      <c r="Q84" s="32">
        <f>SUM(Q79:Q83)</f>
        <v>10077446</v>
      </c>
      <c r="R84" s="32">
        <f>SUM(R79:R83)</f>
        <v>19439559</v>
      </c>
      <c r="S84" s="32">
        <f>SUM(S79:S83)</f>
        <v>334060</v>
      </c>
      <c r="T84" s="37">
        <f t="shared" si="12"/>
        <v>3.3149272146930878E-2</v>
      </c>
      <c r="U84" s="37">
        <f t="shared" si="13"/>
        <v>0.556902951565587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97152984</v>
      </c>
      <c r="E85" s="32">
        <f>SUM(E57,E59:E62,E64:E69,E71:E77,E79:E83)</f>
        <v>97152984</v>
      </c>
      <c r="F85" s="32">
        <f>SUM(F57,F59:F62,F64:F69,F71:F77,F79:F83)</f>
        <v>7110951</v>
      </c>
      <c r="G85" s="37">
        <f t="shared" si="7"/>
        <v>7.3193335986468516E-2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7110951</v>
      </c>
      <c r="O85" s="37">
        <f t="shared" si="11"/>
        <v>7.3193335986468516E-2</v>
      </c>
      <c r="P85" s="32">
        <f>SUM(P57,P59:P62,P64:P69,P71:P77,P79:P83)</f>
        <v>4911330</v>
      </c>
      <c r="Q85" s="32">
        <f>SUM(Q57,Q59:Q62,Q64:Q69,Q71:Q77,Q79:Q83)</f>
        <v>93591308</v>
      </c>
      <c r="R85" s="32">
        <f>SUM(R57,R59:R62,R64:R69,R71:R77,R79:R83)</f>
        <v>102847581</v>
      </c>
      <c r="S85" s="32">
        <f>SUM(S57,S59:S62,S64:S69,S71:S77,S79:S83)</f>
        <v>4911330</v>
      </c>
      <c r="T85" s="37">
        <f t="shared" si="12"/>
        <v>5.2476347483037637E-2</v>
      </c>
      <c r="U85" s="37">
        <f t="shared" si="13"/>
        <v>0.44786666748111004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817807351</v>
      </c>
      <c r="E88" s="31">
        <v>817807351</v>
      </c>
      <c r="F88" s="31">
        <v>55411188</v>
      </c>
      <c r="G88" s="36">
        <f t="shared" ref="G88:G99" si="14">IF(($D88      =0),0,($F88      /$D88      ))</f>
        <v>6.7755795949063308E-2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55411188</v>
      </c>
      <c r="O88" s="36">
        <f t="shared" ref="O88:O99" si="18">IF(($D88      =0),0,($N88      /$D88      ))</f>
        <v>6.7755795949063308E-2</v>
      </c>
      <c r="P88" s="31">
        <v>102076444</v>
      </c>
      <c r="Q88" s="31">
        <v>817669681</v>
      </c>
      <c r="R88" s="31">
        <v>817669681</v>
      </c>
      <c r="S88" s="31">
        <v>102076444</v>
      </c>
      <c r="T88" s="36">
        <f t="shared" ref="T88:T99" si="19">IF(($Q88      =0),0,($S88      /$Q88      ))</f>
        <v>0.12483824014993654</v>
      </c>
      <c r="U88" s="36">
        <f t="shared" ref="U88:U99" si="20">IF(($P88      =0),0,(($F88      /$P88      )-1))</f>
        <v>-0.4571598908755089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200682000</v>
      </c>
      <c r="E89" s="31">
        <v>200682000</v>
      </c>
      <c r="F89" s="31">
        <v>73243601</v>
      </c>
      <c r="G89" s="36">
        <f t="shared" si="14"/>
        <v>0.36497344555067218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73243601</v>
      </c>
      <c r="O89" s="36">
        <f t="shared" si="18"/>
        <v>0.36497344555067218</v>
      </c>
      <c r="P89" s="31">
        <v>60630255</v>
      </c>
      <c r="Q89" s="31">
        <v>191857000</v>
      </c>
      <c r="R89" s="31">
        <v>191857000</v>
      </c>
      <c r="S89" s="31">
        <v>60630255</v>
      </c>
      <c r="T89" s="36">
        <f t="shared" si="19"/>
        <v>0.31601794565744279</v>
      </c>
      <c r="U89" s="36">
        <f t="shared" si="20"/>
        <v>0.20803715900584607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246258988</v>
      </c>
      <c r="E90" s="31">
        <v>246258988</v>
      </c>
      <c r="F90" s="31">
        <v>68178429</v>
      </c>
      <c r="G90" s="36">
        <f t="shared" si="14"/>
        <v>0.27685661162548103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68178429</v>
      </c>
      <c r="O90" s="36">
        <f t="shared" si="18"/>
        <v>0.27685661162548103</v>
      </c>
      <c r="P90" s="31">
        <v>27649636</v>
      </c>
      <c r="Q90" s="31">
        <v>320120957</v>
      </c>
      <c r="R90" s="31">
        <v>223980507</v>
      </c>
      <c r="S90" s="31">
        <v>27649636</v>
      </c>
      <c r="T90" s="36">
        <f t="shared" si="19"/>
        <v>8.6372464518153988E-2</v>
      </c>
      <c r="U90" s="36">
        <f t="shared" si="20"/>
        <v>1.4657984285941414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1264748339</v>
      </c>
      <c r="E91" s="32">
        <f>SUM(E88:E90)</f>
        <v>1264748339</v>
      </c>
      <c r="F91" s="32">
        <f>SUM(F88:F90)</f>
        <v>196833218</v>
      </c>
      <c r="G91" s="37">
        <f t="shared" si="14"/>
        <v>0.15563034315240165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196833218</v>
      </c>
      <c r="O91" s="37">
        <f t="shared" si="18"/>
        <v>0.15563034315240165</v>
      </c>
      <c r="P91" s="32">
        <f>SUM(P88:P90)</f>
        <v>190356335</v>
      </c>
      <c r="Q91" s="32">
        <f>SUM(Q88:Q90)</f>
        <v>1329647638</v>
      </c>
      <c r="R91" s="32">
        <f>SUM(R88:R90)</f>
        <v>1233507188</v>
      </c>
      <c r="S91" s="32">
        <f>SUM(S88:S90)</f>
        <v>190356335</v>
      </c>
      <c r="T91" s="37">
        <f t="shared" si="19"/>
        <v>0.14316299263038287</v>
      </c>
      <c r="U91" s="37">
        <f t="shared" si="20"/>
        <v>3.4025045712295254E-2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32720760</v>
      </c>
      <c r="E92" s="31">
        <v>32720760</v>
      </c>
      <c r="F92" s="31">
        <v>77334</v>
      </c>
      <c r="G92" s="36">
        <f t="shared" si="14"/>
        <v>2.363453660611795E-3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77334</v>
      </c>
      <c r="O92" s="36">
        <f t="shared" si="18"/>
        <v>2.363453660611795E-3</v>
      </c>
      <c r="P92" s="31">
        <v>99888</v>
      </c>
      <c r="Q92" s="31">
        <v>35293245</v>
      </c>
      <c r="R92" s="31">
        <v>35293245</v>
      </c>
      <c r="S92" s="31">
        <v>99888</v>
      </c>
      <c r="T92" s="36">
        <f t="shared" si="19"/>
        <v>2.830229977436192E-3</v>
      </c>
      <c r="U92" s="36">
        <f t="shared" si="20"/>
        <v>-0.22579288803459874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90814365</v>
      </c>
      <c r="E93" s="31">
        <v>90814365</v>
      </c>
      <c r="F93" s="31">
        <v>13625622</v>
      </c>
      <c r="G93" s="36">
        <f t="shared" si="14"/>
        <v>0.15003817953250018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13625622</v>
      </c>
      <c r="O93" s="36">
        <f t="shared" si="18"/>
        <v>0.15003817953250018</v>
      </c>
      <c r="P93" s="31">
        <v>12806147</v>
      </c>
      <c r="Q93" s="31">
        <v>84687635</v>
      </c>
      <c r="R93" s="31">
        <v>85673930</v>
      </c>
      <c r="S93" s="31">
        <v>12806147</v>
      </c>
      <c r="T93" s="36">
        <f t="shared" si="19"/>
        <v>0.15121625488774129</v>
      </c>
      <c r="U93" s="36">
        <f t="shared" si="20"/>
        <v>6.3990753815335699E-2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7371661</v>
      </c>
      <c r="E94" s="31">
        <v>7371661</v>
      </c>
      <c r="F94" s="31">
        <v>939894</v>
      </c>
      <c r="G94" s="36">
        <f t="shared" si="14"/>
        <v>0.12750097976561864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939894</v>
      </c>
      <c r="O94" s="36">
        <f t="shared" si="18"/>
        <v>0.12750097976561864</v>
      </c>
      <c r="P94" s="31">
        <v>99197</v>
      </c>
      <c r="Q94" s="31">
        <v>5376310</v>
      </c>
      <c r="R94" s="31">
        <v>5324951</v>
      </c>
      <c r="S94" s="31">
        <v>99197</v>
      </c>
      <c r="T94" s="36">
        <f t="shared" si="19"/>
        <v>1.8450758977811919E-2</v>
      </c>
      <c r="U94" s="36">
        <f t="shared" si="20"/>
        <v>8.47502444630382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130906786</v>
      </c>
      <c r="E96" s="32">
        <f>SUM(E92:E95)</f>
        <v>130906786</v>
      </c>
      <c r="F96" s="32">
        <f>SUM(F92:F95)</f>
        <v>14642850</v>
      </c>
      <c r="G96" s="37">
        <f t="shared" si="14"/>
        <v>0.11185707362794775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14642850</v>
      </c>
      <c r="O96" s="37">
        <f t="shared" si="18"/>
        <v>0.11185707362794775</v>
      </c>
      <c r="P96" s="32">
        <f>SUM(P92:P95)</f>
        <v>13005232</v>
      </c>
      <c r="Q96" s="32">
        <f>SUM(Q92:Q95)</f>
        <v>125357190</v>
      </c>
      <c r="R96" s="32">
        <f>SUM(R92:R95)</f>
        <v>126292126</v>
      </c>
      <c r="S96" s="32">
        <f>SUM(S92:S95)</f>
        <v>13005232</v>
      </c>
      <c r="T96" s="37">
        <f t="shared" si="19"/>
        <v>0.10374540144047581</v>
      </c>
      <c r="U96" s="37">
        <f t="shared" si="20"/>
        <v>0.12591993745286523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33289615</v>
      </c>
      <c r="E97" s="31">
        <v>33289615</v>
      </c>
      <c r="F97" s="31">
        <v>0</v>
      </c>
      <c r="G97" s="36">
        <f t="shared" si="14"/>
        <v>0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0</v>
      </c>
      <c r="O97" s="36">
        <f t="shared" si="18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19"/>
        <v>0</v>
      </c>
      <c r="U97" s="36">
        <f t="shared" si="20"/>
        <v>0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24800076</v>
      </c>
      <c r="E99" s="31">
        <v>24800076</v>
      </c>
      <c r="F99" s="31">
        <v>6752500</v>
      </c>
      <c r="G99" s="36">
        <f t="shared" si="14"/>
        <v>0.27227739140799406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6752500</v>
      </c>
      <c r="O99" s="36">
        <f t="shared" si="18"/>
        <v>0.27227739140799406</v>
      </c>
      <c r="P99" s="31">
        <v>3958350</v>
      </c>
      <c r="Q99" s="31">
        <v>22545528</v>
      </c>
      <c r="R99" s="31">
        <v>22545528</v>
      </c>
      <c r="S99" s="31">
        <v>3958350</v>
      </c>
      <c r="T99" s="36">
        <f t="shared" si="19"/>
        <v>0.1755714037834909</v>
      </c>
      <c r="U99" s="36">
        <f t="shared" si="20"/>
        <v>0.7058875541576668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125493357</v>
      </c>
      <c r="E100" s="31">
        <v>125493357</v>
      </c>
      <c r="F100" s="31">
        <v>48638989</v>
      </c>
      <c r="G100" s="36">
        <f>IF(($D100     =0),0,($F100     /$D100     ))</f>
        <v>0.38758218094364949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48638989</v>
      </c>
      <c r="O100" s="36">
        <f>IF(($D100     =0),0,($N100     /$D100     ))</f>
        <v>0.38758218094364949</v>
      </c>
      <c r="P100" s="31">
        <v>47238046</v>
      </c>
      <c r="Q100" s="31">
        <v>130450608</v>
      </c>
      <c r="R100" s="31">
        <v>130450608</v>
      </c>
      <c r="S100" s="31">
        <v>47238046</v>
      </c>
      <c r="T100" s="36">
        <f>IF(($Q100     =0),0,($S100     /$Q100     ))</f>
        <v>0.36211441804855365</v>
      </c>
      <c r="U100" s="36">
        <f>IF(($P100     =0),0,(($F100     /$P100     )-1))</f>
        <v>2.9657090388539809E-2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183583048</v>
      </c>
      <c r="E101" s="32">
        <f>SUM(E97:E100)</f>
        <v>183583048</v>
      </c>
      <c r="F101" s="32">
        <f>SUM(F97:F100)</f>
        <v>55391489</v>
      </c>
      <c r="G101" s="37">
        <f>IF(($D101     =0),0,($F101     /$D101     ))</f>
        <v>0.30172442174508401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55391489</v>
      </c>
      <c r="O101" s="37">
        <f>IF(($D101     =0),0,($N101     /$D101     ))</f>
        <v>0.30172442174508401</v>
      </c>
      <c r="P101" s="32">
        <f>SUM(P97:P100)</f>
        <v>51196396</v>
      </c>
      <c r="Q101" s="32">
        <f>SUM(Q97:Q100)</f>
        <v>152996136</v>
      </c>
      <c r="R101" s="32">
        <f>SUM(R97:R100)</f>
        <v>152996136</v>
      </c>
      <c r="S101" s="32">
        <f>SUM(S97:S100)</f>
        <v>51196396</v>
      </c>
      <c r="T101" s="37">
        <f>IF(($Q101     =0),0,($S101     /$Q101     ))</f>
        <v>0.334625418252393</v>
      </c>
      <c r="U101" s="37">
        <f>IF(($P101     =0),0,(($F101     /$P101     )-1))</f>
        <v>8.1941178046985863E-2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1579238173</v>
      </c>
      <c r="E102" s="32">
        <f>SUM(E88:E90,E92:E95,E97:E100)</f>
        <v>1579238173</v>
      </c>
      <c r="F102" s="32">
        <f>SUM(F88:F90,F92:F95,F97:F100)</f>
        <v>266867557</v>
      </c>
      <c r="G102" s="37">
        <f>IF(($D102     =0),0,($F102     /$D102     ))</f>
        <v>0.16898499641320411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266867557</v>
      </c>
      <c r="O102" s="37">
        <f>IF(($D102     =0),0,($N102     /$D102     ))</f>
        <v>0.16898499641320411</v>
      </c>
      <c r="P102" s="32">
        <f>SUM(P88:P90,P92:P95,P97:P100)</f>
        <v>254557963</v>
      </c>
      <c r="Q102" s="32">
        <f>SUM(Q88:Q90,Q92:Q95,Q97:Q100)</f>
        <v>1608000964</v>
      </c>
      <c r="R102" s="32">
        <f>SUM(R88:R90,R92:R95,R97:R100)</f>
        <v>1512795450</v>
      </c>
      <c r="S102" s="32">
        <f>SUM(S88:S90,S92:S95,S97:S100)</f>
        <v>254557963</v>
      </c>
      <c r="T102" s="37">
        <f>IF(($Q102     =0),0,($S102     /$Q102     ))</f>
        <v>0.15830709601490014</v>
      </c>
      <c r="U102" s="37">
        <f>IF(($P102     =0),0,(($F102     /$P102     )-1))</f>
        <v>4.8356743018092008E-2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47000680</v>
      </c>
      <c r="E105" s="31">
        <v>47000680</v>
      </c>
      <c r="F105" s="31">
        <v>17163680</v>
      </c>
      <c r="G105" s="36">
        <f t="shared" ref="G105:G136" si="21">IF(($D105     =0),0,($F105     /$D105     ))</f>
        <v>0.36517939740446309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17163680</v>
      </c>
      <c r="O105" s="36">
        <f t="shared" ref="O105:O136" si="25">IF(($D105     =0),0,($N105     /$D105     ))</f>
        <v>0.36517939740446309</v>
      </c>
      <c r="P105" s="31">
        <v>13026592</v>
      </c>
      <c r="Q105" s="31">
        <v>48638190</v>
      </c>
      <c r="R105" s="31">
        <v>48638190</v>
      </c>
      <c r="S105" s="31">
        <v>13026592</v>
      </c>
      <c r="T105" s="36">
        <f t="shared" ref="T105:T136" si="26">IF(($Q105     =0),0,($S105     /$Q105     ))</f>
        <v>0.26782641377074268</v>
      </c>
      <c r="U105" s="36">
        <f t="shared" ref="U105:U136" si="27">IF(($P105     =0),0,(($F105     /$P105     )-1))</f>
        <v>0.31758790019676675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47000680</v>
      </c>
      <c r="E106" s="32">
        <f>E105</f>
        <v>47000680</v>
      </c>
      <c r="F106" s="32">
        <f>F105</f>
        <v>17163680</v>
      </c>
      <c r="G106" s="37">
        <f t="shared" si="21"/>
        <v>0.36517939740446309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17163680</v>
      </c>
      <c r="O106" s="37">
        <f t="shared" si="25"/>
        <v>0.36517939740446309</v>
      </c>
      <c r="P106" s="32">
        <f>P105</f>
        <v>13026592</v>
      </c>
      <c r="Q106" s="32">
        <f>Q105</f>
        <v>48638190</v>
      </c>
      <c r="R106" s="32">
        <f>R105</f>
        <v>48638190</v>
      </c>
      <c r="S106" s="32">
        <f>S105</f>
        <v>13026592</v>
      </c>
      <c r="T106" s="37">
        <f t="shared" si="26"/>
        <v>0.26782641377074268</v>
      </c>
      <c r="U106" s="37">
        <f t="shared" si="27"/>
        <v>0.31758790019676675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28612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326088</v>
      </c>
      <c r="E108" s="31">
        <v>326088</v>
      </c>
      <c r="F108" s="31">
        <v>2174</v>
      </c>
      <c r="G108" s="36">
        <f t="shared" si="21"/>
        <v>6.6669119992149358E-3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2174</v>
      </c>
      <c r="O108" s="36">
        <f t="shared" si="25"/>
        <v>6.6669119992149358E-3</v>
      </c>
      <c r="P108" s="31">
        <v>0</v>
      </c>
      <c r="Q108" s="31">
        <v>1955653</v>
      </c>
      <c r="R108" s="31">
        <v>1955653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164841</v>
      </c>
      <c r="E110" s="31">
        <v>164841</v>
      </c>
      <c r="F110" s="31">
        <v>36591</v>
      </c>
      <c r="G110" s="36">
        <f t="shared" si="21"/>
        <v>0.22197754199501338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36591</v>
      </c>
      <c r="O110" s="36">
        <f t="shared" si="25"/>
        <v>0.22197754199501338</v>
      </c>
      <c r="P110" s="31">
        <v>54177</v>
      </c>
      <c r="Q110" s="31">
        <v>175491</v>
      </c>
      <c r="R110" s="31">
        <v>155525</v>
      </c>
      <c r="S110" s="31">
        <v>54177</v>
      </c>
      <c r="T110" s="36">
        <f t="shared" si="26"/>
        <v>0.30871668632579446</v>
      </c>
      <c r="U110" s="36">
        <f t="shared" si="27"/>
        <v>-0.3246026911789136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490929</v>
      </c>
      <c r="E112" s="32">
        <f>SUM(E107:E111)</f>
        <v>490929</v>
      </c>
      <c r="F112" s="32">
        <f>SUM(F107:F111)</f>
        <v>38765</v>
      </c>
      <c r="G112" s="37">
        <f t="shared" si="21"/>
        <v>7.8962538371129029E-2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38765</v>
      </c>
      <c r="O112" s="37">
        <f t="shared" si="25"/>
        <v>7.8962538371129029E-2</v>
      </c>
      <c r="P112" s="32">
        <f>SUM(P107:P111)</f>
        <v>54177</v>
      </c>
      <c r="Q112" s="32">
        <f>SUM(Q107:Q111)</f>
        <v>2159756</v>
      </c>
      <c r="R112" s="32">
        <f>SUM(R107:R111)</f>
        <v>2111178</v>
      </c>
      <c r="S112" s="32">
        <f>SUM(S107:S111)</f>
        <v>54177</v>
      </c>
      <c r="T112" s="37">
        <f t="shared" si="26"/>
        <v>2.5084778095303358E-2</v>
      </c>
      <c r="U112" s="37">
        <f t="shared" si="27"/>
        <v>-0.28447496169961428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3365000</v>
      </c>
      <c r="E113" s="31">
        <v>3365000</v>
      </c>
      <c r="F113" s="31">
        <v>745833</v>
      </c>
      <c r="G113" s="36">
        <f t="shared" si="21"/>
        <v>0.221644279346211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745833</v>
      </c>
      <c r="O113" s="36">
        <f t="shared" si="25"/>
        <v>0.221644279346211</v>
      </c>
      <c r="P113" s="31">
        <v>831200</v>
      </c>
      <c r="Q113" s="31">
        <v>3117000</v>
      </c>
      <c r="R113" s="31">
        <v>3152000</v>
      </c>
      <c r="S113" s="31">
        <v>831200</v>
      </c>
      <c r="T113" s="36">
        <f t="shared" si="26"/>
        <v>0.26666666666666666</v>
      </c>
      <c r="U113" s="36">
        <f t="shared" si="27"/>
        <v>-0.10270332050048125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3508065</v>
      </c>
      <c r="E114" s="31">
        <v>3508065</v>
      </c>
      <c r="F114" s="31">
        <v>30690</v>
      </c>
      <c r="G114" s="36">
        <f t="shared" si="21"/>
        <v>8.7484125864258494E-3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30690</v>
      </c>
      <c r="O114" s="36">
        <f t="shared" si="25"/>
        <v>8.7484125864258494E-3</v>
      </c>
      <c r="P114" s="31">
        <v>45120</v>
      </c>
      <c r="Q114" s="31">
        <v>3270505</v>
      </c>
      <c r="R114" s="31">
        <v>3363375</v>
      </c>
      <c r="S114" s="31">
        <v>45120</v>
      </c>
      <c r="T114" s="36">
        <f t="shared" si="26"/>
        <v>1.3796034557354292E-2</v>
      </c>
      <c r="U114" s="36">
        <f t="shared" si="27"/>
        <v>-0.31981382978723405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16851133</v>
      </c>
      <c r="E117" s="31">
        <v>16851133</v>
      </c>
      <c r="F117" s="31">
        <v>3282662</v>
      </c>
      <c r="G117" s="36">
        <f t="shared" si="21"/>
        <v>0.19480363723911026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3282662</v>
      </c>
      <c r="O117" s="36">
        <f t="shared" si="25"/>
        <v>0.19480363723911026</v>
      </c>
      <c r="P117" s="31">
        <v>938274</v>
      </c>
      <c r="Q117" s="31">
        <v>9172797</v>
      </c>
      <c r="R117" s="31">
        <v>9172797</v>
      </c>
      <c r="S117" s="31">
        <v>938274</v>
      </c>
      <c r="T117" s="36">
        <f t="shared" si="26"/>
        <v>0.10228875663551695</v>
      </c>
      <c r="U117" s="36">
        <f t="shared" si="27"/>
        <v>2.4986176745811992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23724198</v>
      </c>
      <c r="E121" s="32">
        <f>SUM(E113:E120)</f>
        <v>23724198</v>
      </c>
      <c r="F121" s="32">
        <f>SUM(F113:F120)</f>
        <v>4059185</v>
      </c>
      <c r="G121" s="37">
        <f t="shared" si="21"/>
        <v>0.17109893451403499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4059185</v>
      </c>
      <c r="O121" s="37">
        <f t="shared" si="25"/>
        <v>0.17109893451403499</v>
      </c>
      <c r="P121" s="32">
        <f>SUM(P113:P120)</f>
        <v>1814594</v>
      </c>
      <c r="Q121" s="32">
        <f>SUM(Q113:Q120)</f>
        <v>15560302</v>
      </c>
      <c r="R121" s="32">
        <f>SUM(R113:R120)</f>
        <v>15688172</v>
      </c>
      <c r="S121" s="32">
        <f>SUM(S113:S120)</f>
        <v>1814594</v>
      </c>
      <c r="T121" s="37">
        <f t="shared" si="26"/>
        <v>0.11661688828404487</v>
      </c>
      <c r="U121" s="37">
        <f t="shared" si="27"/>
        <v>1.2369659549188414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241271</v>
      </c>
      <c r="E122" s="31">
        <v>241271</v>
      </c>
      <c r="F122" s="31">
        <v>79567</v>
      </c>
      <c r="G122" s="36">
        <f t="shared" si="21"/>
        <v>0.32978269249101633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79567</v>
      </c>
      <c r="O122" s="36">
        <f t="shared" si="25"/>
        <v>0.32978269249101633</v>
      </c>
      <c r="P122" s="31">
        <v>55394</v>
      </c>
      <c r="Q122" s="31">
        <v>443173</v>
      </c>
      <c r="R122" s="31">
        <v>152546</v>
      </c>
      <c r="S122" s="31">
        <v>55394</v>
      </c>
      <c r="T122" s="36">
        <f t="shared" si="26"/>
        <v>0.12499407680522054</v>
      </c>
      <c r="U122" s="36">
        <f t="shared" si="27"/>
        <v>0.43638300176914457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2302683</v>
      </c>
      <c r="E123" s="31">
        <v>2302683</v>
      </c>
      <c r="F123" s="31">
        <v>31900</v>
      </c>
      <c r="G123" s="36">
        <f t="shared" si="21"/>
        <v>1.3853404919391858E-2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31900</v>
      </c>
      <c r="O123" s="36">
        <f t="shared" si="25"/>
        <v>1.3853404919391858E-2</v>
      </c>
      <c r="P123" s="31">
        <v>30600</v>
      </c>
      <c r="Q123" s="31">
        <v>2391150</v>
      </c>
      <c r="R123" s="31">
        <v>2595921</v>
      </c>
      <c r="S123" s="31">
        <v>30600</v>
      </c>
      <c r="T123" s="36">
        <f t="shared" si="26"/>
        <v>1.2797189636785647E-2</v>
      </c>
      <c r="U123" s="36">
        <f t="shared" si="27"/>
        <v>4.2483660130719025E-2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16362660</v>
      </c>
      <c r="E124" s="31">
        <v>16362660</v>
      </c>
      <c r="F124" s="31">
        <v>2197286</v>
      </c>
      <c r="G124" s="36">
        <f t="shared" si="21"/>
        <v>0.13428660132276782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2197286</v>
      </c>
      <c r="O124" s="36">
        <f t="shared" si="25"/>
        <v>0.13428660132276782</v>
      </c>
      <c r="P124" s="31">
        <v>3290810</v>
      </c>
      <c r="Q124" s="31">
        <v>13221612</v>
      </c>
      <c r="R124" s="31">
        <v>13678180</v>
      </c>
      <c r="S124" s="31">
        <v>3290810</v>
      </c>
      <c r="T124" s="36">
        <f t="shared" si="26"/>
        <v>0.24889627679287518</v>
      </c>
      <c r="U124" s="36">
        <f t="shared" si="27"/>
        <v>-0.33229630394948351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18906614</v>
      </c>
      <c r="E126" s="32">
        <f>SUM(E122:E125)</f>
        <v>18906614</v>
      </c>
      <c r="F126" s="32">
        <f>SUM(F122:F125)</f>
        <v>2308753</v>
      </c>
      <c r="G126" s="37">
        <f t="shared" si="21"/>
        <v>0.12211351011873411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2308753</v>
      </c>
      <c r="O126" s="37">
        <f t="shared" si="25"/>
        <v>0.12211351011873411</v>
      </c>
      <c r="P126" s="32">
        <f>SUM(P122:P125)</f>
        <v>3376804</v>
      </c>
      <c r="Q126" s="32">
        <f>SUM(Q122:Q125)</f>
        <v>16055935</v>
      </c>
      <c r="R126" s="32">
        <f>SUM(R122:R125)</f>
        <v>16426647</v>
      </c>
      <c r="S126" s="32">
        <f>SUM(S122:S125)</f>
        <v>3376804</v>
      </c>
      <c r="T126" s="37">
        <f t="shared" si="26"/>
        <v>0.21031500189805202</v>
      </c>
      <c r="U126" s="37">
        <f t="shared" si="27"/>
        <v>-0.31629049243012031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1986159</v>
      </c>
      <c r="E128" s="31">
        <v>1986159</v>
      </c>
      <c r="F128" s="31">
        <v>204556</v>
      </c>
      <c r="G128" s="36">
        <f t="shared" si="21"/>
        <v>0.10299074746785127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204556</v>
      </c>
      <c r="O128" s="36">
        <f t="shared" si="25"/>
        <v>0.10299074746785127</v>
      </c>
      <c r="P128" s="31">
        <v>616343</v>
      </c>
      <c r="Q128" s="31">
        <v>1833267</v>
      </c>
      <c r="R128" s="31">
        <v>1833267</v>
      </c>
      <c r="S128" s="31">
        <v>616343</v>
      </c>
      <c r="T128" s="36">
        <f t="shared" si="26"/>
        <v>0.33619925520941574</v>
      </c>
      <c r="U128" s="36">
        <f t="shared" si="27"/>
        <v>-0.66811337193737907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124131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124131</v>
      </c>
      <c r="O129" s="36">
        <f t="shared" si="25"/>
        <v>0</v>
      </c>
      <c r="P129" s="31">
        <v>98327</v>
      </c>
      <c r="Q129" s="31">
        <v>0</v>
      </c>
      <c r="R129" s="31">
        <v>0</v>
      </c>
      <c r="S129" s="31">
        <v>98327</v>
      </c>
      <c r="T129" s="36">
        <f t="shared" si="26"/>
        <v>0</v>
      </c>
      <c r="U129" s="36">
        <f t="shared" si="27"/>
        <v>0.26243046162295203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3685767</v>
      </c>
      <c r="E130" s="31">
        <v>3685767</v>
      </c>
      <c r="F130" s="31">
        <v>855002</v>
      </c>
      <c r="G130" s="36">
        <f t="shared" si="21"/>
        <v>0.23197396905447359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855002</v>
      </c>
      <c r="O130" s="36">
        <f t="shared" si="25"/>
        <v>0.23197396905447359</v>
      </c>
      <c r="P130" s="31">
        <v>724584</v>
      </c>
      <c r="Q130" s="31">
        <v>3660851</v>
      </c>
      <c r="R130" s="31">
        <v>3660851</v>
      </c>
      <c r="S130" s="31">
        <v>724584</v>
      </c>
      <c r="T130" s="36">
        <f t="shared" si="26"/>
        <v>0.19792774958609349</v>
      </c>
      <c r="U130" s="36">
        <f t="shared" si="27"/>
        <v>0.17999017367206571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5671926</v>
      </c>
      <c r="E132" s="32">
        <f>SUM(E127:E131)</f>
        <v>5671926</v>
      </c>
      <c r="F132" s="32">
        <f>SUM(F127:F131)</f>
        <v>1183689</v>
      </c>
      <c r="G132" s="37">
        <f t="shared" si="21"/>
        <v>0.20869260283014976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1183689</v>
      </c>
      <c r="O132" s="37">
        <f t="shared" si="25"/>
        <v>0.20869260283014976</v>
      </c>
      <c r="P132" s="32">
        <f>SUM(P127:P131)</f>
        <v>1439254</v>
      </c>
      <c r="Q132" s="32">
        <f>SUM(Q127:Q131)</f>
        <v>5494118</v>
      </c>
      <c r="R132" s="32">
        <f>SUM(R127:R131)</f>
        <v>5494118</v>
      </c>
      <c r="S132" s="32">
        <f>SUM(S127:S131)</f>
        <v>1439254</v>
      </c>
      <c r="T132" s="37">
        <f t="shared" si="26"/>
        <v>0.26196270265764221</v>
      </c>
      <c r="U132" s="37">
        <f t="shared" si="27"/>
        <v>-0.1775676843698194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7974259</v>
      </c>
      <c r="E133" s="31">
        <v>7974259</v>
      </c>
      <c r="F133" s="31">
        <v>1166189</v>
      </c>
      <c r="G133" s="36">
        <f t="shared" si="21"/>
        <v>0.14624418394235753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1166189</v>
      </c>
      <c r="O133" s="36">
        <f t="shared" si="25"/>
        <v>0.14624418394235753</v>
      </c>
      <c r="P133" s="31">
        <v>1139045</v>
      </c>
      <c r="Q133" s="31">
        <v>7523702</v>
      </c>
      <c r="R133" s="31">
        <v>7522887</v>
      </c>
      <c r="S133" s="31">
        <v>1139045</v>
      </c>
      <c r="T133" s="36">
        <f t="shared" si="26"/>
        <v>0.15139422055791152</v>
      </c>
      <c r="U133" s="36">
        <f t="shared" si="27"/>
        <v>2.3830489576794678E-2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3017091</v>
      </c>
      <c r="E134" s="31">
        <v>3017091</v>
      </c>
      <c r="F134" s="31">
        <v>752707</v>
      </c>
      <c r="G134" s="36">
        <f t="shared" si="21"/>
        <v>0.2494810398493118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752707</v>
      </c>
      <c r="O134" s="36">
        <f t="shared" si="25"/>
        <v>0.2494810398493118</v>
      </c>
      <c r="P134" s="31">
        <v>633476</v>
      </c>
      <c r="Q134" s="31">
        <v>2897229</v>
      </c>
      <c r="R134" s="31">
        <v>3097416</v>
      </c>
      <c r="S134" s="31">
        <v>633476</v>
      </c>
      <c r="T134" s="36">
        <f t="shared" si="26"/>
        <v>0.21864892281555928</v>
      </c>
      <c r="U134" s="36">
        <f t="shared" si="27"/>
        <v>0.18821707531145626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10991350</v>
      </c>
      <c r="E137" s="32">
        <f>SUM(E133:E136)</f>
        <v>10991350</v>
      </c>
      <c r="F137" s="32">
        <f>SUM(F133:F136)</f>
        <v>1918896</v>
      </c>
      <c r="G137" s="37">
        <f t="shared" ref="G137:G170" si="28">IF(($D137     =0),0,($F137     /$D137     ))</f>
        <v>0.17458237614123834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1918896</v>
      </c>
      <c r="O137" s="37">
        <f t="shared" ref="O137:O170" si="32">IF(($D137     =0),0,($N137     /$D137     ))</f>
        <v>0.17458237614123834</v>
      </c>
      <c r="P137" s="32">
        <f>SUM(P133:P136)</f>
        <v>1772521</v>
      </c>
      <c r="Q137" s="32">
        <f>SUM(Q133:Q136)</f>
        <v>10420931</v>
      </c>
      <c r="R137" s="32">
        <f>SUM(R133:R136)</f>
        <v>10620303</v>
      </c>
      <c r="S137" s="32">
        <f>SUM(S133:S136)</f>
        <v>1772521</v>
      </c>
      <c r="T137" s="37">
        <f t="shared" ref="T137:T170" si="33">IF(($Q137     =0),0,($S137     /$Q137     ))</f>
        <v>0.17009238426010115</v>
      </c>
      <c r="U137" s="37">
        <f t="shared" ref="U137:U170" si="34">IF(($P137     =0),0,(($F137     /$P137     )-1))</f>
        <v>8.2580121758783154E-2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20959890</v>
      </c>
      <c r="E139" s="31">
        <v>20959890</v>
      </c>
      <c r="F139" s="31">
        <v>7903984</v>
      </c>
      <c r="G139" s="36">
        <f t="shared" si="28"/>
        <v>0.37710045234016021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7903984</v>
      </c>
      <c r="O139" s="36">
        <f t="shared" si="32"/>
        <v>0.37710045234016021</v>
      </c>
      <c r="P139" s="31">
        <v>8071342</v>
      </c>
      <c r="Q139" s="31">
        <v>20836003</v>
      </c>
      <c r="R139" s="31">
        <v>20836003</v>
      </c>
      <c r="S139" s="31">
        <v>8071342</v>
      </c>
      <c r="T139" s="36">
        <f t="shared" si="33"/>
        <v>0.38737477624667266</v>
      </c>
      <c r="U139" s="36">
        <f t="shared" si="34"/>
        <v>-2.0734841863967568E-2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8148420</v>
      </c>
      <c r="E140" s="31">
        <v>8148420</v>
      </c>
      <c r="F140" s="31">
        <v>1073744</v>
      </c>
      <c r="G140" s="36">
        <f t="shared" si="28"/>
        <v>0.1317732762916001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1073744</v>
      </c>
      <c r="O140" s="36">
        <f t="shared" si="32"/>
        <v>0.1317732762916001</v>
      </c>
      <c r="P140" s="31">
        <v>4900</v>
      </c>
      <c r="Q140" s="31">
        <v>505000</v>
      </c>
      <c r="R140" s="31">
        <v>7805000</v>
      </c>
      <c r="S140" s="31">
        <v>4900</v>
      </c>
      <c r="T140" s="36">
        <f t="shared" si="33"/>
        <v>9.7029702970297029E-3</v>
      </c>
      <c r="U140" s="36">
        <f t="shared" si="34"/>
        <v>218.13142857142856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67860</v>
      </c>
      <c r="E141" s="31">
        <v>67860</v>
      </c>
      <c r="F141" s="31">
        <v>208400</v>
      </c>
      <c r="G141" s="36">
        <f t="shared" si="28"/>
        <v>3.0710285882699675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208400</v>
      </c>
      <c r="O141" s="36">
        <f t="shared" si="32"/>
        <v>3.0710285882699675</v>
      </c>
      <c r="P141" s="31">
        <v>12100</v>
      </c>
      <c r="Q141" s="31">
        <v>383235</v>
      </c>
      <c r="R141" s="31">
        <v>91950</v>
      </c>
      <c r="S141" s="31">
        <v>12100</v>
      </c>
      <c r="T141" s="36">
        <f t="shared" si="33"/>
        <v>3.1573316633397262E-2</v>
      </c>
      <c r="U141" s="36">
        <f t="shared" si="34"/>
        <v>16.223140495867767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2500000</v>
      </c>
      <c r="E142" s="31">
        <v>2500000</v>
      </c>
      <c r="F142" s="31">
        <v>489970</v>
      </c>
      <c r="G142" s="36">
        <f t="shared" si="28"/>
        <v>0.195988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489970</v>
      </c>
      <c r="O142" s="36">
        <f t="shared" si="32"/>
        <v>0.195988</v>
      </c>
      <c r="P142" s="31">
        <v>468374</v>
      </c>
      <c r="Q142" s="31">
        <v>3500000</v>
      </c>
      <c r="R142" s="31">
        <v>2999400</v>
      </c>
      <c r="S142" s="31">
        <v>468374</v>
      </c>
      <c r="T142" s="36">
        <f t="shared" si="33"/>
        <v>0.13382114285714286</v>
      </c>
      <c r="U142" s="36">
        <f t="shared" si="34"/>
        <v>4.61084517927981E-2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31676170</v>
      </c>
      <c r="E144" s="32">
        <f>SUM(E138:E143)</f>
        <v>31676170</v>
      </c>
      <c r="F144" s="32">
        <f>SUM(F138:F143)</f>
        <v>9676098</v>
      </c>
      <c r="G144" s="37">
        <f t="shared" si="28"/>
        <v>0.30546931652406212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9676098</v>
      </c>
      <c r="O144" s="37">
        <f t="shared" si="32"/>
        <v>0.30546931652406212</v>
      </c>
      <c r="P144" s="32">
        <f>SUM(P138:P143)</f>
        <v>8556716</v>
      </c>
      <c r="Q144" s="32">
        <f>SUM(Q138:Q143)</f>
        <v>25224238</v>
      </c>
      <c r="R144" s="32">
        <f>SUM(R138:R143)</f>
        <v>31732353</v>
      </c>
      <c r="S144" s="32">
        <f>SUM(S138:S143)</f>
        <v>8556716</v>
      </c>
      <c r="T144" s="37">
        <f t="shared" si="33"/>
        <v>0.33922594609200879</v>
      </c>
      <c r="U144" s="37">
        <f t="shared" si="34"/>
        <v>0.13081911331403306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45643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3089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3089</v>
      </c>
      <c r="O146" s="36">
        <f t="shared" si="32"/>
        <v>0</v>
      </c>
      <c r="P146" s="31">
        <v>4973</v>
      </c>
      <c r="Q146" s="31">
        <v>900000</v>
      </c>
      <c r="R146" s="31">
        <v>600000</v>
      </c>
      <c r="S146" s="31">
        <v>4973</v>
      </c>
      <c r="T146" s="36">
        <f t="shared" si="33"/>
        <v>5.5255555555555553E-3</v>
      </c>
      <c r="U146" s="36">
        <f t="shared" si="34"/>
        <v>-0.3788457671425699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39214267</v>
      </c>
      <c r="E147" s="31">
        <v>39214267</v>
      </c>
      <c r="F147" s="31">
        <v>1337093</v>
      </c>
      <c r="G147" s="36">
        <f t="shared" si="28"/>
        <v>3.4097105525394619E-2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1337093</v>
      </c>
      <c r="O147" s="36">
        <f t="shared" si="32"/>
        <v>3.4097105525394619E-2</v>
      </c>
      <c r="P147" s="31">
        <v>1324536</v>
      </c>
      <c r="Q147" s="31">
        <v>31131683</v>
      </c>
      <c r="R147" s="31">
        <v>30652132</v>
      </c>
      <c r="S147" s="31">
        <v>1324536</v>
      </c>
      <c r="T147" s="36">
        <f t="shared" si="33"/>
        <v>4.2546238184424531E-2</v>
      </c>
      <c r="U147" s="36">
        <f t="shared" si="34"/>
        <v>9.48030102617059E-3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494775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494775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39214267</v>
      </c>
      <c r="E150" s="32">
        <f>SUM(E145:E149)</f>
        <v>39214267</v>
      </c>
      <c r="F150" s="32">
        <f>SUM(F145:F149)</f>
        <v>1834957</v>
      </c>
      <c r="G150" s="37">
        <f t="shared" si="28"/>
        <v>4.679309701237052E-2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1834957</v>
      </c>
      <c r="O150" s="37">
        <f t="shared" si="32"/>
        <v>4.679309701237052E-2</v>
      </c>
      <c r="P150" s="32">
        <f>SUM(P145:P149)</f>
        <v>1329509</v>
      </c>
      <c r="Q150" s="32">
        <f>SUM(Q145:Q149)</f>
        <v>32077326</v>
      </c>
      <c r="R150" s="32">
        <f>SUM(R145:R149)</f>
        <v>31252132</v>
      </c>
      <c r="S150" s="32">
        <f>SUM(S145:S149)</f>
        <v>1329509</v>
      </c>
      <c r="T150" s="37">
        <f t="shared" si="33"/>
        <v>4.1447002159718672E-2</v>
      </c>
      <c r="U150" s="37">
        <f t="shared" si="34"/>
        <v>0.38017644107711934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520100</v>
      </c>
      <c r="E151" s="31">
        <v>520100</v>
      </c>
      <c r="F151" s="31">
        <v>54300</v>
      </c>
      <c r="G151" s="36">
        <f t="shared" si="28"/>
        <v>0.10440299942318784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54300</v>
      </c>
      <c r="O151" s="36">
        <f t="shared" si="32"/>
        <v>0.10440299942318784</v>
      </c>
      <c r="P151" s="31">
        <v>110200</v>
      </c>
      <c r="Q151" s="31">
        <v>430090</v>
      </c>
      <c r="R151" s="31">
        <v>500090</v>
      </c>
      <c r="S151" s="31">
        <v>110200</v>
      </c>
      <c r="T151" s="36">
        <f t="shared" si="33"/>
        <v>0.25622544118672835</v>
      </c>
      <c r="U151" s="36">
        <f t="shared" si="34"/>
        <v>-0.50725952813067154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8972800</v>
      </c>
      <c r="E152" s="31">
        <v>8972800</v>
      </c>
      <c r="F152" s="31">
        <v>2279750</v>
      </c>
      <c r="G152" s="36">
        <f t="shared" si="28"/>
        <v>0.2540734218972896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2279750</v>
      </c>
      <c r="O152" s="36">
        <f t="shared" si="32"/>
        <v>0.2540734218972896</v>
      </c>
      <c r="P152" s="31">
        <v>1637539</v>
      </c>
      <c r="Q152" s="31">
        <v>11362000</v>
      </c>
      <c r="R152" s="31">
        <v>8048607</v>
      </c>
      <c r="S152" s="31">
        <v>1637539</v>
      </c>
      <c r="T152" s="36">
        <f t="shared" si="33"/>
        <v>0.14412418588276713</v>
      </c>
      <c r="U152" s="36">
        <f t="shared" si="34"/>
        <v>0.39218058318000359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2005199</v>
      </c>
      <c r="E153" s="31">
        <v>2005199</v>
      </c>
      <c r="F153" s="31">
        <v>288164</v>
      </c>
      <c r="G153" s="36">
        <f t="shared" si="28"/>
        <v>0.14370842993638039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288164</v>
      </c>
      <c r="O153" s="36">
        <f t="shared" si="32"/>
        <v>0.14370842993638039</v>
      </c>
      <c r="P153" s="31">
        <v>228053</v>
      </c>
      <c r="Q153" s="31">
        <v>5025800</v>
      </c>
      <c r="R153" s="31">
        <v>1951800</v>
      </c>
      <c r="S153" s="31">
        <v>228053</v>
      </c>
      <c r="T153" s="36">
        <f t="shared" si="33"/>
        <v>4.5376457479406267E-2</v>
      </c>
      <c r="U153" s="36">
        <f t="shared" si="34"/>
        <v>0.26358346524711362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5803875</v>
      </c>
      <c r="E154" s="31">
        <v>5803875</v>
      </c>
      <c r="F154" s="31">
        <v>359847</v>
      </c>
      <c r="G154" s="36">
        <f t="shared" si="28"/>
        <v>6.2001163016088393E-2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359847</v>
      </c>
      <c r="O154" s="36">
        <f t="shared" si="32"/>
        <v>6.2001163016088393E-2</v>
      </c>
      <c r="P154" s="31">
        <v>615703</v>
      </c>
      <c r="Q154" s="31">
        <v>5681427</v>
      </c>
      <c r="R154" s="31">
        <v>4181427</v>
      </c>
      <c r="S154" s="31">
        <v>615703</v>
      </c>
      <c r="T154" s="36">
        <f t="shared" si="33"/>
        <v>0.10837118913962988</v>
      </c>
      <c r="U154" s="36">
        <f t="shared" si="34"/>
        <v>-0.41555100429915071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680</v>
      </c>
      <c r="E155" s="31">
        <v>680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435</v>
      </c>
      <c r="Q155" s="31">
        <v>19122</v>
      </c>
      <c r="R155" s="31">
        <v>19122</v>
      </c>
      <c r="S155" s="31">
        <v>435</v>
      </c>
      <c r="T155" s="36">
        <f t="shared" si="33"/>
        <v>2.2748666457483527E-2</v>
      </c>
      <c r="U155" s="36">
        <f t="shared" si="34"/>
        <v>-1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17302654</v>
      </c>
      <c r="E157" s="32">
        <f>SUM(E151:E156)</f>
        <v>17302654</v>
      </c>
      <c r="F157" s="32">
        <f>SUM(F151:F156)</f>
        <v>2982061</v>
      </c>
      <c r="G157" s="37">
        <f t="shared" si="28"/>
        <v>0.17234702838073279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2982061</v>
      </c>
      <c r="O157" s="37">
        <f t="shared" si="32"/>
        <v>0.17234702838073279</v>
      </c>
      <c r="P157" s="32">
        <f>SUM(P151:P156)</f>
        <v>2591930</v>
      </c>
      <c r="Q157" s="32">
        <f>SUM(Q151:Q156)</f>
        <v>22518439</v>
      </c>
      <c r="R157" s="32">
        <f>SUM(R151:R156)</f>
        <v>14701046</v>
      </c>
      <c r="S157" s="32">
        <f>SUM(S151:S156)</f>
        <v>2591930</v>
      </c>
      <c r="T157" s="37">
        <f t="shared" si="33"/>
        <v>0.1151025610611819</v>
      </c>
      <c r="U157" s="37">
        <f t="shared" si="34"/>
        <v>0.15051756798987626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408130</v>
      </c>
      <c r="E158" s="31">
        <v>408130</v>
      </c>
      <c r="F158" s="31">
        <v>3577</v>
      </c>
      <c r="G158" s="36">
        <f t="shared" si="28"/>
        <v>8.7643642956900993E-3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3577</v>
      </c>
      <c r="O158" s="36">
        <f t="shared" si="32"/>
        <v>8.7643642956900993E-3</v>
      </c>
      <c r="P158" s="31">
        <v>813</v>
      </c>
      <c r="Q158" s="31">
        <v>391304</v>
      </c>
      <c r="R158" s="31">
        <v>391304</v>
      </c>
      <c r="S158" s="31">
        <v>813</v>
      </c>
      <c r="T158" s="36">
        <f t="shared" si="33"/>
        <v>2.0776685134831232E-3</v>
      </c>
      <c r="U158" s="36">
        <f t="shared" si="34"/>
        <v>3.3997539975399755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5319668</v>
      </c>
      <c r="E159" s="31">
        <v>5319668</v>
      </c>
      <c r="F159" s="31">
        <v>1730235</v>
      </c>
      <c r="G159" s="36">
        <f t="shared" si="28"/>
        <v>0.3252524405658398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1730235</v>
      </c>
      <c r="O159" s="36">
        <f t="shared" si="32"/>
        <v>0.3252524405658398</v>
      </c>
      <c r="P159" s="31">
        <v>1724040</v>
      </c>
      <c r="Q159" s="31">
        <v>4315364</v>
      </c>
      <c r="R159" s="31">
        <v>5140364</v>
      </c>
      <c r="S159" s="31">
        <v>1724040</v>
      </c>
      <c r="T159" s="36">
        <f t="shared" si="33"/>
        <v>0.39951206897031166</v>
      </c>
      <c r="U159" s="36">
        <f t="shared" si="34"/>
        <v>3.5933040996729559E-3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3101805</v>
      </c>
      <c r="E160" s="31">
        <v>3101805</v>
      </c>
      <c r="F160" s="31">
        <v>1292428</v>
      </c>
      <c r="G160" s="36">
        <f t="shared" si="28"/>
        <v>0.4166696488012625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1292428</v>
      </c>
      <c r="O160" s="36">
        <f t="shared" si="32"/>
        <v>0.4166696488012625</v>
      </c>
      <c r="P160" s="31">
        <v>970377</v>
      </c>
      <c r="Q160" s="31">
        <v>2328894</v>
      </c>
      <c r="R160" s="31">
        <v>1666637</v>
      </c>
      <c r="S160" s="31">
        <v>970377</v>
      </c>
      <c r="T160" s="36">
        <f t="shared" si="33"/>
        <v>0.41666859891433444</v>
      </c>
      <c r="U160" s="36">
        <f t="shared" si="34"/>
        <v>0.33188235088012186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8829603</v>
      </c>
      <c r="E163" s="32">
        <f>SUM(E158:E162)</f>
        <v>8829603</v>
      </c>
      <c r="F163" s="32">
        <f>SUM(F158:F162)</f>
        <v>3026240</v>
      </c>
      <c r="G163" s="37">
        <f t="shared" si="28"/>
        <v>0.34273794642862199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3026240</v>
      </c>
      <c r="O163" s="37">
        <f t="shared" si="32"/>
        <v>0.34273794642862199</v>
      </c>
      <c r="P163" s="32">
        <f>SUM(P158:P162)</f>
        <v>2695230</v>
      </c>
      <c r="Q163" s="32">
        <f>SUM(Q158:Q162)</f>
        <v>7035562</v>
      </c>
      <c r="R163" s="32">
        <f>SUM(R158:R162)</f>
        <v>7198305</v>
      </c>
      <c r="S163" s="32">
        <f>SUM(S158:S162)</f>
        <v>2695230</v>
      </c>
      <c r="T163" s="37">
        <f t="shared" si="33"/>
        <v>0.38308666741903491</v>
      </c>
      <c r="U163" s="37">
        <f t="shared" si="34"/>
        <v>0.12281326640027013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8784413</v>
      </c>
      <c r="E164" s="31">
        <v>8784413</v>
      </c>
      <c r="F164" s="31">
        <v>1608232</v>
      </c>
      <c r="G164" s="36">
        <f t="shared" si="28"/>
        <v>0.18307791311724528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1608232</v>
      </c>
      <c r="O164" s="36">
        <f t="shared" si="32"/>
        <v>0.18307791311724528</v>
      </c>
      <c r="P164" s="31">
        <v>1816190</v>
      </c>
      <c r="Q164" s="31">
        <v>6903336</v>
      </c>
      <c r="R164" s="31">
        <v>8978040</v>
      </c>
      <c r="S164" s="31">
        <v>1816190</v>
      </c>
      <c r="T164" s="36">
        <f t="shared" si="33"/>
        <v>0.26308874434041746</v>
      </c>
      <c r="U164" s="36">
        <f t="shared" si="34"/>
        <v>-0.11450233731052373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23755410</v>
      </c>
      <c r="E165" s="31">
        <v>23755410</v>
      </c>
      <c r="F165" s="31">
        <v>1713432</v>
      </c>
      <c r="G165" s="36">
        <f t="shared" si="28"/>
        <v>7.212807524685956E-2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1713432</v>
      </c>
      <c r="O165" s="36">
        <f t="shared" si="32"/>
        <v>7.212807524685956E-2</v>
      </c>
      <c r="P165" s="31">
        <v>1541715</v>
      </c>
      <c r="Q165" s="31">
        <v>22586478</v>
      </c>
      <c r="R165" s="31">
        <v>23446368</v>
      </c>
      <c r="S165" s="31">
        <v>1541715</v>
      </c>
      <c r="T165" s="36">
        <f t="shared" si="33"/>
        <v>6.8258318096340656E-2</v>
      </c>
      <c r="U165" s="36">
        <f t="shared" si="34"/>
        <v>0.11138050807055788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1810962</v>
      </c>
      <c r="E167" s="31">
        <v>1810962</v>
      </c>
      <c r="F167" s="31">
        <v>388472</v>
      </c>
      <c r="G167" s="36">
        <f t="shared" si="28"/>
        <v>0.21451140333148902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388472</v>
      </c>
      <c r="O167" s="36">
        <f t="shared" si="32"/>
        <v>0.21451140333148902</v>
      </c>
      <c r="P167" s="31">
        <v>432684</v>
      </c>
      <c r="Q167" s="31">
        <v>1741310</v>
      </c>
      <c r="R167" s="31">
        <v>1741310</v>
      </c>
      <c r="S167" s="31">
        <v>432684</v>
      </c>
      <c r="T167" s="36">
        <f t="shared" si="33"/>
        <v>0.2484818900712682</v>
      </c>
      <c r="U167" s="36">
        <f t="shared" si="34"/>
        <v>-0.10218080631592574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34350785</v>
      </c>
      <c r="E169" s="32">
        <f>SUM(E164:E168)</f>
        <v>34350785</v>
      </c>
      <c r="F169" s="32">
        <f>SUM(F164:F168)</f>
        <v>3710136</v>
      </c>
      <c r="G169" s="37">
        <f t="shared" si="28"/>
        <v>0.10800731336998558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3710136</v>
      </c>
      <c r="O169" s="37">
        <f t="shared" si="32"/>
        <v>0.10800731336998558</v>
      </c>
      <c r="P169" s="32">
        <f>SUM(P164:P168)</f>
        <v>3790589</v>
      </c>
      <c r="Q169" s="32">
        <f>SUM(Q164:Q168)</f>
        <v>31231124</v>
      </c>
      <c r="R169" s="32">
        <f>SUM(R164:R168)</f>
        <v>34165718</v>
      </c>
      <c r="S169" s="32">
        <f>SUM(S164:S168)</f>
        <v>3790589</v>
      </c>
      <c r="T169" s="37">
        <f t="shared" si="33"/>
        <v>0.12137216066895319</v>
      </c>
      <c r="U169" s="37">
        <f t="shared" si="34"/>
        <v>-2.122440602238862E-2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238159176</v>
      </c>
      <c r="E170" s="32">
        <f>SUM(E105,E107:E111,E113:E120,E122:E125,E127:E131,E133:E136,E138:E143,E145:E149,E151:E156,E158:E162,E164:E168)</f>
        <v>238159176</v>
      </c>
      <c r="F170" s="32">
        <f>SUM(F105,F107:F111,F113:F120,F122:F125,F127:F131,F133:F136,F138:F143,F145:F149,F151:F156,F158:F162,F164:F168)</f>
        <v>47902460</v>
      </c>
      <c r="G170" s="37">
        <f t="shared" si="28"/>
        <v>0.20113631901380108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47902460</v>
      </c>
      <c r="O170" s="37">
        <f t="shared" si="32"/>
        <v>0.20113631901380108</v>
      </c>
      <c r="P170" s="32">
        <f>SUM(P105,P107:P111,P113:P120,P122:P125,P127:P131,P133:P136,P138:P143,P145:P149,P151:P156,P158:P162,P164:P168)</f>
        <v>40447916</v>
      </c>
      <c r="Q170" s="32">
        <f>SUM(Q105,Q107:Q111,Q113:Q120,Q122:Q125,Q127:Q131,Q133:Q136,Q138:Q143,Q145:Q149,Q151:Q156,Q158:Q162,Q164:Q168)</f>
        <v>216415921</v>
      </c>
      <c r="R170" s="32">
        <f>SUM(R105,R107:R111,R113:R120,R122:R125,R127:R131,R133:R136,R138:R143,R145:R149,R151:R156,R158:R162,R164:R168)</f>
        <v>218028162</v>
      </c>
      <c r="S170" s="32">
        <f>SUM(S105,S107:S111,S113:S120,S122:S125,S127:S131,S133:S136,S138:S143,S145:S149,S151:S156,S158:S162,S164:S168)</f>
        <v>40447916</v>
      </c>
      <c r="T170" s="37">
        <f t="shared" si="33"/>
        <v>0.18689898512596032</v>
      </c>
      <c r="U170" s="37">
        <f t="shared" si="34"/>
        <v>0.18429982894545183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1487000</v>
      </c>
      <c r="E175" s="31">
        <v>1487000</v>
      </c>
      <c r="F175" s="31">
        <v>129244</v>
      </c>
      <c r="G175" s="36">
        <f t="shared" si="35"/>
        <v>8.6915938130464027E-2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129244</v>
      </c>
      <c r="O175" s="36">
        <f t="shared" si="39"/>
        <v>8.6915938130464027E-2</v>
      </c>
      <c r="P175" s="31">
        <v>167803</v>
      </c>
      <c r="Q175" s="31">
        <v>3505000</v>
      </c>
      <c r="R175" s="31">
        <v>3505000</v>
      </c>
      <c r="S175" s="31">
        <v>167803</v>
      </c>
      <c r="T175" s="36">
        <f t="shared" si="40"/>
        <v>4.7875320970042795E-2</v>
      </c>
      <c r="U175" s="36">
        <f t="shared" si="41"/>
        <v>-0.22978731011960452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14112156</v>
      </c>
      <c r="E176" s="31">
        <v>14112156</v>
      </c>
      <c r="F176" s="31">
        <v>6101208</v>
      </c>
      <c r="G176" s="36">
        <f t="shared" si="35"/>
        <v>0.43233705749851403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6101208</v>
      </c>
      <c r="O176" s="36">
        <f t="shared" si="39"/>
        <v>0.43233705749851403</v>
      </c>
      <c r="P176" s="31">
        <v>0</v>
      </c>
      <c r="Q176" s="31">
        <v>6445383</v>
      </c>
      <c r="R176" s="31">
        <v>6445383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1044</v>
      </c>
      <c r="E177" s="31">
        <v>1044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1000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15600200</v>
      </c>
      <c r="E179" s="32">
        <f>SUM(E173:E178)</f>
        <v>15600200</v>
      </c>
      <c r="F179" s="32">
        <f>SUM(F173:F178)</f>
        <v>6230452</v>
      </c>
      <c r="G179" s="37">
        <f t="shared" si="35"/>
        <v>0.39938282842527661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6230452</v>
      </c>
      <c r="O179" s="37">
        <f t="shared" si="39"/>
        <v>0.39938282842527661</v>
      </c>
      <c r="P179" s="32">
        <f>SUM(P173:P178)</f>
        <v>167803</v>
      </c>
      <c r="Q179" s="32">
        <f>SUM(Q173:Q178)</f>
        <v>9950383</v>
      </c>
      <c r="R179" s="32">
        <f>SUM(R173:R178)</f>
        <v>9951383</v>
      </c>
      <c r="S179" s="32">
        <f>SUM(S173:S178)</f>
        <v>167803</v>
      </c>
      <c r="T179" s="37">
        <f t="shared" si="40"/>
        <v>1.6863973979695052E-2</v>
      </c>
      <c r="U179" s="37">
        <f t="shared" si="41"/>
        <v>36.129562641907476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359503</v>
      </c>
      <c r="Q180" s="31">
        <v>0</v>
      </c>
      <c r="R180" s="31">
        <v>0</v>
      </c>
      <c r="S180" s="31">
        <v>359503</v>
      </c>
      <c r="T180" s="36">
        <f t="shared" si="40"/>
        <v>0</v>
      </c>
      <c r="U180" s="36">
        <f t="shared" si="41"/>
        <v>-1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757218</v>
      </c>
      <c r="E181" s="31">
        <v>757218</v>
      </c>
      <c r="F181" s="31">
        <v>263237</v>
      </c>
      <c r="G181" s="36">
        <f t="shared" si="35"/>
        <v>0.34763700810070547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263237</v>
      </c>
      <c r="O181" s="36">
        <f t="shared" si="39"/>
        <v>0.34763700810070547</v>
      </c>
      <c r="P181" s="31">
        <v>156553</v>
      </c>
      <c r="Q181" s="31">
        <v>1057895</v>
      </c>
      <c r="R181" s="31">
        <v>726000</v>
      </c>
      <c r="S181" s="31">
        <v>156553</v>
      </c>
      <c r="T181" s="36">
        <f t="shared" si="40"/>
        <v>0.14798538607328704</v>
      </c>
      <c r="U181" s="36">
        <f t="shared" si="41"/>
        <v>0.68145612029153058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145764</v>
      </c>
      <c r="E182" s="31">
        <v>145764</v>
      </c>
      <c r="F182" s="31">
        <v>19219</v>
      </c>
      <c r="G182" s="36">
        <f t="shared" si="35"/>
        <v>0.13185011388271453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19219</v>
      </c>
      <c r="O182" s="36">
        <f t="shared" si="39"/>
        <v>0.13185011388271453</v>
      </c>
      <c r="P182" s="31">
        <v>65011</v>
      </c>
      <c r="Q182" s="31">
        <v>64020</v>
      </c>
      <c r="R182" s="31">
        <v>139750</v>
      </c>
      <c r="S182" s="31">
        <v>65011</v>
      </c>
      <c r="T182" s="36">
        <f t="shared" si="40"/>
        <v>1.0154795376444861</v>
      </c>
      <c r="U182" s="36">
        <f t="shared" si="41"/>
        <v>-0.70437310608973869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2989212</v>
      </c>
      <c r="E184" s="31">
        <v>2989212</v>
      </c>
      <c r="F184" s="31">
        <v>82017</v>
      </c>
      <c r="G184" s="36">
        <f t="shared" si="35"/>
        <v>2.7437665846383595E-2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82017</v>
      </c>
      <c r="O184" s="36">
        <f t="shared" si="39"/>
        <v>2.7437665846383595E-2</v>
      </c>
      <c r="P184" s="31">
        <v>69096</v>
      </c>
      <c r="Q184" s="31">
        <v>191243</v>
      </c>
      <c r="R184" s="31">
        <v>181411</v>
      </c>
      <c r="S184" s="31">
        <v>69096</v>
      </c>
      <c r="T184" s="36">
        <f t="shared" si="40"/>
        <v>0.36129949854373755</v>
      </c>
      <c r="U184" s="36">
        <f t="shared" si="41"/>
        <v>0.18700069468565483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3892194</v>
      </c>
      <c r="E185" s="32">
        <f>SUM(E180:E184)</f>
        <v>3892194</v>
      </c>
      <c r="F185" s="32">
        <f>SUM(F180:F184)</f>
        <v>364473</v>
      </c>
      <c r="G185" s="37">
        <f t="shared" si="35"/>
        <v>9.3642043536370484E-2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364473</v>
      </c>
      <c r="O185" s="37">
        <f t="shared" si="39"/>
        <v>9.3642043536370484E-2</v>
      </c>
      <c r="P185" s="32">
        <f>SUM(P180:P184)</f>
        <v>650163</v>
      </c>
      <c r="Q185" s="32">
        <f>SUM(Q180:Q184)</f>
        <v>1313158</v>
      </c>
      <c r="R185" s="32">
        <f>SUM(R180:R184)</f>
        <v>1047161</v>
      </c>
      <c r="S185" s="32">
        <f>SUM(S180:S184)</f>
        <v>650163</v>
      </c>
      <c r="T185" s="37">
        <f t="shared" si="40"/>
        <v>0.49511406852793038</v>
      </c>
      <c r="U185" s="37">
        <f t="shared" si="41"/>
        <v>-0.43941288569174197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7143345</v>
      </c>
      <c r="E186" s="31">
        <v>7143345</v>
      </c>
      <c r="F186" s="31">
        <v>462585</v>
      </c>
      <c r="G186" s="36">
        <f t="shared" si="35"/>
        <v>6.4757477064316504E-2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462585</v>
      </c>
      <c r="O186" s="36">
        <f t="shared" si="39"/>
        <v>6.4757477064316504E-2</v>
      </c>
      <c r="P186" s="31">
        <v>754391</v>
      </c>
      <c r="Q186" s="31">
        <v>6818500</v>
      </c>
      <c r="R186" s="31">
        <v>6818500</v>
      </c>
      <c r="S186" s="31">
        <v>754391</v>
      </c>
      <c r="T186" s="36">
        <f t="shared" si="40"/>
        <v>0.11063885018699128</v>
      </c>
      <c r="U186" s="36">
        <f t="shared" si="41"/>
        <v>-0.38681002291914934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12479469</v>
      </c>
      <c r="E187" s="31">
        <v>12479469</v>
      </c>
      <c r="F187" s="31">
        <v>2005288</v>
      </c>
      <c r="G187" s="36">
        <f t="shared" si="35"/>
        <v>0.16068696512648095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2005288</v>
      </c>
      <c r="O187" s="36">
        <f t="shared" si="39"/>
        <v>0.16068696512648095</v>
      </c>
      <c r="P187" s="31">
        <v>1688343</v>
      </c>
      <c r="Q187" s="31">
        <v>24244252</v>
      </c>
      <c r="R187" s="31">
        <v>22617491</v>
      </c>
      <c r="S187" s="31">
        <v>1688343</v>
      </c>
      <c r="T187" s="36">
        <f t="shared" si="40"/>
        <v>6.9638898325260767E-2</v>
      </c>
      <c r="U187" s="36">
        <f t="shared" si="41"/>
        <v>0.1877254799528294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395519</v>
      </c>
      <c r="E188" s="31">
        <v>395519</v>
      </c>
      <c r="F188" s="31">
        <v>0</v>
      </c>
      <c r="G188" s="36">
        <f t="shared" si="35"/>
        <v>0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0</v>
      </c>
      <c r="O188" s="36">
        <f t="shared" si="39"/>
        <v>0</v>
      </c>
      <c r="P188" s="31">
        <v>17817</v>
      </c>
      <c r="Q188" s="31">
        <v>132531</v>
      </c>
      <c r="R188" s="31">
        <v>373131</v>
      </c>
      <c r="S188" s="31">
        <v>17817</v>
      </c>
      <c r="T188" s="36">
        <f t="shared" si="40"/>
        <v>0.13443647146705298</v>
      </c>
      <c r="U188" s="36">
        <f t="shared" si="41"/>
        <v>-1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432480</v>
      </c>
      <c r="E189" s="31">
        <v>432480</v>
      </c>
      <c r="F189" s="31">
        <v>37115</v>
      </c>
      <c r="G189" s="36">
        <f t="shared" si="35"/>
        <v>8.581899741028487E-2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37115</v>
      </c>
      <c r="O189" s="36">
        <f t="shared" si="39"/>
        <v>8.581899741028487E-2</v>
      </c>
      <c r="P189" s="31">
        <v>52175</v>
      </c>
      <c r="Q189" s="31">
        <v>781427</v>
      </c>
      <c r="R189" s="31">
        <v>414650</v>
      </c>
      <c r="S189" s="31">
        <v>52175</v>
      </c>
      <c r="T189" s="36">
        <f t="shared" si="40"/>
        <v>6.6768872844168423E-2</v>
      </c>
      <c r="U189" s="36">
        <f t="shared" si="41"/>
        <v>-0.28864398658361279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58292000</v>
      </c>
      <c r="E190" s="31">
        <v>58292000</v>
      </c>
      <c r="F190" s="31">
        <v>24288367</v>
      </c>
      <c r="G190" s="36">
        <f t="shared" si="35"/>
        <v>0.41666724421876072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24288367</v>
      </c>
      <c r="O190" s="36">
        <f t="shared" si="39"/>
        <v>0.41666724421876072</v>
      </c>
      <c r="P190" s="31">
        <v>23875869</v>
      </c>
      <c r="Q190" s="31">
        <v>57302000</v>
      </c>
      <c r="R190" s="31">
        <v>54452000</v>
      </c>
      <c r="S190" s="31">
        <v>23875869</v>
      </c>
      <c r="T190" s="36">
        <f t="shared" si="40"/>
        <v>0.4166672890998569</v>
      </c>
      <c r="U190" s="36">
        <f t="shared" si="41"/>
        <v>1.7276774302958264E-2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78742813</v>
      </c>
      <c r="E191" s="32">
        <f>SUM(E186:E190)</f>
        <v>78742813</v>
      </c>
      <c r="F191" s="32">
        <f>SUM(F186:F190)</f>
        <v>26793355</v>
      </c>
      <c r="G191" s="37">
        <f t="shared" si="35"/>
        <v>0.34026413305808623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26793355</v>
      </c>
      <c r="O191" s="37">
        <f t="shared" si="39"/>
        <v>0.34026413305808623</v>
      </c>
      <c r="P191" s="32">
        <f>SUM(P186:P190)</f>
        <v>26388595</v>
      </c>
      <c r="Q191" s="32">
        <f>SUM(Q186:Q190)</f>
        <v>89278710</v>
      </c>
      <c r="R191" s="32">
        <f>SUM(R186:R190)</f>
        <v>84675772</v>
      </c>
      <c r="S191" s="32">
        <f>SUM(S186:S190)</f>
        <v>26388595</v>
      </c>
      <c r="T191" s="37">
        <f t="shared" si="40"/>
        <v>0.29557545130300383</v>
      </c>
      <c r="U191" s="37">
        <f t="shared" si="41"/>
        <v>1.5338444506045157E-2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5545209</v>
      </c>
      <c r="E192" s="31">
        <v>5545209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5281152</v>
      </c>
      <c r="R192" s="31">
        <v>5281152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5793894</v>
      </c>
      <c r="E193" s="31">
        <v>5793894</v>
      </c>
      <c r="F193" s="31">
        <v>152250</v>
      </c>
      <c r="G193" s="36">
        <f t="shared" si="35"/>
        <v>2.6277664037346903E-2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152250</v>
      </c>
      <c r="O193" s="36">
        <f t="shared" si="39"/>
        <v>2.6277664037346903E-2</v>
      </c>
      <c r="P193" s="31">
        <v>180600</v>
      </c>
      <c r="Q193" s="31">
        <v>665195</v>
      </c>
      <c r="R193" s="31">
        <v>3063269</v>
      </c>
      <c r="S193" s="31">
        <v>180600</v>
      </c>
      <c r="T193" s="36">
        <f t="shared" si="40"/>
        <v>0.27149933478153021</v>
      </c>
      <c r="U193" s="36">
        <f t="shared" si="41"/>
        <v>-0.15697674418604646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9427708</v>
      </c>
      <c r="E194" s="31">
        <v>9427708</v>
      </c>
      <c r="F194" s="31">
        <v>2164934</v>
      </c>
      <c r="G194" s="36">
        <f t="shared" si="35"/>
        <v>0.22963524114238582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2164934</v>
      </c>
      <c r="O194" s="36">
        <f t="shared" si="39"/>
        <v>0.22963524114238582</v>
      </c>
      <c r="P194" s="31">
        <v>1963262</v>
      </c>
      <c r="Q194" s="31">
        <v>6967212</v>
      </c>
      <c r="R194" s="31">
        <v>7316908</v>
      </c>
      <c r="S194" s="31">
        <v>1963262</v>
      </c>
      <c r="T194" s="36">
        <f t="shared" si="40"/>
        <v>0.28178588508574159</v>
      </c>
      <c r="U194" s="36">
        <f t="shared" si="41"/>
        <v>0.10272291726728278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39401</v>
      </c>
      <c r="E195" s="31">
        <v>39401</v>
      </c>
      <c r="F195" s="31">
        <v>95457</v>
      </c>
      <c r="G195" s="36">
        <f t="shared" si="35"/>
        <v>2.4227050074871195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95457</v>
      </c>
      <c r="O195" s="36">
        <f t="shared" si="39"/>
        <v>2.4227050074871195</v>
      </c>
      <c r="P195" s="31">
        <v>2566</v>
      </c>
      <c r="Q195" s="31">
        <v>17173</v>
      </c>
      <c r="R195" s="31">
        <v>37768</v>
      </c>
      <c r="S195" s="31">
        <v>2566</v>
      </c>
      <c r="T195" s="36">
        <f t="shared" si="40"/>
        <v>0.14942060210796018</v>
      </c>
      <c r="U195" s="36">
        <f t="shared" si="41"/>
        <v>36.200701480904129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13653264</v>
      </c>
      <c r="E196" s="31">
        <v>13653264</v>
      </c>
      <c r="F196" s="31">
        <v>3647648</v>
      </c>
      <c r="G196" s="36">
        <f t="shared" si="35"/>
        <v>0.26716307543749246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3647648</v>
      </c>
      <c r="O196" s="36">
        <f t="shared" si="39"/>
        <v>0.26716307543749246</v>
      </c>
      <c r="P196" s="31">
        <v>3739884</v>
      </c>
      <c r="Q196" s="31">
        <v>11176032</v>
      </c>
      <c r="R196" s="31">
        <v>11176032</v>
      </c>
      <c r="S196" s="31">
        <v>3739884</v>
      </c>
      <c r="T196" s="36">
        <f t="shared" si="40"/>
        <v>0.33463433175567142</v>
      </c>
      <c r="U196" s="36">
        <f t="shared" si="41"/>
        <v>-2.4662797027929173E-2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72393</v>
      </c>
      <c r="E197" s="31">
        <v>72393</v>
      </c>
      <c r="F197" s="31">
        <v>119480</v>
      </c>
      <c r="G197" s="36">
        <f t="shared" si="35"/>
        <v>1.6504358156175321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119480</v>
      </c>
      <c r="O197" s="36">
        <f t="shared" si="39"/>
        <v>1.6504358156175321</v>
      </c>
      <c r="P197" s="31">
        <v>6241</v>
      </c>
      <c r="Q197" s="31">
        <v>65812</v>
      </c>
      <c r="R197" s="31">
        <v>65812</v>
      </c>
      <c r="S197" s="31">
        <v>6241</v>
      </c>
      <c r="T197" s="36">
        <f t="shared" si="40"/>
        <v>9.4830729958062354E-2</v>
      </c>
      <c r="U197" s="36">
        <f t="shared" si="41"/>
        <v>18.144367889761256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34531869</v>
      </c>
      <c r="E198" s="32">
        <f>SUM(E192:E197)</f>
        <v>34531869</v>
      </c>
      <c r="F198" s="32">
        <f>SUM(F192:F197)</f>
        <v>6179769</v>
      </c>
      <c r="G198" s="37">
        <f t="shared" si="35"/>
        <v>0.17895842822755989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6179769</v>
      </c>
      <c r="O198" s="37">
        <f t="shared" si="39"/>
        <v>0.17895842822755989</v>
      </c>
      <c r="P198" s="32">
        <f>SUM(P192:P197)</f>
        <v>5892553</v>
      </c>
      <c r="Q198" s="32">
        <f>SUM(Q192:Q197)</f>
        <v>24172576</v>
      </c>
      <c r="R198" s="32">
        <f>SUM(R192:R197)</f>
        <v>26940941</v>
      </c>
      <c r="S198" s="32">
        <f>SUM(S192:S197)</f>
        <v>5892553</v>
      </c>
      <c r="T198" s="37">
        <f t="shared" si="40"/>
        <v>0.24377017161927633</v>
      </c>
      <c r="U198" s="37">
        <f t="shared" si="41"/>
        <v>4.8742200536847191E-2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-1500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-1500</v>
      </c>
      <c r="O200" s="36">
        <f t="shared" si="39"/>
        <v>0</v>
      </c>
      <c r="P200" s="31">
        <v>4345347</v>
      </c>
      <c r="Q200" s="31">
        <v>0</v>
      </c>
      <c r="R200" s="31">
        <v>0</v>
      </c>
      <c r="S200" s="31">
        <v>4345347</v>
      </c>
      <c r="T200" s="36">
        <f t="shared" si="40"/>
        <v>0</v>
      </c>
      <c r="U200" s="36">
        <f t="shared" si="41"/>
        <v>-1.0003451968277792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20515932</v>
      </c>
      <c r="E202" s="31">
        <v>20515932</v>
      </c>
      <c r="F202" s="31">
        <v>3220534</v>
      </c>
      <c r="G202" s="36">
        <f t="shared" si="35"/>
        <v>0.1569772214101704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3220534</v>
      </c>
      <c r="O202" s="36">
        <f t="shared" si="39"/>
        <v>0.1569772214101704</v>
      </c>
      <c r="P202" s="31">
        <v>4081278</v>
      </c>
      <c r="Q202" s="31">
        <v>18424315</v>
      </c>
      <c r="R202" s="31">
        <v>20199315</v>
      </c>
      <c r="S202" s="31">
        <v>4081278</v>
      </c>
      <c r="T202" s="36">
        <f t="shared" si="40"/>
        <v>0.22151586096959372</v>
      </c>
      <c r="U202" s="36">
        <f t="shared" si="41"/>
        <v>-0.21090060515358178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20515932</v>
      </c>
      <c r="E204" s="32">
        <f>SUM(E199:E203)</f>
        <v>20515932</v>
      </c>
      <c r="F204" s="32">
        <f>SUM(F199:F203)</f>
        <v>3219034</v>
      </c>
      <c r="G204" s="37">
        <f t="shared" si="35"/>
        <v>0.1569041075004538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3219034</v>
      </c>
      <c r="O204" s="37">
        <f t="shared" si="39"/>
        <v>0.1569041075004538</v>
      </c>
      <c r="P204" s="32">
        <f>SUM(P199:P203)</f>
        <v>8426625</v>
      </c>
      <c r="Q204" s="32">
        <f>SUM(Q199:Q203)</f>
        <v>18424315</v>
      </c>
      <c r="R204" s="32">
        <f>SUM(R199:R203)</f>
        <v>20199315</v>
      </c>
      <c r="S204" s="32">
        <f>SUM(S199:S203)</f>
        <v>8426625</v>
      </c>
      <c r="T204" s="37">
        <f t="shared" si="40"/>
        <v>0.45736435791507041</v>
      </c>
      <c r="U204" s="37">
        <f t="shared" si="41"/>
        <v>-0.61799249402934153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153283008</v>
      </c>
      <c r="E205" s="32">
        <f>SUM(E173:E178,E180:E184,E186:E190,E192:E197,E199:E203)</f>
        <v>153283008</v>
      </c>
      <c r="F205" s="32">
        <f>SUM(F173:F178,F180:F184,F186:F190,F192:F197,F199:F203)</f>
        <v>42787083</v>
      </c>
      <c r="G205" s="37">
        <f t="shared" si="35"/>
        <v>0.27913780893443846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42787083</v>
      </c>
      <c r="O205" s="37">
        <f t="shared" si="39"/>
        <v>0.27913780893443846</v>
      </c>
      <c r="P205" s="32">
        <f>SUM(P173:P178,P180:P184,P186:P190,P192:P197,P199:P203)</f>
        <v>41525739</v>
      </c>
      <c r="Q205" s="32">
        <f>SUM(Q173:Q178,Q180:Q184,Q186:Q190,Q192:Q197,Q199:Q203)</f>
        <v>143139142</v>
      </c>
      <c r="R205" s="32">
        <f>SUM(R173:R178,R180:R184,R186:R190,R192:R197,R199:R203)</f>
        <v>142814572</v>
      </c>
      <c r="S205" s="32">
        <f>SUM(S173:S178,S180:S184,S186:S190,S192:S197,S199:S203)</f>
        <v>41525739</v>
      </c>
      <c r="T205" s="37">
        <f t="shared" si="40"/>
        <v>0.29010750253064949</v>
      </c>
      <c r="U205" s="37">
        <f t="shared" si="41"/>
        <v>3.0374992242762966E-2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1223124</v>
      </c>
      <c r="E208" s="31">
        <v>1223124</v>
      </c>
      <c r="F208" s="31">
        <v>302942</v>
      </c>
      <c r="G208" s="36">
        <f t="shared" ref="G208:G231" si="42">IF(($D208     =0),0,($F208     /$D208     ))</f>
        <v>0.24767889437211599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302942</v>
      </c>
      <c r="O208" s="36">
        <f t="shared" ref="O208:O231" si="46">IF(($D208     =0),0,($N208     /$D208     ))</f>
        <v>0.24767889437211599</v>
      </c>
      <c r="P208" s="31">
        <v>121700</v>
      </c>
      <c r="Q208" s="31">
        <v>1070664</v>
      </c>
      <c r="R208" s="31">
        <v>2070664</v>
      </c>
      <c r="S208" s="31">
        <v>121700</v>
      </c>
      <c r="T208" s="36">
        <f t="shared" ref="T208:T231" si="47">IF(($Q208     =0),0,($S208     /$Q208     ))</f>
        <v>0.11366777999447072</v>
      </c>
      <c r="U208" s="36">
        <f t="shared" ref="U208:U231" si="48">IF(($P208     =0),0,(($F208     /$P208     )-1))</f>
        <v>1.4892522596548892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54991153</v>
      </c>
      <c r="E209" s="31">
        <v>54991153</v>
      </c>
      <c r="F209" s="31">
        <v>260194</v>
      </c>
      <c r="G209" s="36">
        <f t="shared" si="42"/>
        <v>4.7315610931089221E-3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260194</v>
      </c>
      <c r="O209" s="36">
        <f t="shared" si="46"/>
        <v>4.7315610931089221E-3</v>
      </c>
      <c r="P209" s="31">
        <v>2073016</v>
      </c>
      <c r="Q209" s="31">
        <v>11247000</v>
      </c>
      <c r="R209" s="31">
        <v>52724015</v>
      </c>
      <c r="S209" s="31">
        <v>2073016</v>
      </c>
      <c r="T209" s="36">
        <f t="shared" si="47"/>
        <v>0.18431724015292966</v>
      </c>
      <c r="U209" s="36">
        <f t="shared" si="48"/>
        <v>-0.87448529099630679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6250743</v>
      </c>
      <c r="E210" s="31">
        <v>6250743</v>
      </c>
      <c r="F210" s="31">
        <v>320312</v>
      </c>
      <c r="G210" s="36">
        <f t="shared" si="42"/>
        <v>5.1243828133711464E-2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320312</v>
      </c>
      <c r="O210" s="36">
        <f t="shared" si="46"/>
        <v>5.1243828133711464E-2</v>
      </c>
      <c r="P210" s="31">
        <v>381293</v>
      </c>
      <c r="Q210" s="31">
        <v>5869247</v>
      </c>
      <c r="R210" s="31">
        <v>5869247</v>
      </c>
      <c r="S210" s="31">
        <v>381293</v>
      </c>
      <c r="T210" s="36">
        <f t="shared" si="47"/>
        <v>6.4964551670767992E-2</v>
      </c>
      <c r="U210" s="36">
        <f t="shared" si="48"/>
        <v>-0.1599321256881191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11141678</v>
      </c>
      <c r="E211" s="31">
        <v>11141678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10795484</v>
      </c>
      <c r="R211" s="31">
        <v>10795484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4116088</v>
      </c>
      <c r="E212" s="31">
        <v>4116088</v>
      </c>
      <c r="F212" s="31">
        <v>433948</v>
      </c>
      <c r="G212" s="36">
        <f t="shared" si="42"/>
        <v>0.10542728921247553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433948</v>
      </c>
      <c r="O212" s="36">
        <f t="shared" si="46"/>
        <v>0.10542728921247553</v>
      </c>
      <c r="P212" s="31">
        <v>155944</v>
      </c>
      <c r="Q212" s="31">
        <v>2882236</v>
      </c>
      <c r="R212" s="31">
        <v>4088280</v>
      </c>
      <c r="S212" s="31">
        <v>155944</v>
      </c>
      <c r="T212" s="36">
        <f t="shared" si="47"/>
        <v>5.4105215534050649E-2</v>
      </c>
      <c r="U212" s="36">
        <f t="shared" si="48"/>
        <v>1.7827168727235416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14474360</v>
      </c>
      <c r="E213" s="31">
        <v>14474360</v>
      </c>
      <c r="F213" s="31">
        <v>131912</v>
      </c>
      <c r="G213" s="36">
        <f t="shared" si="42"/>
        <v>9.1134944826576098E-3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131912</v>
      </c>
      <c r="O213" s="36">
        <f t="shared" si="46"/>
        <v>9.1134944826576098E-3</v>
      </c>
      <c r="P213" s="31">
        <v>1146586</v>
      </c>
      <c r="Q213" s="31">
        <v>9365476</v>
      </c>
      <c r="R213" s="31">
        <v>38650814</v>
      </c>
      <c r="S213" s="31">
        <v>1146586</v>
      </c>
      <c r="T213" s="36">
        <f t="shared" si="47"/>
        <v>0.12242687931718579</v>
      </c>
      <c r="U213" s="36">
        <f t="shared" si="48"/>
        <v>-0.88495237164940088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16451937</v>
      </c>
      <c r="E214" s="31">
        <v>16451937</v>
      </c>
      <c r="F214" s="31">
        <v>2190754</v>
      </c>
      <c r="G214" s="36">
        <f t="shared" si="42"/>
        <v>0.13316085516252585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2190754</v>
      </c>
      <c r="O214" s="36">
        <f t="shared" si="46"/>
        <v>0.13316085516252585</v>
      </c>
      <c r="P214" s="31">
        <v>1628703</v>
      </c>
      <c r="Q214" s="31">
        <v>24083195</v>
      </c>
      <c r="R214" s="31">
        <v>19084195</v>
      </c>
      <c r="S214" s="31">
        <v>1628703</v>
      </c>
      <c r="T214" s="36">
        <f t="shared" si="47"/>
        <v>6.7628194680979831E-2</v>
      </c>
      <c r="U214" s="36">
        <f t="shared" si="48"/>
        <v>0.3450911553549052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108649083</v>
      </c>
      <c r="E216" s="32">
        <f>SUM(E208:E215)</f>
        <v>108649083</v>
      </c>
      <c r="F216" s="32">
        <f>SUM(F208:F215)</f>
        <v>3640062</v>
      </c>
      <c r="G216" s="37">
        <f t="shared" si="42"/>
        <v>3.3502924272264679E-2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3640062</v>
      </c>
      <c r="O216" s="37">
        <f t="shared" si="46"/>
        <v>3.3502924272264679E-2</v>
      </c>
      <c r="P216" s="32">
        <f>SUM(P208:P215)</f>
        <v>5507242</v>
      </c>
      <c r="Q216" s="32">
        <f>SUM(Q208:Q215)</f>
        <v>65313302</v>
      </c>
      <c r="R216" s="32">
        <f>SUM(R208:R215)</f>
        <v>133282699</v>
      </c>
      <c r="S216" s="32">
        <f>SUM(S208:S215)</f>
        <v>5507242</v>
      </c>
      <c r="T216" s="37">
        <f t="shared" si="47"/>
        <v>8.4320373206670823E-2</v>
      </c>
      <c r="U216" s="37">
        <f t="shared" si="48"/>
        <v>-0.33904084839562165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3510589</v>
      </c>
      <c r="E217" s="31">
        <v>3510589</v>
      </c>
      <c r="F217" s="31">
        <v>608076</v>
      </c>
      <c r="G217" s="36">
        <f t="shared" si="42"/>
        <v>0.17321195958854768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608076</v>
      </c>
      <c r="O217" s="36">
        <f t="shared" si="46"/>
        <v>0.17321195958854768</v>
      </c>
      <c r="P217" s="31">
        <v>379057</v>
      </c>
      <c r="Q217" s="31">
        <v>3362633</v>
      </c>
      <c r="R217" s="31">
        <v>3362633</v>
      </c>
      <c r="S217" s="31">
        <v>379057</v>
      </c>
      <c r="T217" s="36">
        <f t="shared" si="47"/>
        <v>0.11272624755660222</v>
      </c>
      <c r="U217" s="36">
        <f t="shared" si="48"/>
        <v>0.60418090155306459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22285958</v>
      </c>
      <c r="E218" s="31">
        <v>22285958</v>
      </c>
      <c r="F218" s="31">
        <v>389839</v>
      </c>
      <c r="G218" s="36">
        <f t="shared" si="42"/>
        <v>1.7492584343917369E-2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389839</v>
      </c>
      <c r="O218" s="36">
        <f t="shared" si="46"/>
        <v>1.7492584343917369E-2</v>
      </c>
      <c r="P218" s="31">
        <v>6464568</v>
      </c>
      <c r="Q218" s="31">
        <v>27595024</v>
      </c>
      <c r="R218" s="31">
        <v>21365853</v>
      </c>
      <c r="S218" s="31">
        <v>6464568</v>
      </c>
      <c r="T218" s="36">
        <f t="shared" si="47"/>
        <v>0.23426571399249371</v>
      </c>
      <c r="U218" s="36">
        <f t="shared" si="48"/>
        <v>-0.93969604774827953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21955392</v>
      </c>
      <c r="E219" s="31">
        <v>21955392</v>
      </c>
      <c r="F219" s="31">
        <v>780624</v>
      </c>
      <c r="G219" s="36">
        <f t="shared" si="42"/>
        <v>3.5555001705275861E-2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780624</v>
      </c>
      <c r="O219" s="36">
        <f t="shared" si="46"/>
        <v>3.5555001705275861E-2</v>
      </c>
      <c r="P219" s="31">
        <v>675670</v>
      </c>
      <c r="Q219" s="31">
        <v>21030079</v>
      </c>
      <c r="R219" s="31">
        <v>21030079</v>
      </c>
      <c r="S219" s="31">
        <v>675670</v>
      </c>
      <c r="T219" s="36">
        <f t="shared" si="47"/>
        <v>3.2128742835440607E-2</v>
      </c>
      <c r="U219" s="36">
        <f t="shared" si="48"/>
        <v>0.1553332247990884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24137856</v>
      </c>
      <c r="E220" s="31">
        <v>24137856</v>
      </c>
      <c r="F220" s="31">
        <v>3592</v>
      </c>
      <c r="G220" s="36">
        <f t="shared" si="42"/>
        <v>1.4881189116382169E-4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3592</v>
      </c>
      <c r="O220" s="36">
        <f t="shared" si="46"/>
        <v>1.4881189116382169E-4</v>
      </c>
      <c r="P220" s="31">
        <v>4321012</v>
      </c>
      <c r="Q220" s="31">
        <v>12633264</v>
      </c>
      <c r="R220" s="31">
        <v>22322164</v>
      </c>
      <c r="S220" s="31">
        <v>4321012</v>
      </c>
      <c r="T220" s="36">
        <f t="shared" si="47"/>
        <v>0.3420344892657986</v>
      </c>
      <c r="U220" s="36">
        <f t="shared" si="48"/>
        <v>-0.99916871325513557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6048920</v>
      </c>
      <c r="E222" s="31">
        <v>6048920</v>
      </c>
      <c r="F222" s="31">
        <v>40364</v>
      </c>
      <c r="G222" s="36">
        <f t="shared" si="42"/>
        <v>6.6729267373349293E-3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40364</v>
      </c>
      <c r="O222" s="36">
        <f t="shared" si="46"/>
        <v>6.6729267373349293E-3</v>
      </c>
      <c r="P222" s="31">
        <v>13170</v>
      </c>
      <c r="Q222" s="31">
        <v>5816270</v>
      </c>
      <c r="R222" s="31">
        <v>5716270</v>
      </c>
      <c r="S222" s="31">
        <v>13170</v>
      </c>
      <c r="T222" s="36">
        <f t="shared" si="47"/>
        <v>2.2643377972480644E-3</v>
      </c>
      <c r="U222" s="36">
        <f t="shared" si="48"/>
        <v>2.064844343204252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750000</v>
      </c>
      <c r="E223" s="31">
        <v>750000</v>
      </c>
      <c r="F223" s="31">
        <v>129719</v>
      </c>
      <c r="G223" s="36">
        <f t="shared" si="42"/>
        <v>0.17295866666666668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129719</v>
      </c>
      <c r="O223" s="36">
        <f t="shared" si="46"/>
        <v>0.17295866666666668</v>
      </c>
      <c r="P223" s="31">
        <v>40135</v>
      </c>
      <c r="Q223" s="31">
        <v>681000</v>
      </c>
      <c r="R223" s="31">
        <v>681000</v>
      </c>
      <c r="S223" s="31">
        <v>40135</v>
      </c>
      <c r="T223" s="36">
        <f t="shared" si="47"/>
        <v>5.8935389133627017E-2</v>
      </c>
      <c r="U223" s="36">
        <f t="shared" si="48"/>
        <v>2.2320667746356047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78688715</v>
      </c>
      <c r="E224" s="32">
        <f>SUM(E217:E223)</f>
        <v>78688715</v>
      </c>
      <c r="F224" s="32">
        <f>SUM(F217:F223)</f>
        <v>1952214</v>
      </c>
      <c r="G224" s="37">
        <f t="shared" si="42"/>
        <v>2.4809326216599165E-2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1952214</v>
      </c>
      <c r="O224" s="37">
        <f t="shared" si="46"/>
        <v>2.4809326216599165E-2</v>
      </c>
      <c r="P224" s="32">
        <f>SUM(P217:P223)</f>
        <v>11893612</v>
      </c>
      <c r="Q224" s="32">
        <f>SUM(Q217:Q223)</f>
        <v>71118270</v>
      </c>
      <c r="R224" s="32">
        <f>SUM(R217:R223)</f>
        <v>74477999</v>
      </c>
      <c r="S224" s="32">
        <f>SUM(S217:S223)</f>
        <v>11893612</v>
      </c>
      <c r="T224" s="37">
        <f t="shared" si="47"/>
        <v>0.16723708267931714</v>
      </c>
      <c r="U224" s="37">
        <f t="shared" si="48"/>
        <v>-0.83586029206266355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8328040</v>
      </c>
      <c r="E225" s="31">
        <v>8328040</v>
      </c>
      <c r="F225" s="31">
        <v>275310</v>
      </c>
      <c r="G225" s="36">
        <f t="shared" si="42"/>
        <v>3.3058198567730221E-2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275310</v>
      </c>
      <c r="O225" s="36">
        <f t="shared" si="46"/>
        <v>3.3058198567730221E-2</v>
      </c>
      <c r="P225" s="31">
        <v>508645</v>
      </c>
      <c r="Q225" s="31">
        <v>4249000</v>
      </c>
      <c r="R225" s="31">
        <v>7488862</v>
      </c>
      <c r="S225" s="31">
        <v>508645</v>
      </c>
      <c r="T225" s="36">
        <f t="shared" si="47"/>
        <v>0.11970934337491175</v>
      </c>
      <c r="U225" s="36">
        <f t="shared" si="48"/>
        <v>-0.45873841284196248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4244197</v>
      </c>
      <c r="E226" s="31">
        <v>4244197</v>
      </c>
      <c r="F226" s="31">
        <v>40394</v>
      </c>
      <c r="G226" s="36">
        <f t="shared" si="42"/>
        <v>9.5174658480744415E-3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40394</v>
      </c>
      <c r="O226" s="36">
        <f t="shared" si="46"/>
        <v>9.5174658480744415E-3</v>
      </c>
      <c r="P226" s="31">
        <v>20434</v>
      </c>
      <c r="Q226" s="31">
        <v>3988907</v>
      </c>
      <c r="R226" s="31">
        <v>3988907</v>
      </c>
      <c r="S226" s="31">
        <v>20434</v>
      </c>
      <c r="T226" s="36">
        <f t="shared" si="47"/>
        <v>5.1227065459284963E-3</v>
      </c>
      <c r="U226" s="36">
        <f t="shared" si="48"/>
        <v>0.97680336693745717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11170</v>
      </c>
      <c r="E227" s="31">
        <v>11170</v>
      </c>
      <c r="F227" s="31">
        <v>38789</v>
      </c>
      <c r="G227" s="36">
        <f t="shared" si="42"/>
        <v>3.4726051924798567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38789</v>
      </c>
      <c r="O227" s="36">
        <f t="shared" si="46"/>
        <v>3.4726051924798567</v>
      </c>
      <c r="P227" s="31">
        <v>5499</v>
      </c>
      <c r="Q227" s="31">
        <v>11170</v>
      </c>
      <c r="R227" s="31">
        <v>11170</v>
      </c>
      <c r="S227" s="31">
        <v>5499</v>
      </c>
      <c r="T227" s="36">
        <f t="shared" si="47"/>
        <v>0.49230080572963297</v>
      </c>
      <c r="U227" s="36">
        <f t="shared" si="48"/>
        <v>6.0538279687215857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3886694</v>
      </c>
      <c r="E228" s="31">
        <v>3886694</v>
      </c>
      <c r="F228" s="31">
        <v>802886</v>
      </c>
      <c r="G228" s="36">
        <f t="shared" si="42"/>
        <v>0.20657298979544056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802886</v>
      </c>
      <c r="O228" s="36">
        <f t="shared" si="46"/>
        <v>0.20657298979544056</v>
      </c>
      <c r="P228" s="31">
        <v>727190</v>
      </c>
      <c r="Q228" s="31">
        <v>2683352</v>
      </c>
      <c r="R228" s="31">
        <v>6869720</v>
      </c>
      <c r="S228" s="31">
        <v>727190</v>
      </c>
      <c r="T228" s="36">
        <f t="shared" si="47"/>
        <v>0.27100059925048969</v>
      </c>
      <c r="U228" s="36">
        <f t="shared" si="48"/>
        <v>0.10409384067437677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16470101</v>
      </c>
      <c r="E230" s="32">
        <f>SUM(E225:E229)</f>
        <v>16470101</v>
      </c>
      <c r="F230" s="32">
        <f>SUM(F225:F229)</f>
        <v>1157379</v>
      </c>
      <c r="G230" s="37">
        <f t="shared" si="42"/>
        <v>7.0271518067800562E-2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1157379</v>
      </c>
      <c r="O230" s="37">
        <f t="shared" si="46"/>
        <v>7.0271518067800562E-2</v>
      </c>
      <c r="P230" s="32">
        <f>SUM(P225:P229)</f>
        <v>1261768</v>
      </c>
      <c r="Q230" s="32">
        <f>SUM(Q225:Q229)</f>
        <v>10932429</v>
      </c>
      <c r="R230" s="32">
        <f>SUM(R225:R229)</f>
        <v>18358659</v>
      </c>
      <c r="S230" s="32">
        <f>SUM(S225:S229)</f>
        <v>1261768</v>
      </c>
      <c r="T230" s="37">
        <f t="shared" si="47"/>
        <v>0.11541515613776225</v>
      </c>
      <c r="U230" s="37">
        <f t="shared" si="48"/>
        <v>-8.2732324801389812E-2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203807899</v>
      </c>
      <c r="E231" s="32">
        <f>SUM(E208:E215,E217:E223,E225:E229)</f>
        <v>203807899</v>
      </c>
      <c r="F231" s="32">
        <f>SUM(F208:F215,F217:F223,F225:F229)</f>
        <v>6749655</v>
      </c>
      <c r="G231" s="37">
        <f t="shared" si="42"/>
        <v>3.3117730142539763E-2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6749655</v>
      </c>
      <c r="O231" s="37">
        <f t="shared" si="46"/>
        <v>3.3117730142539763E-2</v>
      </c>
      <c r="P231" s="32">
        <f>SUM(P208:P215,P217:P223,P225:P229)</f>
        <v>18662622</v>
      </c>
      <c r="Q231" s="32">
        <f>SUM(Q208:Q215,Q217:Q223,Q225:Q229)</f>
        <v>147364001</v>
      </c>
      <c r="R231" s="32">
        <f>SUM(R208:R215,R217:R223,R225:R229)</f>
        <v>226119357</v>
      </c>
      <c r="S231" s="32">
        <f>SUM(S208:S215,S217:S223,S225:S229)</f>
        <v>18662622</v>
      </c>
      <c r="T231" s="37">
        <f t="shared" si="47"/>
        <v>0.12664301914549672</v>
      </c>
      <c r="U231" s="37">
        <f t="shared" si="48"/>
        <v>-0.63833297379114251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2900958</v>
      </c>
      <c r="E235" s="31">
        <v>2900958</v>
      </c>
      <c r="F235" s="31">
        <v>100569</v>
      </c>
      <c r="G235" s="36">
        <f t="shared" si="49"/>
        <v>3.4667513283542888E-2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100569</v>
      </c>
      <c r="O235" s="36">
        <f t="shared" si="53"/>
        <v>3.4667513283542888E-2</v>
      </c>
      <c r="P235" s="31">
        <v>57874</v>
      </c>
      <c r="Q235" s="31">
        <v>8999651</v>
      </c>
      <c r="R235" s="31">
        <v>5167651</v>
      </c>
      <c r="S235" s="31">
        <v>57874</v>
      </c>
      <c r="T235" s="36">
        <f t="shared" si="54"/>
        <v>6.4306938124600614E-3</v>
      </c>
      <c r="U235" s="36">
        <f t="shared" si="55"/>
        <v>0.73772332999274282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173867420</v>
      </c>
      <c r="E236" s="31">
        <v>173867420</v>
      </c>
      <c r="F236" s="31">
        <v>8163324</v>
      </c>
      <c r="G236" s="36">
        <f t="shared" si="49"/>
        <v>4.6951430003389936E-2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8163324</v>
      </c>
      <c r="O236" s="36">
        <f t="shared" si="53"/>
        <v>4.6951430003389936E-2</v>
      </c>
      <c r="P236" s="31">
        <v>36328567</v>
      </c>
      <c r="Q236" s="31">
        <v>136599120</v>
      </c>
      <c r="R236" s="31">
        <v>144599120</v>
      </c>
      <c r="S236" s="31">
        <v>36328567</v>
      </c>
      <c r="T236" s="36">
        <f t="shared" si="54"/>
        <v>0.26595022720497757</v>
      </c>
      <c r="U236" s="36">
        <f t="shared" si="55"/>
        <v>-0.77529187980357173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5226800</v>
      </c>
      <c r="E238" s="31">
        <v>5226800</v>
      </c>
      <c r="F238" s="31">
        <v>127681</v>
      </c>
      <c r="G238" s="36">
        <f t="shared" si="49"/>
        <v>2.4428139588275808E-2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127681</v>
      </c>
      <c r="O238" s="36">
        <f t="shared" si="53"/>
        <v>2.4428139588275808E-2</v>
      </c>
      <c r="P238" s="31">
        <v>280234</v>
      </c>
      <c r="Q238" s="31">
        <v>3300000</v>
      </c>
      <c r="R238" s="31">
        <v>3300000</v>
      </c>
      <c r="S238" s="31">
        <v>280234</v>
      </c>
      <c r="T238" s="36">
        <f t="shared" si="54"/>
        <v>8.4919393939393933E-2</v>
      </c>
      <c r="U238" s="36">
        <f t="shared" si="55"/>
        <v>-0.54437719905507542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181995178</v>
      </c>
      <c r="E240" s="32">
        <f>SUM(E234:E239)</f>
        <v>181995178</v>
      </c>
      <c r="F240" s="32">
        <f>SUM(F234:F239)</f>
        <v>8391574</v>
      </c>
      <c r="G240" s="37">
        <f t="shared" si="49"/>
        <v>4.6108771079638164E-2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8391574</v>
      </c>
      <c r="O240" s="37">
        <f t="shared" si="53"/>
        <v>4.6108771079638164E-2</v>
      </c>
      <c r="P240" s="32">
        <f>SUM(P234:P239)</f>
        <v>36666675</v>
      </c>
      <c r="Q240" s="32">
        <f>SUM(Q234:Q239)</f>
        <v>148898771</v>
      </c>
      <c r="R240" s="32">
        <f>SUM(R234:R239)</f>
        <v>153066771</v>
      </c>
      <c r="S240" s="32">
        <f>SUM(S234:S239)</f>
        <v>36666675</v>
      </c>
      <c r="T240" s="37">
        <f t="shared" si="54"/>
        <v>0.24625236832881583</v>
      </c>
      <c r="U240" s="37">
        <f t="shared" si="55"/>
        <v>-0.77113894292296759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22324152</v>
      </c>
      <c r="E241" s="31">
        <v>22324152</v>
      </c>
      <c r="F241" s="31">
        <v>9089250</v>
      </c>
      <c r="G241" s="36">
        <f t="shared" si="49"/>
        <v>0.40714872394705071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9089250</v>
      </c>
      <c r="O241" s="36">
        <f t="shared" si="53"/>
        <v>0.40714872394705071</v>
      </c>
      <c r="P241" s="31">
        <v>3467714</v>
      </c>
      <c r="Q241" s="31">
        <v>21517800</v>
      </c>
      <c r="R241" s="31">
        <v>21061872</v>
      </c>
      <c r="S241" s="31">
        <v>3467714</v>
      </c>
      <c r="T241" s="36">
        <f t="shared" si="54"/>
        <v>0.16115560140906598</v>
      </c>
      <c r="U241" s="36">
        <f t="shared" si="55"/>
        <v>1.6211071616632746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6197712</v>
      </c>
      <c r="E243" s="31">
        <v>6197712</v>
      </c>
      <c r="F243" s="31">
        <v>248588</v>
      </c>
      <c r="G243" s="36">
        <f t="shared" si="49"/>
        <v>4.0109640460866847E-2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248588</v>
      </c>
      <c r="O243" s="36">
        <f t="shared" si="53"/>
        <v>4.0109640460866847E-2</v>
      </c>
      <c r="P243" s="31">
        <v>86457</v>
      </c>
      <c r="Q243" s="31">
        <v>1419852</v>
      </c>
      <c r="R243" s="31">
        <v>1419852</v>
      </c>
      <c r="S243" s="31">
        <v>86457</v>
      </c>
      <c r="T243" s="36">
        <f t="shared" si="54"/>
        <v>6.0891557711648822E-2</v>
      </c>
      <c r="U243" s="36">
        <f t="shared" si="55"/>
        <v>1.8752790404478525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19919789</v>
      </c>
      <c r="E245" s="31">
        <v>19919789</v>
      </c>
      <c r="F245" s="31">
        <v>3870020</v>
      </c>
      <c r="G245" s="36">
        <f t="shared" si="49"/>
        <v>0.19428017033714565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3870020</v>
      </c>
      <c r="O245" s="36">
        <f t="shared" si="53"/>
        <v>0.19428017033714565</v>
      </c>
      <c r="P245" s="31">
        <v>155341</v>
      </c>
      <c r="Q245" s="31">
        <v>39144207</v>
      </c>
      <c r="R245" s="31">
        <v>28196207</v>
      </c>
      <c r="S245" s="31">
        <v>155341</v>
      </c>
      <c r="T245" s="36">
        <f t="shared" si="54"/>
        <v>3.9684288405689248E-3</v>
      </c>
      <c r="U245" s="36">
        <f t="shared" si="55"/>
        <v>23.9130622308341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48441653</v>
      </c>
      <c r="E247" s="32">
        <f>SUM(E241:E246)</f>
        <v>48441653</v>
      </c>
      <c r="F247" s="32">
        <f>SUM(F241:F246)</f>
        <v>13207858</v>
      </c>
      <c r="G247" s="37">
        <f t="shared" si="49"/>
        <v>0.27265498144747458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13207858</v>
      </c>
      <c r="O247" s="37">
        <f t="shared" si="53"/>
        <v>0.27265498144747458</v>
      </c>
      <c r="P247" s="32">
        <f>SUM(P241:P246)</f>
        <v>3709512</v>
      </c>
      <c r="Q247" s="32">
        <f>SUM(Q241:Q246)</f>
        <v>62081859</v>
      </c>
      <c r="R247" s="32">
        <f>SUM(R241:R246)</f>
        <v>50677931</v>
      </c>
      <c r="S247" s="32">
        <f>SUM(S241:S246)</f>
        <v>3709512</v>
      </c>
      <c r="T247" s="37">
        <f t="shared" si="54"/>
        <v>5.9751947827464381E-2</v>
      </c>
      <c r="U247" s="37">
        <f t="shared" si="55"/>
        <v>2.5605378820718196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1090860</v>
      </c>
      <c r="E249" s="31">
        <v>1090860</v>
      </c>
      <c r="F249" s="31">
        <v>109063</v>
      </c>
      <c r="G249" s="36">
        <f t="shared" si="49"/>
        <v>9.997891571787397E-2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109063</v>
      </c>
      <c r="O249" s="36">
        <f t="shared" si="53"/>
        <v>9.997891571787397E-2</v>
      </c>
      <c r="P249" s="31">
        <v>109421</v>
      </c>
      <c r="Q249" s="31">
        <v>3641883</v>
      </c>
      <c r="R249" s="31">
        <v>4326812</v>
      </c>
      <c r="S249" s="31">
        <v>109421</v>
      </c>
      <c r="T249" s="36">
        <f t="shared" si="54"/>
        <v>3.004517168728375E-2</v>
      </c>
      <c r="U249" s="36">
        <f t="shared" si="55"/>
        <v>-3.2717668454866899E-3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1355000</v>
      </c>
      <c r="E251" s="31">
        <v>1355000</v>
      </c>
      <c r="F251" s="31">
        <v>305612</v>
      </c>
      <c r="G251" s="36">
        <f t="shared" si="49"/>
        <v>0.2255439114391144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305612</v>
      </c>
      <c r="O251" s="36">
        <f t="shared" si="53"/>
        <v>0.2255439114391144</v>
      </c>
      <c r="P251" s="31">
        <v>260909</v>
      </c>
      <c r="Q251" s="31">
        <v>1200000</v>
      </c>
      <c r="R251" s="31">
        <v>1200000</v>
      </c>
      <c r="S251" s="31">
        <v>260909</v>
      </c>
      <c r="T251" s="36">
        <f t="shared" si="54"/>
        <v>0.21742416666666667</v>
      </c>
      <c r="U251" s="36">
        <f t="shared" si="55"/>
        <v>0.17133559976850177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20072904</v>
      </c>
      <c r="E252" s="31">
        <v>20072904</v>
      </c>
      <c r="F252" s="31">
        <v>8358250</v>
      </c>
      <c r="G252" s="36">
        <f t="shared" si="49"/>
        <v>0.4163946581919587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8358250</v>
      </c>
      <c r="O252" s="36">
        <f t="shared" si="53"/>
        <v>0.4163946581919587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46627251</v>
      </c>
      <c r="E253" s="31">
        <v>46627251</v>
      </c>
      <c r="F253" s="31">
        <v>19428050</v>
      </c>
      <c r="G253" s="36">
        <f t="shared" si="49"/>
        <v>0.41666728325888225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19428050</v>
      </c>
      <c r="O253" s="36">
        <f t="shared" si="53"/>
        <v>0.41666728325888225</v>
      </c>
      <c r="P253" s="31">
        <v>18366412</v>
      </c>
      <c r="Q253" s="31">
        <v>44079476</v>
      </c>
      <c r="R253" s="31">
        <v>44079476</v>
      </c>
      <c r="S253" s="31">
        <v>18366412</v>
      </c>
      <c r="T253" s="36">
        <f t="shared" si="54"/>
        <v>0.41666584239794502</v>
      </c>
      <c r="U253" s="36">
        <f t="shared" si="55"/>
        <v>5.7803233424144063E-2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69146015</v>
      </c>
      <c r="E254" s="32">
        <f>SUM(E248:E253)</f>
        <v>69146015</v>
      </c>
      <c r="F254" s="32">
        <f>SUM(F248:F253)</f>
        <v>28200975</v>
      </c>
      <c r="G254" s="37">
        <f t="shared" si="49"/>
        <v>0.40784671394295102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28200975</v>
      </c>
      <c r="O254" s="37">
        <f t="shared" si="53"/>
        <v>0.40784671394295102</v>
      </c>
      <c r="P254" s="32">
        <f>SUM(P248:P253)</f>
        <v>18736742</v>
      </c>
      <c r="Q254" s="32">
        <f>SUM(Q248:Q253)</f>
        <v>48921359</v>
      </c>
      <c r="R254" s="32">
        <f>SUM(R248:R253)</f>
        <v>49606288</v>
      </c>
      <c r="S254" s="32">
        <f>SUM(S248:S253)</f>
        <v>18736742</v>
      </c>
      <c r="T254" s="37">
        <f t="shared" si="54"/>
        <v>0.38299716898706759</v>
      </c>
      <c r="U254" s="37">
        <f t="shared" si="55"/>
        <v>0.50511625767169122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41174651</v>
      </c>
      <c r="E255" s="31">
        <v>41174651</v>
      </c>
      <c r="F255" s="31">
        <v>9620337</v>
      </c>
      <c r="G255" s="36">
        <f t="shared" si="49"/>
        <v>0.23364708057877648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9620337</v>
      </c>
      <c r="O255" s="36">
        <f t="shared" si="53"/>
        <v>0.23364708057877648</v>
      </c>
      <c r="P255" s="31">
        <v>5087933</v>
      </c>
      <c r="Q255" s="31">
        <v>39398911</v>
      </c>
      <c r="R255" s="31">
        <v>39648911</v>
      </c>
      <c r="S255" s="31">
        <v>5087933</v>
      </c>
      <c r="T255" s="36">
        <f t="shared" si="54"/>
        <v>0.12913892467738511</v>
      </c>
      <c r="U255" s="36">
        <f t="shared" si="55"/>
        <v>0.89081440341293794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16194591</v>
      </c>
      <c r="E257" s="31">
        <v>16194591</v>
      </c>
      <c r="F257" s="31">
        <v>30370</v>
      </c>
      <c r="G257" s="36">
        <f t="shared" si="49"/>
        <v>1.8753175057029843E-3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30370</v>
      </c>
      <c r="O257" s="36">
        <f t="shared" si="53"/>
        <v>1.8753175057029843E-3</v>
      </c>
      <c r="P257" s="31">
        <v>20737</v>
      </c>
      <c r="Q257" s="31">
        <v>11465089</v>
      </c>
      <c r="R257" s="31">
        <v>7088156</v>
      </c>
      <c r="S257" s="31">
        <v>20737</v>
      </c>
      <c r="T257" s="36">
        <f t="shared" si="54"/>
        <v>1.8087081574334051E-3</v>
      </c>
      <c r="U257" s="36">
        <f t="shared" si="55"/>
        <v>0.46453199594926953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57369242</v>
      </c>
      <c r="E259" s="32">
        <f>SUM(E255:E258)</f>
        <v>57369242</v>
      </c>
      <c r="F259" s="32">
        <f>SUM(F255:F258)</f>
        <v>9650707</v>
      </c>
      <c r="G259" s="37">
        <f t="shared" si="49"/>
        <v>0.16822092577064204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9650707</v>
      </c>
      <c r="O259" s="37">
        <f t="shared" si="53"/>
        <v>0.16822092577064204</v>
      </c>
      <c r="P259" s="32">
        <f>SUM(P255:P258)</f>
        <v>5108670</v>
      </c>
      <c r="Q259" s="32">
        <f>SUM(Q255:Q258)</f>
        <v>50864000</v>
      </c>
      <c r="R259" s="32">
        <f>SUM(R255:R258)</f>
        <v>46737067</v>
      </c>
      <c r="S259" s="32">
        <f>SUM(S255:S258)</f>
        <v>5108670</v>
      </c>
      <c r="T259" s="37">
        <f t="shared" si="54"/>
        <v>0.10043783422459893</v>
      </c>
      <c r="U259" s="37">
        <f t="shared" si="55"/>
        <v>0.88908404731564183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356952088</v>
      </c>
      <c r="E260" s="32">
        <f>SUM(E234:E239,E241:E246,E248:E253,E255:E258)</f>
        <v>356952088</v>
      </c>
      <c r="F260" s="32">
        <f>SUM(F234:F239,F241:F246,F248:F253,F255:F258)</f>
        <v>59451114</v>
      </c>
      <c r="G260" s="37">
        <f t="shared" si="49"/>
        <v>0.16655208359503978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59451114</v>
      </c>
      <c r="O260" s="37">
        <f t="shared" si="53"/>
        <v>0.16655208359503978</v>
      </c>
      <c r="P260" s="32">
        <f>SUM(P234:P239,P241:P246,P248:P253,P255:P258)</f>
        <v>64221599</v>
      </c>
      <c r="Q260" s="32">
        <f>SUM(Q234:Q239,Q241:Q246,Q248:Q253,Q255:Q258)</f>
        <v>310765989</v>
      </c>
      <c r="R260" s="32">
        <f>SUM(R234:R239,R241:R246,R248:R253,R255:R258)</f>
        <v>300088057</v>
      </c>
      <c r="S260" s="32">
        <f>SUM(S234:S239,S241:S246,S248:S253,S255:S258)</f>
        <v>64221599</v>
      </c>
      <c r="T260" s="37">
        <f t="shared" si="54"/>
        <v>0.20665581586535842</v>
      </c>
      <c r="U260" s="37">
        <f t="shared" si="55"/>
        <v>-7.4281629144736794E-2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190000</v>
      </c>
      <c r="E263" s="31">
        <v>190000</v>
      </c>
      <c r="F263" s="31">
        <v>15072</v>
      </c>
      <c r="G263" s="36">
        <f t="shared" ref="G263:G299" si="56">IF(($D263     =0),0,($F263     /$D263     ))</f>
        <v>7.9326315789473689E-2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15072</v>
      </c>
      <c r="O263" s="36">
        <f t="shared" ref="O263:O299" si="60">IF(($D263     =0),0,($N263     /$D263     ))</f>
        <v>7.9326315789473689E-2</v>
      </c>
      <c r="P263" s="31">
        <v>41415</v>
      </c>
      <c r="Q263" s="31">
        <v>180000</v>
      </c>
      <c r="R263" s="31">
        <v>180000</v>
      </c>
      <c r="S263" s="31">
        <v>41415</v>
      </c>
      <c r="T263" s="36">
        <f t="shared" ref="T263:T299" si="61">IF(($Q263     =0),0,($S263     /$Q263     ))</f>
        <v>0.23008333333333333</v>
      </c>
      <c r="U263" s="36">
        <f t="shared" ref="U263:U299" si="62">IF(($P263     =0),0,(($F263     /$P263     )-1))</f>
        <v>-0.63607388627308947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17192220</v>
      </c>
      <c r="E264" s="31">
        <v>17192220</v>
      </c>
      <c r="F264" s="31">
        <v>2818744</v>
      </c>
      <c r="G264" s="36">
        <f t="shared" si="56"/>
        <v>0.16395462598780147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2818744</v>
      </c>
      <c r="O264" s="36">
        <f t="shared" si="60"/>
        <v>0.16395462598780147</v>
      </c>
      <c r="P264" s="31">
        <v>2764385</v>
      </c>
      <c r="Q264" s="31">
        <v>10001427</v>
      </c>
      <c r="R264" s="31">
        <v>16451829</v>
      </c>
      <c r="S264" s="31">
        <v>2764385</v>
      </c>
      <c r="T264" s="36">
        <f t="shared" si="61"/>
        <v>0.27639905785444419</v>
      </c>
      <c r="U264" s="36">
        <f t="shared" si="62"/>
        <v>1.9664048242194809E-2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17382220</v>
      </c>
      <c r="E267" s="32">
        <f>SUM(E263:E266)</f>
        <v>17382220</v>
      </c>
      <c r="F267" s="32">
        <f>SUM(F263:F266)</f>
        <v>2833816</v>
      </c>
      <c r="G267" s="37">
        <f t="shared" si="56"/>
        <v>0.16302957850032965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2833816</v>
      </c>
      <c r="O267" s="37">
        <f t="shared" si="60"/>
        <v>0.16302957850032965</v>
      </c>
      <c r="P267" s="32">
        <f>SUM(P263:P266)</f>
        <v>2805800</v>
      </c>
      <c r="Q267" s="32">
        <f>SUM(Q263:Q266)</f>
        <v>10181427</v>
      </c>
      <c r="R267" s="32">
        <f>SUM(R263:R266)</f>
        <v>16631829</v>
      </c>
      <c r="S267" s="32">
        <f>SUM(S263:S266)</f>
        <v>2805800</v>
      </c>
      <c r="T267" s="37">
        <f t="shared" si="61"/>
        <v>0.27558023055117914</v>
      </c>
      <c r="U267" s="37">
        <f t="shared" si="62"/>
        <v>9.9850310071993853E-3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160000</v>
      </c>
      <c r="E274" s="31">
        <v>160000</v>
      </c>
      <c r="F274" s="31">
        <v>77239</v>
      </c>
      <c r="G274" s="36">
        <f t="shared" si="56"/>
        <v>0.48274375000000003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77239</v>
      </c>
      <c r="O274" s="36">
        <f t="shared" si="60"/>
        <v>0.48274375000000003</v>
      </c>
      <c r="P274" s="31">
        <v>50546</v>
      </c>
      <c r="Q274" s="31">
        <v>152990</v>
      </c>
      <c r="R274" s="31">
        <v>8708990</v>
      </c>
      <c r="S274" s="31">
        <v>50546</v>
      </c>
      <c r="T274" s="36">
        <f t="shared" si="61"/>
        <v>0.33038760703313941</v>
      </c>
      <c r="U274" s="36">
        <f t="shared" si="62"/>
        <v>0.52809322201558984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160000</v>
      </c>
      <c r="E275" s="32">
        <f>SUM(E268:E274)</f>
        <v>160000</v>
      </c>
      <c r="F275" s="32">
        <f>SUM(F268:F274)</f>
        <v>77239</v>
      </c>
      <c r="G275" s="37">
        <f t="shared" si="56"/>
        <v>0.48274375000000003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77239</v>
      </c>
      <c r="O275" s="37">
        <f t="shared" si="60"/>
        <v>0.48274375000000003</v>
      </c>
      <c r="P275" s="32">
        <f>SUM(P268:P274)</f>
        <v>50546</v>
      </c>
      <c r="Q275" s="32">
        <f>SUM(Q268:Q274)</f>
        <v>152990</v>
      </c>
      <c r="R275" s="32">
        <f>SUM(R268:R274)</f>
        <v>8708990</v>
      </c>
      <c r="S275" s="32">
        <f>SUM(S268:S274)</f>
        <v>50546</v>
      </c>
      <c r="T275" s="37">
        <f t="shared" si="61"/>
        <v>0.33038760703313941</v>
      </c>
      <c r="U275" s="37">
        <f t="shared" si="62"/>
        <v>0.52809322201558984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5048034</v>
      </c>
      <c r="E278" s="31">
        <v>5048034</v>
      </c>
      <c r="F278" s="31">
        <v>46714</v>
      </c>
      <c r="G278" s="36">
        <f t="shared" si="56"/>
        <v>9.2538996369675806E-3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46714</v>
      </c>
      <c r="O278" s="36">
        <f t="shared" si="60"/>
        <v>9.2538996369675806E-3</v>
      </c>
      <c r="P278" s="31">
        <v>1229</v>
      </c>
      <c r="Q278" s="31">
        <v>0</v>
      </c>
      <c r="R278" s="31">
        <v>4807650</v>
      </c>
      <c r="S278" s="31">
        <v>1229</v>
      </c>
      <c r="T278" s="36">
        <f t="shared" si="61"/>
        <v>0</v>
      </c>
      <c r="U278" s="36">
        <f t="shared" si="62"/>
        <v>37.009764035801467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5895</v>
      </c>
      <c r="E279" s="31">
        <v>5895</v>
      </c>
      <c r="F279" s="31">
        <v>3800</v>
      </c>
      <c r="G279" s="36">
        <f t="shared" si="56"/>
        <v>0.64461407972858353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3800</v>
      </c>
      <c r="O279" s="36">
        <f t="shared" si="60"/>
        <v>0.64461407972858353</v>
      </c>
      <c r="P279" s="31">
        <v>0</v>
      </c>
      <c r="Q279" s="31">
        <v>0</v>
      </c>
      <c r="R279" s="31">
        <v>5880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1054002</v>
      </c>
      <c r="E283" s="31">
        <v>1054002</v>
      </c>
      <c r="F283" s="31">
        <v>100833</v>
      </c>
      <c r="G283" s="36">
        <f t="shared" si="56"/>
        <v>9.5666801391268708E-2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100833</v>
      </c>
      <c r="O283" s="36">
        <f t="shared" si="60"/>
        <v>9.5666801391268708E-2</v>
      </c>
      <c r="P283" s="31">
        <v>89720</v>
      </c>
      <c r="Q283" s="31">
        <v>1009580</v>
      </c>
      <c r="R283" s="31">
        <v>1009580</v>
      </c>
      <c r="S283" s="31">
        <v>89720</v>
      </c>
      <c r="T283" s="36">
        <f t="shared" si="61"/>
        <v>8.8868638443709264E-2</v>
      </c>
      <c r="U283" s="36">
        <f t="shared" si="62"/>
        <v>0.12386312973695945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6107931</v>
      </c>
      <c r="E285" s="32">
        <f>SUM(E276:E284)</f>
        <v>6107931</v>
      </c>
      <c r="F285" s="32">
        <f>SUM(F276:F284)</f>
        <v>151347</v>
      </c>
      <c r="G285" s="37">
        <f t="shared" si="56"/>
        <v>2.4778767147173076E-2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151347</v>
      </c>
      <c r="O285" s="37">
        <f t="shared" si="60"/>
        <v>2.4778767147173076E-2</v>
      </c>
      <c r="P285" s="32">
        <f>SUM(P276:P284)</f>
        <v>90949</v>
      </c>
      <c r="Q285" s="32">
        <f>SUM(Q276:Q284)</f>
        <v>1009580</v>
      </c>
      <c r="R285" s="32">
        <f>SUM(R276:R284)</f>
        <v>5823110</v>
      </c>
      <c r="S285" s="32">
        <f>SUM(S276:S284)</f>
        <v>90949</v>
      </c>
      <c r="T285" s="37">
        <f t="shared" si="61"/>
        <v>9.0085976346599581E-2</v>
      </c>
      <c r="U285" s="37">
        <f t="shared" si="62"/>
        <v>0.66408646604140786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1048437</v>
      </c>
      <c r="E288" s="31">
        <v>1048437</v>
      </c>
      <c r="F288" s="31">
        <v>21400</v>
      </c>
      <c r="G288" s="36">
        <f t="shared" si="56"/>
        <v>2.0411336112708726E-2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21400</v>
      </c>
      <c r="O288" s="36">
        <f t="shared" si="60"/>
        <v>2.0411336112708726E-2</v>
      </c>
      <c r="P288" s="31">
        <v>17360</v>
      </c>
      <c r="Q288" s="31">
        <v>1158086</v>
      </c>
      <c r="R288" s="31">
        <v>1158086</v>
      </c>
      <c r="S288" s="31">
        <v>17360</v>
      </c>
      <c r="T288" s="36">
        <f t="shared" si="61"/>
        <v>1.4990251155786357E-2</v>
      </c>
      <c r="U288" s="36">
        <f t="shared" si="62"/>
        <v>0.23271889400921664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6835326</v>
      </c>
      <c r="E290" s="31">
        <v>6835326</v>
      </c>
      <c r="F290" s="31">
        <v>2664057</v>
      </c>
      <c r="G290" s="36">
        <f t="shared" si="56"/>
        <v>0.38974834558000598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2664057</v>
      </c>
      <c r="O290" s="36">
        <f t="shared" si="60"/>
        <v>0.38974834558000598</v>
      </c>
      <c r="P290" s="31">
        <v>1679147</v>
      </c>
      <c r="Q290" s="31">
        <v>9939095</v>
      </c>
      <c r="R290" s="31">
        <v>9939095</v>
      </c>
      <c r="S290" s="31">
        <v>1679147</v>
      </c>
      <c r="T290" s="36">
        <f t="shared" si="61"/>
        <v>0.16894365130829317</v>
      </c>
      <c r="U290" s="36">
        <f t="shared" si="62"/>
        <v>0.58655376807390902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7883763</v>
      </c>
      <c r="E292" s="32">
        <f>SUM(E286:E291)</f>
        <v>7883763</v>
      </c>
      <c r="F292" s="32">
        <f>SUM(F286:F291)</f>
        <v>2685457</v>
      </c>
      <c r="G292" s="37">
        <f t="shared" si="56"/>
        <v>0.34063137108510239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2685457</v>
      </c>
      <c r="O292" s="37">
        <f t="shared" si="60"/>
        <v>0.34063137108510239</v>
      </c>
      <c r="P292" s="32">
        <f>SUM(P286:P291)</f>
        <v>1696507</v>
      </c>
      <c r="Q292" s="32">
        <f>SUM(Q286:Q291)</f>
        <v>11097181</v>
      </c>
      <c r="R292" s="32">
        <f>SUM(R286:R291)</f>
        <v>11097181</v>
      </c>
      <c r="S292" s="32">
        <f>SUM(S286:S291)</f>
        <v>1696507</v>
      </c>
      <c r="T292" s="37">
        <f t="shared" si="61"/>
        <v>0.15287729379199996</v>
      </c>
      <c r="U292" s="37">
        <f t="shared" si="62"/>
        <v>0.58293305008467389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570000</v>
      </c>
      <c r="E293" s="31">
        <v>570000</v>
      </c>
      <c r="F293" s="31">
        <v>197392</v>
      </c>
      <c r="G293" s="36">
        <f t="shared" si="56"/>
        <v>0.34630175438596489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197392</v>
      </c>
      <c r="O293" s="36">
        <f t="shared" si="60"/>
        <v>0.34630175438596489</v>
      </c>
      <c r="P293" s="31">
        <v>73274</v>
      </c>
      <c r="Q293" s="31">
        <v>540000</v>
      </c>
      <c r="R293" s="31">
        <v>540000</v>
      </c>
      <c r="S293" s="31">
        <v>73274</v>
      </c>
      <c r="T293" s="36">
        <f t="shared" si="61"/>
        <v>0.13569259259259259</v>
      </c>
      <c r="U293" s="36">
        <f t="shared" si="62"/>
        <v>1.6938886917596965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1344609</v>
      </c>
      <c r="E295" s="31">
        <v>1344609</v>
      </c>
      <c r="F295" s="31">
        <v>102862</v>
      </c>
      <c r="G295" s="36">
        <f t="shared" si="56"/>
        <v>7.6499562326297094E-2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102862</v>
      </c>
      <c r="O295" s="36">
        <f t="shared" si="60"/>
        <v>7.6499562326297094E-2</v>
      </c>
      <c r="P295" s="31">
        <v>102693</v>
      </c>
      <c r="Q295" s="31">
        <v>884302</v>
      </c>
      <c r="R295" s="31">
        <v>884302</v>
      </c>
      <c r="S295" s="31">
        <v>102693</v>
      </c>
      <c r="T295" s="36">
        <f t="shared" si="61"/>
        <v>0.11612887904810799</v>
      </c>
      <c r="U295" s="36">
        <f t="shared" si="62"/>
        <v>1.6456817894110465E-3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2000000</v>
      </c>
      <c r="E296" s="31">
        <v>2000000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2208837</v>
      </c>
      <c r="R296" s="31">
        <v>2208837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3914609</v>
      </c>
      <c r="E298" s="32">
        <f>SUM(E293:E297)</f>
        <v>3914609</v>
      </c>
      <c r="F298" s="32">
        <f>SUM(F293:F297)</f>
        <v>300254</v>
      </c>
      <c r="G298" s="37">
        <f t="shared" si="56"/>
        <v>7.6700891455570658E-2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300254</v>
      </c>
      <c r="O298" s="37">
        <f t="shared" si="60"/>
        <v>7.6700891455570658E-2</v>
      </c>
      <c r="P298" s="32">
        <f>SUM(P293:P297)</f>
        <v>175967</v>
      </c>
      <c r="Q298" s="32">
        <f>SUM(Q293:Q297)</f>
        <v>3633139</v>
      </c>
      <c r="R298" s="32">
        <f>SUM(R293:R297)</f>
        <v>3633139</v>
      </c>
      <c r="S298" s="32">
        <f>SUM(S293:S297)</f>
        <v>175967</v>
      </c>
      <c r="T298" s="37">
        <f t="shared" si="61"/>
        <v>4.8433874949458305E-2</v>
      </c>
      <c r="U298" s="37">
        <f t="shared" si="62"/>
        <v>0.70630856922036522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35448523</v>
      </c>
      <c r="E299" s="32">
        <f>SUM(E263:E266,E268:E274,E276:E284,E286:E291,E293:E297)</f>
        <v>35448523</v>
      </c>
      <c r="F299" s="32">
        <f>SUM(F263:F266,F268:F274,F276:F284,F286:F291,F293:F297)</f>
        <v>6048113</v>
      </c>
      <c r="G299" s="37">
        <f t="shared" si="56"/>
        <v>0.17061678423103835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6048113</v>
      </c>
      <c r="O299" s="37">
        <f t="shared" si="60"/>
        <v>0.17061678423103835</v>
      </c>
      <c r="P299" s="32">
        <f>SUM(P263:P266,P268:P274,P276:P284,P286:P291,P293:P297)</f>
        <v>4819769</v>
      </c>
      <c r="Q299" s="32">
        <f>SUM(Q263:Q266,Q268:Q274,Q276:Q284,Q286:Q291,Q293:Q297)</f>
        <v>26074317</v>
      </c>
      <c r="R299" s="32">
        <f>SUM(R263:R266,R268:R274,R276:R284,R286:R291,R293:R297)</f>
        <v>45894249</v>
      </c>
      <c r="S299" s="32">
        <f>SUM(S263:S266,S268:S274,S276:S284,S286:S291,S293:S297)</f>
        <v>4819769</v>
      </c>
      <c r="T299" s="37">
        <f t="shared" si="61"/>
        <v>0.18484737299159168</v>
      </c>
      <c r="U299" s="37">
        <f t="shared" si="62"/>
        <v>0.25485536754977267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2338266166</v>
      </c>
      <c r="E302" s="31">
        <v>2338266166</v>
      </c>
      <c r="F302" s="31">
        <v>568817598</v>
      </c>
      <c r="G302" s="36">
        <f t="shared" ref="G302:G339" si="63">IF(($D302     =0),0,($F302     /$D302     ))</f>
        <v>0.24326469170661558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568817598</v>
      </c>
      <c r="O302" s="36">
        <f t="shared" ref="O302:O339" si="67">IF(($D302     =0),0,($N302     /$D302     ))</f>
        <v>0.24326469170661558</v>
      </c>
      <c r="P302" s="31">
        <v>492014319</v>
      </c>
      <c r="Q302" s="31">
        <v>2358853285</v>
      </c>
      <c r="R302" s="31">
        <v>2398434366</v>
      </c>
      <c r="S302" s="31">
        <v>492014319</v>
      </c>
      <c r="T302" s="36">
        <f t="shared" ref="T302:T339" si="68">IF(($Q302     =0),0,($S302     /$Q302     ))</f>
        <v>0.20858199283894843</v>
      </c>
      <c r="U302" s="36">
        <f t="shared" ref="U302:U339" si="69">IF(($P302     =0),0,(($F302     /$P302     )-1))</f>
        <v>0.15609968253789774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2338266166</v>
      </c>
      <c r="E303" s="32">
        <f>E302</f>
        <v>2338266166</v>
      </c>
      <c r="F303" s="32">
        <f>F302</f>
        <v>568817598</v>
      </c>
      <c r="G303" s="37">
        <f t="shared" si="63"/>
        <v>0.24326469170661558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568817598</v>
      </c>
      <c r="O303" s="37">
        <f t="shared" si="67"/>
        <v>0.24326469170661558</v>
      </c>
      <c r="P303" s="32">
        <f>P302</f>
        <v>492014319</v>
      </c>
      <c r="Q303" s="32">
        <f>Q302</f>
        <v>2358853285</v>
      </c>
      <c r="R303" s="32">
        <f>R302</f>
        <v>2398434366</v>
      </c>
      <c r="S303" s="32">
        <f>S302</f>
        <v>492014319</v>
      </c>
      <c r="T303" s="37">
        <f t="shared" si="68"/>
        <v>0.20858199283894843</v>
      </c>
      <c r="U303" s="37">
        <f t="shared" si="69"/>
        <v>0.15609968253789774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10312838</v>
      </c>
      <c r="E304" s="31">
        <v>10312838</v>
      </c>
      <c r="F304" s="31">
        <v>604311</v>
      </c>
      <c r="G304" s="36">
        <f t="shared" si="63"/>
        <v>5.8597933953776833E-2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604311</v>
      </c>
      <c r="O304" s="36">
        <f t="shared" si="67"/>
        <v>5.8597933953776833E-2</v>
      </c>
      <c r="P304" s="31">
        <v>596582</v>
      </c>
      <c r="Q304" s="31">
        <v>11797136</v>
      </c>
      <c r="R304" s="31">
        <v>9887667</v>
      </c>
      <c r="S304" s="31">
        <v>596582</v>
      </c>
      <c r="T304" s="36">
        <f t="shared" si="68"/>
        <v>5.0570070566279816E-2</v>
      </c>
      <c r="U304" s="36">
        <f t="shared" si="69"/>
        <v>1.2955469658822993E-2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45610352</v>
      </c>
      <c r="E305" s="31">
        <v>45610352</v>
      </c>
      <c r="F305" s="31">
        <v>9647276</v>
      </c>
      <c r="G305" s="36">
        <f t="shared" si="63"/>
        <v>0.21151505254771988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9647276</v>
      </c>
      <c r="O305" s="36">
        <f t="shared" si="67"/>
        <v>0.21151505254771988</v>
      </c>
      <c r="P305" s="31">
        <v>1704051</v>
      </c>
      <c r="Q305" s="31">
        <v>34847070</v>
      </c>
      <c r="R305" s="31">
        <v>45445000</v>
      </c>
      <c r="S305" s="31">
        <v>1704051</v>
      </c>
      <c r="T305" s="36">
        <f t="shared" si="68"/>
        <v>4.8900840156719055E-2</v>
      </c>
      <c r="U305" s="36">
        <f t="shared" si="69"/>
        <v>4.6613775057201927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22135000</v>
      </c>
      <c r="E306" s="31">
        <v>22135000</v>
      </c>
      <c r="F306" s="31">
        <v>5548909</v>
      </c>
      <c r="G306" s="36">
        <f t="shared" si="63"/>
        <v>0.25068484300880955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5548909</v>
      </c>
      <c r="O306" s="36">
        <f t="shared" si="67"/>
        <v>0.25068484300880955</v>
      </c>
      <c r="P306" s="31">
        <v>7469217</v>
      </c>
      <c r="Q306" s="31">
        <v>24259000</v>
      </c>
      <c r="R306" s="31">
        <v>21487000</v>
      </c>
      <c r="S306" s="31">
        <v>7469217</v>
      </c>
      <c r="T306" s="36">
        <f t="shared" si="68"/>
        <v>0.30789467826373718</v>
      </c>
      <c r="U306" s="36">
        <f t="shared" si="69"/>
        <v>-0.25709629269038503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30226504</v>
      </c>
      <c r="E307" s="31">
        <v>30226504</v>
      </c>
      <c r="F307" s="31">
        <v>4406108</v>
      </c>
      <c r="G307" s="36">
        <f t="shared" si="63"/>
        <v>0.14576968610064861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4406108</v>
      </c>
      <c r="O307" s="36">
        <f t="shared" si="67"/>
        <v>0.14576968610064861</v>
      </c>
      <c r="P307" s="31">
        <v>3310995</v>
      </c>
      <c r="Q307" s="31">
        <v>28735462</v>
      </c>
      <c r="R307" s="31">
        <v>29211461</v>
      </c>
      <c r="S307" s="31">
        <v>3310995</v>
      </c>
      <c r="T307" s="36">
        <f t="shared" si="68"/>
        <v>0.11522330839852166</v>
      </c>
      <c r="U307" s="36">
        <f t="shared" si="69"/>
        <v>0.33075042396620957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48685543</v>
      </c>
      <c r="E308" s="31">
        <v>48685543</v>
      </c>
      <c r="F308" s="31">
        <v>3852044</v>
      </c>
      <c r="G308" s="36">
        <f t="shared" si="63"/>
        <v>7.9120900428285248E-2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3852044</v>
      </c>
      <c r="O308" s="36">
        <f t="shared" si="67"/>
        <v>7.9120900428285248E-2</v>
      </c>
      <c r="P308" s="31">
        <v>3760408</v>
      </c>
      <c r="Q308" s="31">
        <v>48529692</v>
      </c>
      <c r="R308" s="31">
        <v>41242352</v>
      </c>
      <c r="S308" s="31">
        <v>3760408</v>
      </c>
      <c r="T308" s="36">
        <f t="shared" si="68"/>
        <v>7.7486747700768424E-2</v>
      </c>
      <c r="U308" s="36">
        <f t="shared" si="69"/>
        <v>2.4368632339895058E-2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18479500</v>
      </c>
      <c r="E309" s="31">
        <v>18479500</v>
      </c>
      <c r="F309" s="31">
        <v>4619263</v>
      </c>
      <c r="G309" s="36">
        <f t="shared" si="63"/>
        <v>0.24996688222083932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4619263</v>
      </c>
      <c r="O309" s="36">
        <f t="shared" si="67"/>
        <v>0.24996688222083932</v>
      </c>
      <c r="P309" s="31">
        <v>5437774</v>
      </c>
      <c r="Q309" s="31">
        <v>13317000</v>
      </c>
      <c r="R309" s="31">
        <v>19831222</v>
      </c>
      <c r="S309" s="31">
        <v>5437774</v>
      </c>
      <c r="T309" s="36">
        <f t="shared" si="68"/>
        <v>0.40833325824134564</v>
      </c>
      <c r="U309" s="36">
        <f t="shared" si="69"/>
        <v>-0.15052317363685952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175449737</v>
      </c>
      <c r="E310" s="32">
        <f>SUM(E304:E309)</f>
        <v>175449737</v>
      </c>
      <c r="F310" s="32">
        <f>SUM(F304:F309)</f>
        <v>28677911</v>
      </c>
      <c r="G310" s="37">
        <f t="shared" si="63"/>
        <v>0.16345371324210078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28677911</v>
      </c>
      <c r="O310" s="37">
        <f t="shared" si="67"/>
        <v>0.16345371324210078</v>
      </c>
      <c r="P310" s="32">
        <f>SUM(P304:P309)</f>
        <v>22279027</v>
      </c>
      <c r="Q310" s="32">
        <f>SUM(Q304:Q309)</f>
        <v>161485360</v>
      </c>
      <c r="R310" s="32">
        <f>SUM(R304:R309)</f>
        <v>167104702</v>
      </c>
      <c r="S310" s="32">
        <f>SUM(S304:S309)</f>
        <v>22279027</v>
      </c>
      <c r="T310" s="37">
        <f t="shared" si="68"/>
        <v>0.13796313795875986</v>
      </c>
      <c r="U310" s="37">
        <f t="shared" si="69"/>
        <v>0.28721559518734807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17486382</v>
      </c>
      <c r="E311" s="31">
        <v>17486382</v>
      </c>
      <c r="F311" s="31">
        <v>3864461</v>
      </c>
      <c r="G311" s="36">
        <f t="shared" si="63"/>
        <v>0.22099831743353199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3864461</v>
      </c>
      <c r="O311" s="36">
        <f t="shared" si="67"/>
        <v>0.22099831743353199</v>
      </c>
      <c r="P311" s="31">
        <v>5046835</v>
      </c>
      <c r="Q311" s="31">
        <v>16653690</v>
      </c>
      <c r="R311" s="31">
        <v>16689690</v>
      </c>
      <c r="S311" s="31">
        <v>5046835</v>
      </c>
      <c r="T311" s="36">
        <f t="shared" si="68"/>
        <v>0.30304605165581922</v>
      </c>
      <c r="U311" s="36">
        <f t="shared" si="69"/>
        <v>-0.23428029646303083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148573113</v>
      </c>
      <c r="E312" s="31">
        <v>148573113</v>
      </c>
      <c r="F312" s="31">
        <v>7918450</v>
      </c>
      <c r="G312" s="36">
        <f t="shared" si="63"/>
        <v>5.329665536455442E-2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7918450</v>
      </c>
      <c r="O312" s="36">
        <f t="shared" si="67"/>
        <v>5.329665536455442E-2</v>
      </c>
      <c r="P312" s="31">
        <v>6851155</v>
      </c>
      <c r="Q312" s="31">
        <v>144706668</v>
      </c>
      <c r="R312" s="31">
        <v>147932066</v>
      </c>
      <c r="S312" s="31">
        <v>6851155</v>
      </c>
      <c r="T312" s="36">
        <f t="shared" si="68"/>
        <v>4.7345123031925521E-2</v>
      </c>
      <c r="U312" s="36">
        <f t="shared" si="69"/>
        <v>0.1557832219530868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188885383</v>
      </c>
      <c r="E313" s="31">
        <v>188885383</v>
      </c>
      <c r="F313" s="31">
        <v>2621290</v>
      </c>
      <c r="G313" s="36">
        <f t="shared" si="63"/>
        <v>1.3877675224874335E-2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2621290</v>
      </c>
      <c r="O313" s="36">
        <f t="shared" si="67"/>
        <v>1.3877675224874335E-2</v>
      </c>
      <c r="P313" s="31">
        <v>3449568</v>
      </c>
      <c r="Q313" s="31">
        <v>180260650</v>
      </c>
      <c r="R313" s="31">
        <v>180260650</v>
      </c>
      <c r="S313" s="31">
        <v>3449568</v>
      </c>
      <c r="T313" s="36">
        <f t="shared" si="68"/>
        <v>1.913655587062401E-2</v>
      </c>
      <c r="U313" s="36">
        <f t="shared" si="69"/>
        <v>-0.24011064573882879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242134043</v>
      </c>
      <c r="E314" s="31">
        <v>242134043</v>
      </c>
      <c r="F314" s="31">
        <v>5387611</v>
      </c>
      <c r="G314" s="36">
        <f t="shared" si="63"/>
        <v>2.225053087640386E-2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5387611</v>
      </c>
      <c r="O314" s="36">
        <f t="shared" si="67"/>
        <v>2.225053087640386E-2</v>
      </c>
      <c r="P314" s="31">
        <v>166012</v>
      </c>
      <c r="Q314" s="31">
        <v>253561143</v>
      </c>
      <c r="R314" s="31">
        <v>242291943</v>
      </c>
      <c r="S314" s="31">
        <v>166012</v>
      </c>
      <c r="T314" s="36">
        <f t="shared" si="68"/>
        <v>6.547217686268278E-4</v>
      </c>
      <c r="U314" s="36">
        <f t="shared" si="69"/>
        <v>31.453141941546392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21632678</v>
      </c>
      <c r="E315" s="31">
        <v>21909754</v>
      </c>
      <c r="F315" s="31">
        <v>2451360</v>
      </c>
      <c r="G315" s="36">
        <f t="shared" si="63"/>
        <v>0.11331745426987819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2451360</v>
      </c>
      <c r="O315" s="36">
        <f t="shared" si="67"/>
        <v>0.11331745426987819</v>
      </c>
      <c r="P315" s="31">
        <v>1606937</v>
      </c>
      <c r="Q315" s="31">
        <v>9371084</v>
      </c>
      <c r="R315" s="31">
        <v>20670958</v>
      </c>
      <c r="S315" s="31">
        <v>1606937</v>
      </c>
      <c r="T315" s="36">
        <f t="shared" si="68"/>
        <v>0.17147824093776132</v>
      </c>
      <c r="U315" s="36">
        <f t="shared" si="69"/>
        <v>0.52548606448168167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120000</v>
      </c>
      <c r="E316" s="31">
        <v>120000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5218</v>
      </c>
      <c r="Q316" s="31">
        <v>120000</v>
      </c>
      <c r="R316" s="31">
        <v>120000</v>
      </c>
      <c r="S316" s="31">
        <v>5218</v>
      </c>
      <c r="T316" s="36">
        <f t="shared" si="68"/>
        <v>4.3483333333333332E-2</v>
      </c>
      <c r="U316" s="36">
        <f t="shared" si="69"/>
        <v>-1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618831599</v>
      </c>
      <c r="E317" s="32">
        <f>SUM(E311:E316)</f>
        <v>619108675</v>
      </c>
      <c r="F317" s="32">
        <f>SUM(F311:F316)</f>
        <v>22243172</v>
      </c>
      <c r="G317" s="37">
        <f t="shared" si="63"/>
        <v>3.5943820638674268E-2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22243172</v>
      </c>
      <c r="O317" s="37">
        <f t="shared" si="67"/>
        <v>3.5943820638674268E-2</v>
      </c>
      <c r="P317" s="32">
        <f>SUM(P311:P316)</f>
        <v>17125725</v>
      </c>
      <c r="Q317" s="32">
        <f>SUM(Q311:Q316)</f>
        <v>604673235</v>
      </c>
      <c r="R317" s="32">
        <f>SUM(R311:R316)</f>
        <v>607965307</v>
      </c>
      <c r="S317" s="32">
        <f>SUM(S311:S316)</f>
        <v>17125725</v>
      </c>
      <c r="T317" s="37">
        <f t="shared" si="68"/>
        <v>2.8322280545458572E-2</v>
      </c>
      <c r="U317" s="37">
        <f t="shared" si="69"/>
        <v>0.29881637127771232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26742108</v>
      </c>
      <c r="E318" s="31">
        <v>26742108</v>
      </c>
      <c r="F318" s="31">
        <v>958526</v>
      </c>
      <c r="G318" s="36">
        <f t="shared" si="63"/>
        <v>3.5843322448626716E-2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958526</v>
      </c>
      <c r="O318" s="36">
        <f t="shared" si="67"/>
        <v>3.5843322448626716E-2</v>
      </c>
      <c r="P318" s="31">
        <v>872452</v>
      </c>
      <c r="Q318" s="31">
        <v>28436351</v>
      </c>
      <c r="R318" s="31">
        <v>26683351</v>
      </c>
      <c r="S318" s="31">
        <v>872452</v>
      </c>
      <c r="T318" s="36">
        <f t="shared" si="68"/>
        <v>3.0680870411256354E-2</v>
      </c>
      <c r="U318" s="36">
        <f t="shared" si="69"/>
        <v>9.8657576577278805E-2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71012200</v>
      </c>
      <c r="E319" s="31">
        <v>71012200</v>
      </c>
      <c r="F319" s="31">
        <v>17540089</v>
      </c>
      <c r="G319" s="36">
        <f t="shared" si="63"/>
        <v>0.24700106460580012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17540089</v>
      </c>
      <c r="O319" s="36">
        <f t="shared" si="67"/>
        <v>0.24700106460580012</v>
      </c>
      <c r="P319" s="31">
        <v>15687310</v>
      </c>
      <c r="Q319" s="31">
        <v>61851600</v>
      </c>
      <c r="R319" s="31">
        <v>70322600</v>
      </c>
      <c r="S319" s="31">
        <v>15687310</v>
      </c>
      <c r="T319" s="36">
        <f t="shared" si="68"/>
        <v>0.25362820040225315</v>
      </c>
      <c r="U319" s="36">
        <f t="shared" si="69"/>
        <v>0.11810686472059273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63"/>
        <v>0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0</v>
      </c>
      <c r="O320" s="36">
        <f t="shared" si="6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68"/>
        <v>0</v>
      </c>
      <c r="U320" s="36">
        <f t="shared" si="6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61304145</v>
      </c>
      <c r="E321" s="31">
        <v>61304145</v>
      </c>
      <c r="F321" s="31">
        <v>18274329</v>
      </c>
      <c r="G321" s="36">
        <f t="shared" si="63"/>
        <v>0.29809287773281889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18274329</v>
      </c>
      <c r="O321" s="36">
        <f t="shared" si="67"/>
        <v>0.29809287773281889</v>
      </c>
      <c r="P321" s="31">
        <v>16107825</v>
      </c>
      <c r="Q321" s="31">
        <v>53195982</v>
      </c>
      <c r="R321" s="31">
        <v>61229551</v>
      </c>
      <c r="S321" s="31">
        <v>16107825</v>
      </c>
      <c r="T321" s="36">
        <f t="shared" si="68"/>
        <v>0.30280153489788009</v>
      </c>
      <c r="U321" s="36">
        <f t="shared" si="69"/>
        <v>0.13450009545050312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13723204</v>
      </c>
      <c r="E322" s="31">
        <v>13723204</v>
      </c>
      <c r="F322" s="31">
        <v>96451</v>
      </c>
      <c r="G322" s="36">
        <f t="shared" si="63"/>
        <v>7.0283149620161585E-3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96451</v>
      </c>
      <c r="O322" s="36">
        <f t="shared" si="67"/>
        <v>7.0283149620161585E-3</v>
      </c>
      <c r="P322" s="31">
        <v>2697020</v>
      </c>
      <c r="Q322" s="31">
        <v>11857554</v>
      </c>
      <c r="R322" s="31">
        <v>13462940</v>
      </c>
      <c r="S322" s="31">
        <v>2697020</v>
      </c>
      <c r="T322" s="36">
        <f t="shared" si="68"/>
        <v>0.2274516312554849</v>
      </c>
      <c r="U322" s="36">
        <f t="shared" si="69"/>
        <v>-0.96423793668567526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172781657</v>
      </c>
      <c r="E323" s="32">
        <f>SUM(E318:E322)</f>
        <v>172781657</v>
      </c>
      <c r="F323" s="32">
        <f>SUM(F318:F322)</f>
        <v>36869395</v>
      </c>
      <c r="G323" s="37">
        <f t="shared" si="63"/>
        <v>0.21338720579580969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36869395</v>
      </c>
      <c r="O323" s="37">
        <f t="shared" si="67"/>
        <v>0.21338720579580969</v>
      </c>
      <c r="P323" s="32">
        <f>SUM(P318:P322)</f>
        <v>35364607</v>
      </c>
      <c r="Q323" s="32">
        <f>SUM(Q318:Q322)</f>
        <v>155341487</v>
      </c>
      <c r="R323" s="32">
        <f>SUM(R318:R322)</f>
        <v>171698442</v>
      </c>
      <c r="S323" s="32">
        <f>SUM(S318:S322)</f>
        <v>35364607</v>
      </c>
      <c r="T323" s="37">
        <f t="shared" si="68"/>
        <v>0.2276571937282923</v>
      </c>
      <c r="U323" s="37">
        <f t="shared" si="69"/>
        <v>4.2550677857101649E-2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265</v>
      </c>
      <c r="Q324" s="31">
        <v>5000</v>
      </c>
      <c r="R324" s="31">
        <v>5000</v>
      </c>
      <c r="S324" s="31">
        <v>265</v>
      </c>
      <c r="T324" s="36">
        <f t="shared" si="68"/>
        <v>5.2999999999999999E-2</v>
      </c>
      <c r="U324" s="36">
        <f t="shared" si="69"/>
        <v>-1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67043863</v>
      </c>
      <c r="E325" s="31">
        <v>67043863</v>
      </c>
      <c r="F325" s="31">
        <v>24666658</v>
      </c>
      <c r="G325" s="36">
        <f t="shared" si="63"/>
        <v>0.36791820900892896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24666658</v>
      </c>
      <c r="O325" s="36">
        <f t="shared" si="67"/>
        <v>0.36791820900892896</v>
      </c>
      <c r="P325" s="31">
        <v>4760573</v>
      </c>
      <c r="Q325" s="31">
        <v>63248929</v>
      </c>
      <c r="R325" s="31">
        <v>41400979</v>
      </c>
      <c r="S325" s="31">
        <v>4760573</v>
      </c>
      <c r="T325" s="36">
        <f t="shared" si="68"/>
        <v>7.5267250770364821E-2</v>
      </c>
      <c r="U325" s="36">
        <f t="shared" si="69"/>
        <v>4.1814472753595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21809730</v>
      </c>
      <c r="E326" s="31">
        <v>21809730</v>
      </c>
      <c r="F326" s="31">
        <v>4425806</v>
      </c>
      <c r="G326" s="36">
        <f t="shared" si="63"/>
        <v>0.20292805092039196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4425806</v>
      </c>
      <c r="O326" s="36">
        <f t="shared" si="67"/>
        <v>0.20292805092039196</v>
      </c>
      <c r="P326" s="31">
        <v>12027523</v>
      </c>
      <c r="Q326" s="31">
        <v>6077839</v>
      </c>
      <c r="R326" s="31">
        <v>19012302</v>
      </c>
      <c r="S326" s="31">
        <v>12027523</v>
      </c>
      <c r="T326" s="36">
        <f t="shared" si="68"/>
        <v>1.9789143805882321</v>
      </c>
      <c r="U326" s="36">
        <f t="shared" si="69"/>
        <v>-0.63202681050786602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103030172</v>
      </c>
      <c r="E327" s="31">
        <v>103030172</v>
      </c>
      <c r="F327" s="31">
        <v>4570884</v>
      </c>
      <c r="G327" s="36">
        <f t="shared" si="63"/>
        <v>4.4364518774170345E-2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4570884</v>
      </c>
      <c r="O327" s="36">
        <f t="shared" si="67"/>
        <v>4.4364518774170345E-2</v>
      </c>
      <c r="P327" s="31">
        <v>1770009</v>
      </c>
      <c r="Q327" s="31">
        <v>89282760</v>
      </c>
      <c r="R327" s="31">
        <v>89282760</v>
      </c>
      <c r="S327" s="31">
        <v>1770009</v>
      </c>
      <c r="T327" s="36">
        <f t="shared" si="68"/>
        <v>1.9824756761551727E-2</v>
      </c>
      <c r="U327" s="36">
        <f t="shared" si="69"/>
        <v>1.582407208098942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29839300</v>
      </c>
      <c r="E328" s="31">
        <v>29839300</v>
      </c>
      <c r="F328" s="31">
        <v>3737084</v>
      </c>
      <c r="G328" s="36">
        <f t="shared" si="63"/>
        <v>0.12524033740737886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3737084</v>
      </c>
      <c r="O328" s="36">
        <f t="shared" si="67"/>
        <v>0.12524033740737886</v>
      </c>
      <c r="P328" s="31">
        <v>3803209</v>
      </c>
      <c r="Q328" s="31">
        <v>22787300</v>
      </c>
      <c r="R328" s="31">
        <v>28150200</v>
      </c>
      <c r="S328" s="31">
        <v>3803209</v>
      </c>
      <c r="T328" s="36">
        <f t="shared" si="68"/>
        <v>0.16690037871972546</v>
      </c>
      <c r="U328" s="36">
        <f t="shared" si="69"/>
        <v>-1.7386633235249471E-2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58662665</v>
      </c>
      <c r="E329" s="31">
        <v>58662665</v>
      </c>
      <c r="F329" s="31">
        <v>10167260</v>
      </c>
      <c r="G329" s="36">
        <f t="shared" si="63"/>
        <v>0.17331739020039408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10167260</v>
      </c>
      <c r="O329" s="36">
        <f t="shared" si="67"/>
        <v>0.17331739020039408</v>
      </c>
      <c r="P329" s="31">
        <v>8781290</v>
      </c>
      <c r="Q329" s="31">
        <v>54779561</v>
      </c>
      <c r="R329" s="31">
        <v>56082567</v>
      </c>
      <c r="S329" s="31">
        <v>8781290</v>
      </c>
      <c r="T329" s="36">
        <f t="shared" si="68"/>
        <v>0.16030230691333944</v>
      </c>
      <c r="U329" s="36">
        <f t="shared" si="69"/>
        <v>0.15783216361149677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103532586</v>
      </c>
      <c r="E330" s="31">
        <v>103532586</v>
      </c>
      <c r="F330" s="31">
        <v>16189136</v>
      </c>
      <c r="G330" s="36">
        <f t="shared" si="63"/>
        <v>0.15636754209925752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16189136</v>
      </c>
      <c r="O330" s="36">
        <f t="shared" si="67"/>
        <v>0.15636754209925752</v>
      </c>
      <c r="P330" s="31">
        <v>5377660</v>
      </c>
      <c r="Q330" s="31">
        <v>98754782</v>
      </c>
      <c r="R330" s="31">
        <v>98979529</v>
      </c>
      <c r="S330" s="31">
        <v>5377660</v>
      </c>
      <c r="T330" s="36">
        <f t="shared" si="68"/>
        <v>5.4454679470610348E-2</v>
      </c>
      <c r="U330" s="36">
        <f t="shared" si="69"/>
        <v>2.0104424601034649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27047041</v>
      </c>
      <c r="E331" s="31">
        <v>27047041</v>
      </c>
      <c r="F331" s="31">
        <v>8833299</v>
      </c>
      <c r="G331" s="36">
        <f t="shared" si="63"/>
        <v>0.32659021739198751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8833299</v>
      </c>
      <c r="O331" s="36">
        <f t="shared" si="67"/>
        <v>0.32659021739198751</v>
      </c>
      <c r="P331" s="31">
        <v>256253</v>
      </c>
      <c r="Q331" s="31">
        <v>5245000</v>
      </c>
      <c r="R331" s="31">
        <v>3000000</v>
      </c>
      <c r="S331" s="31">
        <v>256253</v>
      </c>
      <c r="T331" s="36">
        <f t="shared" si="68"/>
        <v>4.8856625357483315E-2</v>
      </c>
      <c r="U331" s="36">
        <f t="shared" si="69"/>
        <v>33.471007168696559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410965357</v>
      </c>
      <c r="E332" s="32">
        <f>SUM(E324:E331)</f>
        <v>410965357</v>
      </c>
      <c r="F332" s="32">
        <f>SUM(F324:F331)</f>
        <v>72590127</v>
      </c>
      <c r="G332" s="37">
        <f t="shared" si="63"/>
        <v>0.17663320219957129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72590127</v>
      </c>
      <c r="O332" s="37">
        <f t="shared" si="67"/>
        <v>0.17663320219957129</v>
      </c>
      <c r="P332" s="32">
        <f>SUM(P324:P331)</f>
        <v>36776782</v>
      </c>
      <c r="Q332" s="32">
        <f>SUM(Q324:Q331)</f>
        <v>340181171</v>
      </c>
      <c r="R332" s="32">
        <f>SUM(R324:R331)</f>
        <v>335913337</v>
      </c>
      <c r="S332" s="32">
        <f>SUM(S324:S331)</f>
        <v>36776782</v>
      </c>
      <c r="T332" s="37">
        <f t="shared" si="68"/>
        <v>0.10810939915307659</v>
      </c>
      <c r="U332" s="37">
        <f t="shared" si="69"/>
        <v>0.973803118500145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34733000</v>
      </c>
      <c r="E333" s="31">
        <v>34733000</v>
      </c>
      <c r="F333" s="31">
        <v>68140</v>
      </c>
      <c r="G333" s="36">
        <f t="shared" si="63"/>
        <v>1.9618230501252413E-3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68140</v>
      </c>
      <c r="O333" s="36">
        <f t="shared" si="67"/>
        <v>1.9618230501252413E-3</v>
      </c>
      <c r="P333" s="31">
        <v>7896555</v>
      </c>
      <c r="Q333" s="31">
        <v>32176164</v>
      </c>
      <c r="R333" s="31">
        <v>33108850</v>
      </c>
      <c r="S333" s="31">
        <v>7896555</v>
      </c>
      <c r="T333" s="36">
        <f t="shared" si="68"/>
        <v>0.24541629636149292</v>
      </c>
      <c r="U333" s="36">
        <f t="shared" si="69"/>
        <v>-0.99137092061031673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8496996</v>
      </c>
      <c r="E334" s="31">
        <v>8496996</v>
      </c>
      <c r="F334" s="31">
        <v>171300</v>
      </c>
      <c r="G334" s="36">
        <f t="shared" si="63"/>
        <v>2.0160065980965508E-2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171300</v>
      </c>
      <c r="O334" s="36">
        <f t="shared" si="67"/>
        <v>2.0160065980965508E-2</v>
      </c>
      <c r="P334" s="31">
        <v>188404</v>
      </c>
      <c r="Q334" s="31">
        <v>852500</v>
      </c>
      <c r="R334" s="31">
        <v>8325379</v>
      </c>
      <c r="S334" s="31">
        <v>188404</v>
      </c>
      <c r="T334" s="36">
        <f t="shared" si="68"/>
        <v>0.22100175953079179</v>
      </c>
      <c r="U334" s="36">
        <f t="shared" si="69"/>
        <v>-9.0783635166981624E-2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23022050</v>
      </c>
      <c r="E335" s="31">
        <v>23022050</v>
      </c>
      <c r="F335" s="31">
        <v>1316769</v>
      </c>
      <c r="G335" s="36">
        <f t="shared" si="63"/>
        <v>5.7195992537588961E-2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1316769</v>
      </c>
      <c r="O335" s="36">
        <f t="shared" si="67"/>
        <v>5.7195992537588961E-2</v>
      </c>
      <c r="P335" s="31">
        <v>4072830</v>
      </c>
      <c r="Q335" s="31">
        <v>74769516</v>
      </c>
      <c r="R335" s="31">
        <v>21887400</v>
      </c>
      <c r="S335" s="31">
        <v>4072830</v>
      </c>
      <c r="T335" s="36">
        <f t="shared" si="68"/>
        <v>5.4471798373016085E-2</v>
      </c>
      <c r="U335" s="36">
        <f t="shared" si="69"/>
        <v>-0.67669433784371069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66252046</v>
      </c>
      <c r="E337" s="32">
        <f>SUM(E333:E336)</f>
        <v>66252046</v>
      </c>
      <c r="F337" s="32">
        <f>SUM(F333:F336)</f>
        <v>1556209</v>
      </c>
      <c r="G337" s="37">
        <f t="shared" si="63"/>
        <v>2.3489221751732767E-2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1556209</v>
      </c>
      <c r="O337" s="37">
        <f t="shared" si="67"/>
        <v>2.3489221751732767E-2</v>
      </c>
      <c r="P337" s="32">
        <f>SUM(P333:P336)</f>
        <v>12157789</v>
      </c>
      <c r="Q337" s="32">
        <f>SUM(Q333:Q336)</f>
        <v>107798180</v>
      </c>
      <c r="R337" s="32">
        <f>SUM(R333:R336)</f>
        <v>63321629</v>
      </c>
      <c r="S337" s="32">
        <f>SUM(S333:S336)</f>
        <v>12157789</v>
      </c>
      <c r="T337" s="37">
        <f t="shared" si="68"/>
        <v>0.11278287815248829</v>
      </c>
      <c r="U337" s="37">
        <f t="shared" si="69"/>
        <v>-0.87199901232041455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3782546562</v>
      </c>
      <c r="E338" s="32">
        <f>SUM(E302,E304:E309,E311:E316,E318:E322,E324:E331,E333:E336)</f>
        <v>3782823638</v>
      </c>
      <c r="F338" s="32">
        <f>SUM(F302,F304:F309,F311:F316,F318:F322,F324:F331,F333:F336)</f>
        <v>730754412</v>
      </c>
      <c r="G338" s="37">
        <f t="shared" si="63"/>
        <v>0.1931911213840069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730754412</v>
      </c>
      <c r="O338" s="37">
        <f t="shared" si="67"/>
        <v>0.1931911213840069</v>
      </c>
      <c r="P338" s="32">
        <f>SUM(P302,P304:P309,P311:P316,P318:P322,P324:P331,P333:P336)</f>
        <v>615718249</v>
      </c>
      <c r="Q338" s="32">
        <f>SUM(Q302,Q304:Q309,Q311:Q316,Q318:Q322,Q324:Q331,Q333:Q336)</f>
        <v>3728332718</v>
      </c>
      <c r="R338" s="32">
        <f>SUM(R302,R304:R309,R311:R316,R318:R322,R324:R331,R333:R336)</f>
        <v>3744437783</v>
      </c>
      <c r="S338" s="32">
        <f>SUM(S302,S304:S309,S311:S316,S318:S322,S324:S331,S333:S336)</f>
        <v>615718249</v>
      </c>
      <c r="T338" s="37">
        <f t="shared" si="68"/>
        <v>0.16514573552606418</v>
      </c>
      <c r="U338" s="37">
        <f t="shared" si="69"/>
        <v>0.18683247278577908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8134186813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8133757824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1674352038</v>
      </c>
      <c r="G339" s="39">
        <f t="shared" si="63"/>
        <v>0.20584135531827993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1674352038</v>
      </c>
      <c r="O339" s="39">
        <f t="shared" si="67"/>
        <v>0.20584135531827993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1534518916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7824723184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7762600664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1534518916</v>
      </c>
      <c r="T339" s="39">
        <f t="shared" si="68"/>
        <v>0.19611159141550022</v>
      </c>
      <c r="U339" s="39">
        <f t="shared" si="69"/>
        <v>9.1125055899929919E-2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305871635</v>
      </c>
      <c r="E8" s="31">
        <v>305871635</v>
      </c>
      <c r="F8" s="31">
        <v>1162856</v>
      </c>
      <c r="G8" s="36">
        <f>IF(($D8       =0),0,($F8       /$D8       ))</f>
        <v>3.8017778274863573E-3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1162856</v>
      </c>
      <c r="O8" s="36">
        <f>IF(($D8       =0),0,($N8       /$D8       ))</f>
        <v>3.8017778274863573E-3</v>
      </c>
      <c r="P8" s="31">
        <v>2718476</v>
      </c>
      <c r="Q8" s="31">
        <v>141952864</v>
      </c>
      <c r="R8" s="31">
        <v>193717864</v>
      </c>
      <c r="S8" s="31">
        <v>2718476</v>
      </c>
      <c r="T8" s="36">
        <f>IF(($Q8       =0),0,($S8       /$Q8       ))</f>
        <v>1.9150554088151403E-2</v>
      </c>
      <c r="U8" s="36">
        <f>IF(($P8       =0),0,(($F8       /$P8       )-1))</f>
        <v>-0.57223974020738089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296361080</v>
      </c>
      <c r="E9" s="31">
        <v>296361080</v>
      </c>
      <c r="F9" s="31">
        <v>3771074</v>
      </c>
      <c r="G9" s="36">
        <f>IF(($D9       =0),0,($F9       /$D9       ))</f>
        <v>1.2724592581455028E-2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3771074</v>
      </c>
      <c r="O9" s="36">
        <f>IF(($D9       =0),0,($N9       /$D9       ))</f>
        <v>1.2724592581455028E-2</v>
      </c>
      <c r="P9" s="31">
        <v>833859</v>
      </c>
      <c r="Q9" s="31">
        <v>275999120</v>
      </c>
      <c r="R9" s="31">
        <v>222364890</v>
      </c>
      <c r="S9" s="31">
        <v>833859</v>
      </c>
      <c r="T9" s="36">
        <f>IF(($Q9       =0),0,($S9       /$Q9       ))</f>
        <v>3.0212378938019803E-3</v>
      </c>
      <c r="U9" s="36">
        <f>IF(($P9       =0),0,(($F9       /$P9       )-1))</f>
        <v>3.522436047341337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602232715</v>
      </c>
      <c r="E10" s="32">
        <f>SUM(E8:E9)</f>
        <v>602232715</v>
      </c>
      <c r="F10" s="32">
        <f>SUM(F8:F9)</f>
        <v>4933930</v>
      </c>
      <c r="G10" s="37">
        <f t="shared" ref="G10:G54" si="0">IF(($D10      =0),0,($F10      /$D10      ))</f>
        <v>8.1927299482559661E-3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4933930</v>
      </c>
      <c r="O10" s="37">
        <f t="shared" ref="O10:O54" si="4">IF(($D10      =0),0,($N10      /$D10      ))</f>
        <v>8.1927299482559661E-3</v>
      </c>
      <c r="P10" s="32">
        <f>SUM(P8:P9)</f>
        <v>3552335</v>
      </c>
      <c r="Q10" s="32">
        <f>SUM(Q8:Q9)</f>
        <v>417951984</v>
      </c>
      <c r="R10" s="32">
        <f>SUM(R8:R9)</f>
        <v>416082754</v>
      </c>
      <c r="S10" s="32">
        <f>SUM(S8:S9)</f>
        <v>3552335</v>
      </c>
      <c r="T10" s="37">
        <f t="shared" ref="T10:T54" si="5">IF(($Q10      =0),0,($S10      /$Q10      ))</f>
        <v>8.4993854222259173E-3</v>
      </c>
      <c r="U10" s="37">
        <f t="shared" ref="U10:U54" si="6">IF(($P10      =0),0,(($F10      /$P10      )-1))</f>
        <v>0.38892587551568192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52729626</v>
      </c>
      <c r="E11" s="31">
        <v>52729626</v>
      </c>
      <c r="F11" s="31">
        <v>107270</v>
      </c>
      <c r="G11" s="36">
        <f t="shared" si="0"/>
        <v>2.0343402397733678E-3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107270</v>
      </c>
      <c r="O11" s="36">
        <f t="shared" si="4"/>
        <v>2.0343402397733678E-3</v>
      </c>
      <c r="P11" s="31">
        <v>178376</v>
      </c>
      <c r="Q11" s="31">
        <v>29263001</v>
      </c>
      <c r="R11" s="31">
        <v>9923705</v>
      </c>
      <c r="S11" s="31">
        <v>178376</v>
      </c>
      <c r="T11" s="36">
        <f t="shared" si="5"/>
        <v>6.0956154155207797E-3</v>
      </c>
      <c r="U11" s="36">
        <f t="shared" si="6"/>
        <v>-0.39862986051935234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266000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15000000</v>
      </c>
      <c r="R13" s="31">
        <v>7189000</v>
      </c>
      <c r="S13" s="31">
        <v>0</v>
      </c>
      <c r="T13" s="36">
        <f t="shared" si="5"/>
        <v>0</v>
      </c>
      <c r="U13" s="36">
        <f t="shared" si="6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71269745</v>
      </c>
      <c r="E14" s="31">
        <v>71269745</v>
      </c>
      <c r="F14" s="31">
        <v>2600720</v>
      </c>
      <c r="G14" s="36">
        <f t="shared" si="0"/>
        <v>3.6491220783798232E-2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2600720</v>
      </c>
      <c r="O14" s="36">
        <f t="shared" si="4"/>
        <v>3.6491220783798232E-2</v>
      </c>
      <c r="P14" s="31">
        <v>9405722</v>
      </c>
      <c r="Q14" s="31">
        <v>79214601</v>
      </c>
      <c r="R14" s="31">
        <v>129896839</v>
      </c>
      <c r="S14" s="31">
        <v>9405722</v>
      </c>
      <c r="T14" s="36">
        <f t="shared" si="5"/>
        <v>0.11873722623434031</v>
      </c>
      <c r="U14" s="36">
        <f t="shared" si="6"/>
        <v>-0.72349597404643684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0</v>
      </c>
      <c r="O16" s="36">
        <f t="shared" si="4"/>
        <v>0</v>
      </c>
      <c r="P16" s="31">
        <v>0</v>
      </c>
      <c r="Q16" s="31">
        <v>0</v>
      </c>
      <c r="R16" s="31">
        <v>6996843</v>
      </c>
      <c r="S16" s="31">
        <v>0</v>
      </c>
      <c r="T16" s="36">
        <f t="shared" si="5"/>
        <v>0</v>
      </c>
      <c r="U16" s="36">
        <f t="shared" si="6"/>
        <v>0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123999371</v>
      </c>
      <c r="E19" s="32">
        <f>SUM(E11:E18)</f>
        <v>124265371</v>
      </c>
      <c r="F19" s="32">
        <f>SUM(F11:F18)</f>
        <v>2707990</v>
      </c>
      <c r="G19" s="37">
        <f t="shared" si="0"/>
        <v>2.1838739811026946E-2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2707990</v>
      </c>
      <c r="O19" s="37">
        <f t="shared" si="4"/>
        <v>2.1838739811026946E-2</v>
      </c>
      <c r="P19" s="32">
        <f>SUM(P11:P18)</f>
        <v>9584098</v>
      </c>
      <c r="Q19" s="32">
        <f>SUM(Q11:Q18)</f>
        <v>123477602</v>
      </c>
      <c r="R19" s="32">
        <f>SUM(R11:R18)</f>
        <v>154006387</v>
      </c>
      <c r="S19" s="32">
        <f>SUM(S11:S18)</f>
        <v>9584098</v>
      </c>
      <c r="T19" s="37">
        <f t="shared" si="5"/>
        <v>7.7618109234094138E-2</v>
      </c>
      <c r="U19" s="37">
        <f t="shared" si="6"/>
        <v>-0.71744967549371885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39937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39937</v>
      </c>
      <c r="O22" s="36">
        <f t="shared" si="4"/>
        <v>0</v>
      </c>
      <c r="P22" s="31">
        <v>31910</v>
      </c>
      <c r="Q22" s="31">
        <v>6166</v>
      </c>
      <c r="R22" s="31">
        <v>6166</v>
      </c>
      <c r="S22" s="31">
        <v>31910</v>
      </c>
      <c r="T22" s="36">
        <f t="shared" si="5"/>
        <v>5.1751540707103469</v>
      </c>
      <c r="U22" s="36">
        <f t="shared" si="6"/>
        <v>0.25155123785647127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379481</v>
      </c>
      <c r="E23" s="31">
        <v>379481</v>
      </c>
      <c r="F23" s="31">
        <v>25087</v>
      </c>
      <c r="G23" s="36">
        <f t="shared" si="0"/>
        <v>6.6108711635101625E-2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25087</v>
      </c>
      <c r="O23" s="36">
        <f t="shared" si="4"/>
        <v>6.6108711635101625E-2</v>
      </c>
      <c r="P23" s="31">
        <v>29065</v>
      </c>
      <c r="Q23" s="31">
        <v>117559</v>
      </c>
      <c r="R23" s="31">
        <v>425238</v>
      </c>
      <c r="S23" s="31">
        <v>29065</v>
      </c>
      <c r="T23" s="36">
        <f t="shared" si="5"/>
        <v>0.24723755731164776</v>
      </c>
      <c r="U23" s="36">
        <f t="shared" si="6"/>
        <v>-0.13686564596593842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30907920</v>
      </c>
      <c r="R26" s="31">
        <v>30907925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379481</v>
      </c>
      <c r="E27" s="32">
        <f>SUM(E20:E26)</f>
        <v>379481</v>
      </c>
      <c r="F27" s="32">
        <f>SUM(F20:F26)</f>
        <v>65024</v>
      </c>
      <c r="G27" s="37">
        <f t="shared" si="0"/>
        <v>0.17134981725040252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65024</v>
      </c>
      <c r="O27" s="37">
        <f t="shared" si="4"/>
        <v>0.17134981725040252</v>
      </c>
      <c r="P27" s="32">
        <f>SUM(P20:P26)</f>
        <v>60975</v>
      </c>
      <c r="Q27" s="32">
        <f>SUM(Q20:Q26)</f>
        <v>31031645</v>
      </c>
      <c r="R27" s="32">
        <f>SUM(R20:R26)</f>
        <v>31339329</v>
      </c>
      <c r="S27" s="32">
        <f>SUM(S20:S26)</f>
        <v>60975</v>
      </c>
      <c r="T27" s="37">
        <f t="shared" si="5"/>
        <v>1.9649296709858596E-3</v>
      </c>
      <c r="U27" s="37">
        <f t="shared" si="6"/>
        <v>6.6404264042640326E-2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32384</v>
      </c>
      <c r="E28" s="31">
        <v>32384</v>
      </c>
      <c r="F28" s="31">
        <v>20788</v>
      </c>
      <c r="G28" s="36">
        <f t="shared" si="0"/>
        <v>0.64192193675889331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20788</v>
      </c>
      <c r="O28" s="36">
        <f t="shared" si="4"/>
        <v>0.64192193675889331</v>
      </c>
      <c r="P28" s="31">
        <v>2400</v>
      </c>
      <c r="Q28" s="31">
        <v>70370</v>
      </c>
      <c r="R28" s="31">
        <v>29985</v>
      </c>
      <c r="S28" s="31">
        <v>2400</v>
      </c>
      <c r="T28" s="36">
        <f t="shared" si="5"/>
        <v>3.4105442660224528E-2</v>
      </c>
      <c r="U28" s="36">
        <f t="shared" si="6"/>
        <v>7.6616666666666671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1966667</v>
      </c>
      <c r="R31" s="31">
        <v>1966667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190771</v>
      </c>
      <c r="E32" s="31">
        <v>190771</v>
      </c>
      <c r="F32" s="31">
        <v>4000</v>
      </c>
      <c r="G32" s="36">
        <f t="shared" si="0"/>
        <v>2.096754747839032E-2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4000</v>
      </c>
      <c r="O32" s="36">
        <f t="shared" si="4"/>
        <v>2.096754747839032E-2</v>
      </c>
      <c r="P32" s="31">
        <v>0</v>
      </c>
      <c r="Q32" s="31">
        <v>117304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223155</v>
      </c>
      <c r="E35" s="32">
        <f>SUM(E28:E34)</f>
        <v>223155</v>
      </c>
      <c r="F35" s="32">
        <f>SUM(F28:F34)</f>
        <v>24788</v>
      </c>
      <c r="G35" s="37">
        <f t="shared" si="0"/>
        <v>0.11107974277968229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24788</v>
      </c>
      <c r="O35" s="37">
        <f t="shared" si="4"/>
        <v>0.11107974277968229</v>
      </c>
      <c r="P35" s="32">
        <f>SUM(P28:P34)</f>
        <v>2400</v>
      </c>
      <c r="Q35" s="32">
        <f>SUM(Q28:Q34)</f>
        <v>2154341</v>
      </c>
      <c r="R35" s="32">
        <f>SUM(R28:R34)</f>
        <v>1996652</v>
      </c>
      <c r="S35" s="32">
        <f>SUM(S28:S34)</f>
        <v>2400</v>
      </c>
      <c r="T35" s="37">
        <f t="shared" si="5"/>
        <v>1.114029765946988E-3</v>
      </c>
      <c r="U35" s="37">
        <f t="shared" si="6"/>
        <v>9.3283333333333331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0</v>
      </c>
      <c r="O40" s="37">
        <f t="shared" si="4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5"/>
        <v>0</v>
      </c>
      <c r="U40" s="37">
        <f t="shared" si="6"/>
        <v>0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27336341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27336341</v>
      </c>
      <c r="O43" s="36">
        <f t="shared" si="4"/>
        <v>0</v>
      </c>
      <c r="P43" s="31">
        <v>878228</v>
      </c>
      <c r="Q43" s="31">
        <v>53054793</v>
      </c>
      <c r="R43" s="31">
        <v>53054793</v>
      </c>
      <c r="S43" s="31">
        <v>878228</v>
      </c>
      <c r="T43" s="36">
        <f t="shared" si="5"/>
        <v>1.6553226397471761E-2</v>
      </c>
      <c r="U43" s="36">
        <f t="shared" si="6"/>
        <v>30.126701722104055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21493366</v>
      </c>
      <c r="E46" s="31">
        <v>21493366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20949610</v>
      </c>
      <c r="R46" s="31">
        <v>19499610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21493366</v>
      </c>
      <c r="E47" s="32">
        <f>SUM(E41:E46)</f>
        <v>21493366</v>
      </c>
      <c r="F47" s="32">
        <f>SUM(F41:F46)</f>
        <v>27336341</v>
      </c>
      <c r="G47" s="37">
        <f t="shared" si="0"/>
        <v>1.2718501606495698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27336341</v>
      </c>
      <c r="O47" s="37">
        <f t="shared" si="4"/>
        <v>1.2718501606495698</v>
      </c>
      <c r="P47" s="32">
        <f>SUM(P41:P46)</f>
        <v>878228</v>
      </c>
      <c r="Q47" s="32">
        <f>SUM(Q41:Q46)</f>
        <v>74004403</v>
      </c>
      <c r="R47" s="32">
        <f>SUM(R41:R46)</f>
        <v>72554403</v>
      </c>
      <c r="S47" s="32">
        <f>SUM(S41:S46)</f>
        <v>878228</v>
      </c>
      <c r="T47" s="37">
        <f t="shared" si="5"/>
        <v>1.1867239845175157E-2</v>
      </c>
      <c r="U47" s="37">
        <f t="shared" si="6"/>
        <v>30.126701722104055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4170008</v>
      </c>
      <c r="E51" s="31">
        <v>4170008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4172950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4170008</v>
      </c>
      <c r="E53" s="32">
        <f>SUM(E48:E52)</f>
        <v>4170008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0</v>
      </c>
      <c r="O53" s="37">
        <f t="shared" si="4"/>
        <v>0</v>
      </c>
      <c r="P53" s="32">
        <f>SUM(P48:P52)</f>
        <v>0</v>
      </c>
      <c r="Q53" s="32">
        <f>SUM(Q48:Q52)</f>
        <v>4172950</v>
      </c>
      <c r="R53" s="32">
        <f>SUM(R48:R52)</f>
        <v>0</v>
      </c>
      <c r="S53" s="32">
        <f>SUM(S48:S52)</f>
        <v>0</v>
      </c>
      <c r="T53" s="37">
        <f t="shared" si="5"/>
        <v>0</v>
      </c>
      <c r="U53" s="37">
        <f t="shared" si="6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752498096</v>
      </c>
      <c r="E54" s="32">
        <f>SUM(E8:E9,E11:E18,E20:E26,E28:E34,E36:E39,E41:E46,E48:E52)</f>
        <v>752764096</v>
      </c>
      <c r="F54" s="32">
        <f>SUM(F8:F9,F11:F18,F20:F26,F28:F34,F36:F39,F41:F46,F48:F52)</f>
        <v>35068073</v>
      </c>
      <c r="G54" s="37">
        <f t="shared" si="0"/>
        <v>4.6602208279873179E-2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35068073</v>
      </c>
      <c r="O54" s="37">
        <f t="shared" si="4"/>
        <v>4.6602208279873179E-2</v>
      </c>
      <c r="P54" s="32">
        <f>SUM(P8:P9,P11:P18,P20:P26,P28:P34,P36:P39,P41:P46,P48:P52)</f>
        <v>14078036</v>
      </c>
      <c r="Q54" s="32">
        <f>SUM(Q8:Q9,Q11:Q18,Q20:Q26,Q28:Q34,Q36:Q39,Q41:Q46,Q48:Q52)</f>
        <v>652792925</v>
      </c>
      <c r="R54" s="32">
        <f>SUM(R8:R9,R11:R18,R20:R26,R28:R34,R36:R39,R41:R46,R48:R52)</f>
        <v>675979525</v>
      </c>
      <c r="S54" s="32">
        <f>SUM(S8:S9,S11:S18,S20:S26,S28:S34,S36:S39,S41:S46,S48:S52)</f>
        <v>14078036</v>
      </c>
      <c r="T54" s="37">
        <f t="shared" si="5"/>
        <v>2.1565852601726651E-2</v>
      </c>
      <c r="U54" s="37">
        <f t="shared" si="6"/>
        <v>1.4909776477343857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19945799</v>
      </c>
      <c r="E57" s="31">
        <v>19945799</v>
      </c>
      <c r="F57" s="31">
        <v>3681657</v>
      </c>
      <c r="G57" s="36">
        <f t="shared" ref="G57:G85" si="7">IF(($D57      =0),0,($F57      /$D57      ))</f>
        <v>0.18458307937425822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3681657</v>
      </c>
      <c r="O57" s="36">
        <f t="shared" ref="O57:O85" si="11">IF(($D57      =0),0,($N57      /$D57      ))</f>
        <v>0.18458307937425822</v>
      </c>
      <c r="P57" s="31">
        <v>3584217</v>
      </c>
      <c r="Q57" s="31">
        <v>22499295</v>
      </c>
      <c r="R57" s="31">
        <v>35249295</v>
      </c>
      <c r="S57" s="31">
        <v>3584217</v>
      </c>
      <c r="T57" s="36">
        <f t="shared" ref="T57:T85" si="12">IF(($Q57      =0),0,($S57      /$Q57      ))</f>
        <v>0.15930352484377844</v>
      </c>
      <c r="U57" s="36">
        <f t="shared" ref="U57:U85" si="13">IF(($P57      =0),0,(($F57      /$P57      )-1))</f>
        <v>2.718585398149731E-2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19945799</v>
      </c>
      <c r="E58" s="32">
        <f>E57</f>
        <v>19945799</v>
      </c>
      <c r="F58" s="32">
        <f>F57</f>
        <v>3681657</v>
      </c>
      <c r="G58" s="37">
        <f t="shared" si="7"/>
        <v>0.18458307937425822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3681657</v>
      </c>
      <c r="O58" s="37">
        <f t="shared" si="11"/>
        <v>0.18458307937425822</v>
      </c>
      <c r="P58" s="32">
        <f>P57</f>
        <v>3584217</v>
      </c>
      <c r="Q58" s="32">
        <f>Q57</f>
        <v>22499295</v>
      </c>
      <c r="R58" s="32">
        <f>R57</f>
        <v>35249295</v>
      </c>
      <c r="S58" s="32">
        <f>S57</f>
        <v>3584217</v>
      </c>
      <c r="T58" s="37">
        <f t="shared" si="12"/>
        <v>0.15930352484377844</v>
      </c>
      <c r="U58" s="37">
        <f t="shared" si="13"/>
        <v>2.718585398149731E-2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87074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87074</v>
      </c>
      <c r="O59" s="36">
        <f t="shared" si="11"/>
        <v>0</v>
      </c>
      <c r="P59" s="31">
        <v>101579</v>
      </c>
      <c r="Q59" s="31">
        <v>0</v>
      </c>
      <c r="R59" s="31">
        <v>0</v>
      </c>
      <c r="S59" s="31">
        <v>101579</v>
      </c>
      <c r="T59" s="36">
        <f t="shared" si="12"/>
        <v>0</v>
      </c>
      <c r="U59" s="36">
        <f t="shared" si="13"/>
        <v>-0.14279526280038202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818520</v>
      </c>
      <c r="E61" s="31">
        <v>818520</v>
      </c>
      <c r="F61" s="31">
        <v>85901</v>
      </c>
      <c r="G61" s="36">
        <f t="shared" si="7"/>
        <v>0.10494673312808483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85901</v>
      </c>
      <c r="O61" s="36">
        <f t="shared" si="11"/>
        <v>0.10494673312808483</v>
      </c>
      <c r="P61" s="31">
        <v>61584</v>
      </c>
      <c r="Q61" s="31">
        <v>779532</v>
      </c>
      <c r="R61" s="31">
        <v>779532</v>
      </c>
      <c r="S61" s="31">
        <v>61584</v>
      </c>
      <c r="T61" s="36">
        <f t="shared" si="12"/>
        <v>7.9001246901987343E-2</v>
      </c>
      <c r="U61" s="36">
        <f t="shared" si="13"/>
        <v>0.39485905429981805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818520</v>
      </c>
      <c r="E63" s="32">
        <f>SUM(E59:E62)</f>
        <v>818520</v>
      </c>
      <c r="F63" s="32">
        <f>SUM(F59:F62)</f>
        <v>172975</v>
      </c>
      <c r="G63" s="37">
        <f t="shared" si="7"/>
        <v>0.21132654058544689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172975</v>
      </c>
      <c r="O63" s="37">
        <f t="shared" si="11"/>
        <v>0.21132654058544689</v>
      </c>
      <c r="P63" s="32">
        <f>SUM(P59:P62)</f>
        <v>163163</v>
      </c>
      <c r="Q63" s="32">
        <f>SUM(Q59:Q62)</f>
        <v>779532</v>
      </c>
      <c r="R63" s="32">
        <f>SUM(R59:R62)</f>
        <v>779532</v>
      </c>
      <c r="S63" s="32">
        <f>SUM(S59:S62)</f>
        <v>163163</v>
      </c>
      <c r="T63" s="37">
        <f t="shared" si="12"/>
        <v>0.20930891868454407</v>
      </c>
      <c r="U63" s="37">
        <f t="shared" si="13"/>
        <v>6.0136182835569318E-2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7"/>
        <v>0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0</v>
      </c>
      <c r="O67" s="36">
        <f t="shared" si="11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2"/>
        <v>0</v>
      </c>
      <c r="U67" s="36">
        <f t="shared" si="13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10728</v>
      </c>
      <c r="E68" s="31">
        <v>10728</v>
      </c>
      <c r="F68" s="31">
        <v>-7180</v>
      </c>
      <c r="G68" s="36">
        <f t="shared" si="7"/>
        <v>-0.66927665920954515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-7180</v>
      </c>
      <c r="O68" s="36">
        <f t="shared" si="11"/>
        <v>-0.66927665920954515</v>
      </c>
      <c r="P68" s="31">
        <v>1956</v>
      </c>
      <c r="Q68" s="31">
        <v>10170</v>
      </c>
      <c r="R68" s="31">
        <v>10169</v>
      </c>
      <c r="S68" s="31">
        <v>1956</v>
      </c>
      <c r="T68" s="36">
        <f t="shared" si="12"/>
        <v>0.19233038348082596</v>
      </c>
      <c r="U68" s="36">
        <f t="shared" si="13"/>
        <v>-4.6707566462167689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10728</v>
      </c>
      <c r="E70" s="32">
        <f>SUM(E64:E69)</f>
        <v>10728</v>
      </c>
      <c r="F70" s="32">
        <f>SUM(F64:F69)</f>
        <v>-7180</v>
      </c>
      <c r="G70" s="37">
        <f t="shared" si="7"/>
        <v>-0.66927665920954515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-7180</v>
      </c>
      <c r="O70" s="37">
        <f t="shared" si="11"/>
        <v>-0.66927665920954515</v>
      </c>
      <c r="P70" s="32">
        <f>SUM(P64:P69)</f>
        <v>1956</v>
      </c>
      <c r="Q70" s="32">
        <f>SUM(Q64:Q69)</f>
        <v>10170</v>
      </c>
      <c r="R70" s="32">
        <f>SUM(R64:R69)</f>
        <v>10169</v>
      </c>
      <c r="S70" s="32">
        <f>SUM(S64:S69)</f>
        <v>1956</v>
      </c>
      <c r="T70" s="37">
        <f t="shared" si="12"/>
        <v>0.19233038348082596</v>
      </c>
      <c r="U70" s="37">
        <f t="shared" si="13"/>
        <v>-4.6707566462167689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96996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96996</v>
      </c>
      <c r="O71" s="36">
        <f t="shared" si="11"/>
        <v>0</v>
      </c>
      <c r="P71" s="31">
        <v>92249</v>
      </c>
      <c r="Q71" s="31">
        <v>205140</v>
      </c>
      <c r="R71" s="31">
        <v>265664</v>
      </c>
      <c r="S71" s="31">
        <v>92249</v>
      </c>
      <c r="T71" s="36">
        <f t="shared" si="12"/>
        <v>0.44968801793896851</v>
      </c>
      <c r="U71" s="36">
        <f t="shared" si="13"/>
        <v>5.1458552396231871E-2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7"/>
        <v>0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0</v>
      </c>
      <c r="O72" s="36">
        <f t="shared" si="11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2"/>
        <v>0</v>
      </c>
      <c r="U72" s="36">
        <f t="shared" si="13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2650476</v>
      </c>
      <c r="E73" s="31">
        <v>2650476</v>
      </c>
      <c r="F73" s="31">
        <v>1128915</v>
      </c>
      <c r="G73" s="36">
        <f t="shared" si="7"/>
        <v>0.42592915385764668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1128915</v>
      </c>
      <c r="O73" s="36">
        <f t="shared" si="11"/>
        <v>0.42592915385764668</v>
      </c>
      <c r="P73" s="31">
        <v>1060962</v>
      </c>
      <c r="Q73" s="31">
        <v>2516992</v>
      </c>
      <c r="R73" s="31">
        <v>2553752</v>
      </c>
      <c r="S73" s="31">
        <v>1060962</v>
      </c>
      <c r="T73" s="36">
        <f t="shared" si="12"/>
        <v>0.4215198141273393</v>
      </c>
      <c r="U73" s="36">
        <f t="shared" si="13"/>
        <v>6.4048476759770878E-2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11742000</v>
      </c>
      <c r="E74" s="31">
        <v>11742000</v>
      </c>
      <c r="F74" s="31">
        <v>314935</v>
      </c>
      <c r="G74" s="36">
        <f t="shared" si="7"/>
        <v>2.6821239993186849E-2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314935</v>
      </c>
      <c r="O74" s="36">
        <f t="shared" si="11"/>
        <v>2.6821239993186849E-2</v>
      </c>
      <c r="P74" s="31">
        <v>68261</v>
      </c>
      <c r="Q74" s="31">
        <v>3200000</v>
      </c>
      <c r="R74" s="31">
        <v>6500000</v>
      </c>
      <c r="S74" s="31">
        <v>68261</v>
      </c>
      <c r="T74" s="36">
        <f t="shared" si="12"/>
        <v>2.1331562500000002E-2</v>
      </c>
      <c r="U74" s="36">
        <f t="shared" si="13"/>
        <v>3.6136886362637526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6790376</v>
      </c>
      <c r="E76" s="31">
        <v>6790376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6553056</v>
      </c>
      <c r="R76" s="31">
        <v>6553056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21182852</v>
      </c>
      <c r="E78" s="32">
        <f>SUM(E71:E77)</f>
        <v>21182852</v>
      </c>
      <c r="F78" s="32">
        <f>SUM(F71:F77)</f>
        <v>1540846</v>
      </c>
      <c r="G78" s="37">
        <f t="shared" si="7"/>
        <v>7.274025235128867E-2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1540846</v>
      </c>
      <c r="O78" s="37">
        <f t="shared" si="11"/>
        <v>7.274025235128867E-2</v>
      </c>
      <c r="P78" s="32">
        <f>SUM(P71:P77)</f>
        <v>1221472</v>
      </c>
      <c r="Q78" s="32">
        <f>SUM(Q71:Q77)</f>
        <v>12475188</v>
      </c>
      <c r="R78" s="32">
        <f>SUM(R71:R77)</f>
        <v>15872472</v>
      </c>
      <c r="S78" s="32">
        <f>SUM(S71:S77)</f>
        <v>1221472</v>
      </c>
      <c r="T78" s="37">
        <f t="shared" si="12"/>
        <v>9.7912111625091336E-2</v>
      </c>
      <c r="U78" s="37">
        <f t="shared" si="13"/>
        <v>0.26146649288727053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13814602</v>
      </c>
      <c r="E79" s="31">
        <v>13814602</v>
      </c>
      <c r="F79" s="31">
        <v>1334347</v>
      </c>
      <c r="G79" s="36">
        <f t="shared" si="7"/>
        <v>9.6589608589519982E-2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1334347</v>
      </c>
      <c r="O79" s="36">
        <f t="shared" si="11"/>
        <v>9.6589608589519982E-2</v>
      </c>
      <c r="P79" s="31">
        <v>2053600</v>
      </c>
      <c r="Q79" s="31">
        <v>13237419</v>
      </c>
      <c r="R79" s="31">
        <v>13237419</v>
      </c>
      <c r="S79" s="31">
        <v>2053600</v>
      </c>
      <c r="T79" s="36">
        <f t="shared" si="12"/>
        <v>0.15513598232404671</v>
      </c>
      <c r="U79" s="36">
        <f t="shared" si="13"/>
        <v>-0.35024006622516557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248702360</v>
      </c>
      <c r="E81" s="31">
        <v>248702360</v>
      </c>
      <c r="F81" s="31">
        <v>71306262</v>
      </c>
      <c r="G81" s="36">
        <f t="shared" si="7"/>
        <v>0.28671325032862577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71306262</v>
      </c>
      <c r="O81" s="36">
        <f t="shared" si="11"/>
        <v>0.28671325032862577</v>
      </c>
      <c r="P81" s="31">
        <v>69000671</v>
      </c>
      <c r="Q81" s="31">
        <v>277313030</v>
      </c>
      <c r="R81" s="31">
        <v>238449033</v>
      </c>
      <c r="S81" s="31">
        <v>69000671</v>
      </c>
      <c r="T81" s="36">
        <f t="shared" si="12"/>
        <v>0.2488187121968268</v>
      </c>
      <c r="U81" s="36">
        <f t="shared" si="13"/>
        <v>3.3414037379433603E-2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262516962</v>
      </c>
      <c r="E84" s="32">
        <f>SUM(E79:E83)</f>
        <v>262516962</v>
      </c>
      <c r="F84" s="32">
        <f>SUM(F79:F83)</f>
        <v>72640609</v>
      </c>
      <c r="G84" s="37">
        <f t="shared" si="7"/>
        <v>0.27670824942732652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72640609</v>
      </c>
      <c r="O84" s="37">
        <f t="shared" si="11"/>
        <v>0.27670824942732652</v>
      </c>
      <c r="P84" s="32">
        <f>SUM(P79:P83)</f>
        <v>71054271</v>
      </c>
      <c r="Q84" s="32">
        <f>SUM(Q79:Q83)</f>
        <v>290550449</v>
      </c>
      <c r="R84" s="32">
        <f>SUM(R79:R83)</f>
        <v>251686452</v>
      </c>
      <c r="S84" s="32">
        <f>SUM(S79:S83)</f>
        <v>71054271</v>
      </c>
      <c r="T84" s="37">
        <f t="shared" si="12"/>
        <v>0.24455054619447517</v>
      </c>
      <c r="U84" s="37">
        <f t="shared" si="13"/>
        <v>2.2325723389660768E-2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304474861</v>
      </c>
      <c r="E85" s="32">
        <f>SUM(E57,E59:E62,E64:E69,E71:E77,E79:E83)</f>
        <v>304474861</v>
      </c>
      <c r="F85" s="32">
        <f>SUM(F57,F59:F62,F64:F69,F71:F77,F79:F83)</f>
        <v>78028907</v>
      </c>
      <c r="G85" s="37">
        <f t="shared" si="7"/>
        <v>0.25627372566564699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78028907</v>
      </c>
      <c r="O85" s="37">
        <f t="shared" si="11"/>
        <v>0.25627372566564699</v>
      </c>
      <c r="P85" s="32">
        <f>SUM(P57,P59:P62,P64:P69,P71:P77,P79:P83)</f>
        <v>76025079</v>
      </c>
      <c r="Q85" s="32">
        <f>SUM(Q57,Q59:Q62,Q64:Q69,Q71:Q77,Q79:Q83)</f>
        <v>326314634</v>
      </c>
      <c r="R85" s="32">
        <f>SUM(R57,R59:R62,R64:R69,R71:R77,R79:R83)</f>
        <v>303597920</v>
      </c>
      <c r="S85" s="32">
        <f>SUM(S57,S59:S62,S64:S69,S71:S77,S79:S83)</f>
        <v>76025079</v>
      </c>
      <c r="T85" s="37">
        <f t="shared" si="12"/>
        <v>0.23298090578432348</v>
      </c>
      <c r="U85" s="37">
        <f t="shared" si="13"/>
        <v>2.6357460279653244E-2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216335474</v>
      </c>
      <c r="E88" s="31">
        <v>216335474</v>
      </c>
      <c r="F88" s="31">
        <v>42322344</v>
      </c>
      <c r="G88" s="36">
        <f t="shared" ref="G88:G99" si="14">IF(($D88      =0),0,($F88      /$D88      ))</f>
        <v>0.19563293627932699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42322344</v>
      </c>
      <c r="O88" s="36">
        <f t="shared" ref="O88:O99" si="18">IF(($D88      =0),0,($N88      /$D88      ))</f>
        <v>0.19563293627932699</v>
      </c>
      <c r="P88" s="31">
        <v>42707854</v>
      </c>
      <c r="Q88" s="31">
        <v>189381803</v>
      </c>
      <c r="R88" s="31">
        <v>220701875</v>
      </c>
      <c r="S88" s="31">
        <v>42707854</v>
      </c>
      <c r="T88" s="36">
        <f t="shared" ref="T88:T99" si="19">IF(($Q88      =0),0,($S88      /$Q88      ))</f>
        <v>0.22551191995991293</v>
      </c>
      <c r="U88" s="36">
        <f t="shared" ref="U88:U99" si="20">IF(($P88      =0),0,(($F88      /$P88      )-1))</f>
        <v>-9.0266769198938945E-3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586700000</v>
      </c>
      <c r="E89" s="31">
        <v>586700000</v>
      </c>
      <c r="F89" s="31">
        <v>116998260</v>
      </c>
      <c r="G89" s="36">
        <f t="shared" si="14"/>
        <v>0.19941752173171978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116998260</v>
      </c>
      <c r="O89" s="36">
        <f t="shared" si="18"/>
        <v>0.19941752173171978</v>
      </c>
      <c r="P89" s="31">
        <v>106785819</v>
      </c>
      <c r="Q89" s="31">
        <v>843374000</v>
      </c>
      <c r="R89" s="31">
        <v>550135000</v>
      </c>
      <c r="S89" s="31">
        <v>106785819</v>
      </c>
      <c r="T89" s="36">
        <f t="shared" si="19"/>
        <v>0.12661739512956291</v>
      </c>
      <c r="U89" s="36">
        <f t="shared" si="20"/>
        <v>9.563480521697354E-2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145907775</v>
      </c>
      <c r="E90" s="31">
        <v>145907775</v>
      </c>
      <c r="F90" s="31">
        <v>940710</v>
      </c>
      <c r="G90" s="36">
        <f t="shared" si="14"/>
        <v>6.4472917909960594E-3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940710</v>
      </c>
      <c r="O90" s="36">
        <f t="shared" si="18"/>
        <v>6.4472917909960594E-3</v>
      </c>
      <c r="P90" s="31">
        <v>4288787</v>
      </c>
      <c r="Q90" s="31">
        <v>180105478</v>
      </c>
      <c r="R90" s="31">
        <v>98129376</v>
      </c>
      <c r="S90" s="31">
        <v>4288787</v>
      </c>
      <c r="T90" s="36">
        <f t="shared" si="19"/>
        <v>2.3812640501695344E-2</v>
      </c>
      <c r="U90" s="36">
        <f t="shared" si="20"/>
        <v>-0.78065826071567557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948943249</v>
      </c>
      <c r="E91" s="32">
        <f>SUM(E88:E90)</f>
        <v>948943249</v>
      </c>
      <c r="F91" s="32">
        <f>SUM(F88:F90)</f>
        <v>160261314</v>
      </c>
      <c r="G91" s="37">
        <f t="shared" si="14"/>
        <v>0.16888398138548746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160261314</v>
      </c>
      <c r="O91" s="37">
        <f t="shared" si="18"/>
        <v>0.16888398138548746</v>
      </c>
      <c r="P91" s="32">
        <f>SUM(P88:P90)</f>
        <v>153782460</v>
      </c>
      <c r="Q91" s="32">
        <f>SUM(Q88:Q90)</f>
        <v>1212861281</v>
      </c>
      <c r="R91" s="32">
        <f>SUM(R88:R90)</f>
        <v>868966251</v>
      </c>
      <c r="S91" s="32">
        <f>SUM(S88:S90)</f>
        <v>153782460</v>
      </c>
      <c r="T91" s="37">
        <f t="shared" si="19"/>
        <v>0.12679311509821378</v>
      </c>
      <c r="U91" s="37">
        <f t="shared" si="20"/>
        <v>4.212999323850064E-2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11492212</v>
      </c>
      <c r="E92" s="31">
        <v>11492212</v>
      </c>
      <c r="F92" s="31">
        <v>2443909</v>
      </c>
      <c r="G92" s="36">
        <f t="shared" si="14"/>
        <v>0.21265784167573656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2443909</v>
      </c>
      <c r="O92" s="36">
        <f t="shared" si="18"/>
        <v>0.21265784167573656</v>
      </c>
      <c r="P92" s="31">
        <v>2622021</v>
      </c>
      <c r="Q92" s="31">
        <v>9317892</v>
      </c>
      <c r="R92" s="31">
        <v>9317892</v>
      </c>
      <c r="S92" s="31">
        <v>2622021</v>
      </c>
      <c r="T92" s="36">
        <f t="shared" si="19"/>
        <v>0.28139637162568532</v>
      </c>
      <c r="U92" s="36">
        <f t="shared" si="20"/>
        <v>-6.7929280505381162E-2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2828127</v>
      </c>
      <c r="E94" s="31">
        <v>2828127</v>
      </c>
      <c r="F94" s="31">
        <v>771193</v>
      </c>
      <c r="G94" s="36">
        <f t="shared" si="14"/>
        <v>0.27268683478500083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771193</v>
      </c>
      <c r="O94" s="36">
        <f t="shared" si="18"/>
        <v>0.27268683478500083</v>
      </c>
      <c r="P94" s="31">
        <v>777798</v>
      </c>
      <c r="Q94" s="31">
        <v>3088546</v>
      </c>
      <c r="R94" s="31">
        <v>2533937</v>
      </c>
      <c r="S94" s="31">
        <v>777798</v>
      </c>
      <c r="T94" s="36">
        <f t="shared" si="19"/>
        <v>0.25183306319543242</v>
      </c>
      <c r="U94" s="36">
        <f t="shared" si="20"/>
        <v>-8.4919220671690887E-3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14320339</v>
      </c>
      <c r="E96" s="32">
        <f>SUM(E92:E95)</f>
        <v>14320339</v>
      </c>
      <c r="F96" s="32">
        <f>SUM(F92:F95)</f>
        <v>3215102</v>
      </c>
      <c r="G96" s="37">
        <f t="shared" si="14"/>
        <v>0.22451298115219201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3215102</v>
      </c>
      <c r="O96" s="37">
        <f t="shared" si="18"/>
        <v>0.22451298115219201</v>
      </c>
      <c r="P96" s="32">
        <f>SUM(P92:P95)</f>
        <v>3399819</v>
      </c>
      <c r="Q96" s="32">
        <f>SUM(Q92:Q95)</f>
        <v>12406438</v>
      </c>
      <c r="R96" s="32">
        <f>SUM(R92:R95)</f>
        <v>11851829</v>
      </c>
      <c r="S96" s="32">
        <f>SUM(S92:S95)</f>
        <v>3399819</v>
      </c>
      <c r="T96" s="37">
        <f t="shared" si="19"/>
        <v>0.27403667353997979</v>
      </c>
      <c r="U96" s="37">
        <f t="shared" si="20"/>
        <v>-5.4331421760981935E-2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27046</v>
      </c>
      <c r="E97" s="31">
        <v>27046</v>
      </c>
      <c r="F97" s="31">
        <v>116991</v>
      </c>
      <c r="G97" s="36">
        <f t="shared" si="14"/>
        <v>4.3256304074539669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116991</v>
      </c>
      <c r="O97" s="36">
        <f t="shared" si="18"/>
        <v>4.3256304074539669</v>
      </c>
      <c r="P97" s="31">
        <v>213051</v>
      </c>
      <c r="Q97" s="31">
        <v>25931</v>
      </c>
      <c r="R97" s="31">
        <v>25931</v>
      </c>
      <c r="S97" s="31">
        <v>213051</v>
      </c>
      <c r="T97" s="36">
        <f t="shared" si="19"/>
        <v>8.2160734256295562</v>
      </c>
      <c r="U97" s="36">
        <f t="shared" si="20"/>
        <v>-0.45087795879859749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3011555</v>
      </c>
      <c r="E98" s="31">
        <v>3011555</v>
      </c>
      <c r="F98" s="31">
        <v>372661</v>
      </c>
      <c r="G98" s="36">
        <f t="shared" si="14"/>
        <v>0.1237437137956969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372661</v>
      </c>
      <c r="O98" s="36">
        <f t="shared" si="18"/>
        <v>0.1237437137956969</v>
      </c>
      <c r="P98" s="31">
        <v>542995</v>
      </c>
      <c r="Q98" s="31">
        <v>1537778</v>
      </c>
      <c r="R98" s="31">
        <v>3516276</v>
      </c>
      <c r="S98" s="31">
        <v>542995</v>
      </c>
      <c r="T98" s="36">
        <f t="shared" si="19"/>
        <v>0.35310363394456157</v>
      </c>
      <c r="U98" s="36">
        <f t="shared" si="20"/>
        <v>-0.3136934962568716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9586200</v>
      </c>
      <c r="E99" s="31">
        <v>9586200</v>
      </c>
      <c r="F99" s="31">
        <v>296922</v>
      </c>
      <c r="G99" s="36">
        <f t="shared" si="14"/>
        <v>3.0973899981223008E-2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296922</v>
      </c>
      <c r="O99" s="36">
        <f t="shared" si="18"/>
        <v>3.0973899981223008E-2</v>
      </c>
      <c r="P99" s="31">
        <v>659480</v>
      </c>
      <c r="Q99" s="31">
        <v>9850203</v>
      </c>
      <c r="R99" s="31">
        <v>7886205</v>
      </c>
      <c r="S99" s="31">
        <v>659480</v>
      </c>
      <c r="T99" s="36">
        <f t="shared" si="19"/>
        <v>6.6950904463593294E-2</v>
      </c>
      <c r="U99" s="36">
        <f t="shared" si="20"/>
        <v>-0.54976344999090188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12624801</v>
      </c>
      <c r="E101" s="32">
        <f>SUM(E97:E100)</f>
        <v>12624801</v>
      </c>
      <c r="F101" s="32">
        <f>SUM(F97:F100)</f>
        <v>786574</v>
      </c>
      <c r="G101" s="37">
        <f>IF(($D101     =0),0,($F101     /$D101     ))</f>
        <v>6.23038731461985E-2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786574</v>
      </c>
      <c r="O101" s="37">
        <f>IF(($D101     =0),0,($N101     /$D101     ))</f>
        <v>6.23038731461985E-2</v>
      </c>
      <c r="P101" s="32">
        <f>SUM(P97:P100)</f>
        <v>1415526</v>
      </c>
      <c r="Q101" s="32">
        <f>SUM(Q97:Q100)</f>
        <v>11413912</v>
      </c>
      <c r="R101" s="32">
        <f>SUM(R97:R100)</f>
        <v>11428412</v>
      </c>
      <c r="S101" s="32">
        <f>SUM(S97:S100)</f>
        <v>1415526</v>
      </c>
      <c r="T101" s="37">
        <f>IF(($Q101     =0),0,($S101     /$Q101     ))</f>
        <v>0.124017602378571</v>
      </c>
      <c r="U101" s="37">
        <f>IF(($P101     =0),0,(($F101     /$P101     )-1))</f>
        <v>-0.44432387677796104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975888389</v>
      </c>
      <c r="E102" s="32">
        <f>SUM(E88:E90,E92:E95,E97:E100)</f>
        <v>975888389</v>
      </c>
      <c r="F102" s="32">
        <f>SUM(F88:F90,F92:F95,F97:F100)</f>
        <v>164262990</v>
      </c>
      <c r="G102" s="37">
        <f>IF(($D102     =0),0,($F102     /$D102     ))</f>
        <v>0.16832149234639576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164262990</v>
      </c>
      <c r="O102" s="37">
        <f>IF(($D102     =0),0,($N102     /$D102     ))</f>
        <v>0.16832149234639576</v>
      </c>
      <c r="P102" s="32">
        <f>SUM(P88:P90,P92:P95,P97:P100)</f>
        <v>158597805</v>
      </c>
      <c r="Q102" s="32">
        <f>SUM(Q88:Q90,Q92:Q95,Q97:Q100)</f>
        <v>1236681631</v>
      </c>
      <c r="R102" s="32">
        <f>SUM(R88:R90,R92:R95,R97:R100)</f>
        <v>892246492</v>
      </c>
      <c r="S102" s="32">
        <f>SUM(S88:S90,S92:S95,S97:S100)</f>
        <v>158597805</v>
      </c>
      <c r="T102" s="37">
        <f>IF(($Q102     =0),0,($S102     /$Q102     ))</f>
        <v>0.12824465167462329</v>
      </c>
      <c r="U102" s="37">
        <f>IF(($P102     =0),0,(($F102     /$P102     )-1))</f>
        <v>3.5720450229434153E-2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306620030</v>
      </c>
      <c r="E105" s="31">
        <v>306620030</v>
      </c>
      <c r="F105" s="31">
        <v>88023846</v>
      </c>
      <c r="G105" s="36">
        <f t="shared" ref="G105:G136" si="21">IF(($D105     =0),0,($F105     /$D105     ))</f>
        <v>0.28707793812426408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88023846</v>
      </c>
      <c r="O105" s="36">
        <f t="shared" ref="O105:O136" si="25">IF(($D105     =0),0,($N105     /$D105     ))</f>
        <v>0.28707793812426408</v>
      </c>
      <c r="P105" s="31">
        <v>70244399</v>
      </c>
      <c r="Q105" s="31">
        <v>323197260</v>
      </c>
      <c r="R105" s="31">
        <v>368991260</v>
      </c>
      <c r="S105" s="31">
        <v>70244399</v>
      </c>
      <c r="T105" s="36">
        <f t="shared" ref="T105:T136" si="26">IF(($Q105     =0),0,($S105     /$Q105     ))</f>
        <v>0.21734218600739375</v>
      </c>
      <c r="U105" s="36">
        <f t="shared" ref="U105:U136" si="27">IF(($P105     =0),0,(($F105     /$P105     )-1))</f>
        <v>0.2531083937382681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306620030</v>
      </c>
      <c r="E106" s="32">
        <f>E105</f>
        <v>306620030</v>
      </c>
      <c r="F106" s="32">
        <f>F105</f>
        <v>88023846</v>
      </c>
      <c r="G106" s="37">
        <f t="shared" si="21"/>
        <v>0.28707793812426408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88023846</v>
      </c>
      <c r="O106" s="37">
        <f t="shared" si="25"/>
        <v>0.28707793812426408</v>
      </c>
      <c r="P106" s="32">
        <f>P105</f>
        <v>70244399</v>
      </c>
      <c r="Q106" s="32">
        <f>Q105</f>
        <v>323197260</v>
      </c>
      <c r="R106" s="32">
        <f>R105</f>
        <v>368991260</v>
      </c>
      <c r="S106" s="32">
        <f>S105</f>
        <v>70244399</v>
      </c>
      <c r="T106" s="37">
        <f t="shared" si="26"/>
        <v>0.21734218600739375</v>
      </c>
      <c r="U106" s="37">
        <f t="shared" si="27"/>
        <v>0.2531083937382681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37561</v>
      </c>
      <c r="E107" s="31">
        <v>37561</v>
      </c>
      <c r="F107" s="31">
        <v>9427</v>
      </c>
      <c r="G107" s="36">
        <f t="shared" si="21"/>
        <v>0.25097840845557895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9427</v>
      </c>
      <c r="O107" s="36">
        <f t="shared" si="25"/>
        <v>0.25097840845557895</v>
      </c>
      <c r="P107" s="31">
        <v>9427</v>
      </c>
      <c r="Q107" s="31">
        <v>23730</v>
      </c>
      <c r="R107" s="31">
        <v>35772</v>
      </c>
      <c r="S107" s="31">
        <v>9427</v>
      </c>
      <c r="T107" s="36">
        <f t="shared" si="26"/>
        <v>0.39726085124315214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6606228</v>
      </c>
      <c r="E109" s="31">
        <v>6606228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6606228</v>
      </c>
      <c r="R109" s="31">
        <v>6606228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3915876</v>
      </c>
      <c r="E110" s="31">
        <v>3915876</v>
      </c>
      <c r="F110" s="31">
        <v>760284</v>
      </c>
      <c r="G110" s="36">
        <f t="shared" si="21"/>
        <v>0.19415425820429452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760284</v>
      </c>
      <c r="O110" s="36">
        <f t="shared" si="25"/>
        <v>0.19415425820429452</v>
      </c>
      <c r="P110" s="31">
        <v>1759860</v>
      </c>
      <c r="Q110" s="31">
        <v>2508564</v>
      </c>
      <c r="R110" s="31">
        <v>2895350</v>
      </c>
      <c r="S110" s="31">
        <v>1759860</v>
      </c>
      <c r="T110" s="36">
        <f t="shared" si="26"/>
        <v>0.70154080182925371</v>
      </c>
      <c r="U110" s="36">
        <f t="shared" si="27"/>
        <v>-0.5679860898025979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10559665</v>
      </c>
      <c r="E112" s="32">
        <f>SUM(E107:E111)</f>
        <v>10559665</v>
      </c>
      <c r="F112" s="32">
        <f>SUM(F107:F111)</f>
        <v>769711</v>
      </c>
      <c r="G112" s="37">
        <f t="shared" si="21"/>
        <v>7.2891611618360996E-2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769711</v>
      </c>
      <c r="O112" s="37">
        <f t="shared" si="25"/>
        <v>7.2891611618360996E-2</v>
      </c>
      <c r="P112" s="32">
        <f>SUM(P107:P111)</f>
        <v>1769287</v>
      </c>
      <c r="Q112" s="32">
        <f>SUM(Q107:Q111)</f>
        <v>9138522</v>
      </c>
      <c r="R112" s="32">
        <f>SUM(R107:R111)</f>
        <v>9537350</v>
      </c>
      <c r="S112" s="32">
        <f>SUM(S107:S111)</f>
        <v>1769287</v>
      </c>
      <c r="T112" s="37">
        <f t="shared" si="26"/>
        <v>0.19360756586240094</v>
      </c>
      <c r="U112" s="37">
        <f t="shared" si="27"/>
        <v>-0.56495978323471552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211153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14632</v>
      </c>
      <c r="E115" s="31">
        <v>14632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14015</v>
      </c>
      <c r="R115" s="31">
        <v>10000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44391852</v>
      </c>
      <c r="E117" s="31">
        <v>44391852</v>
      </c>
      <c r="F117" s="31">
        <v>11054375</v>
      </c>
      <c r="G117" s="36">
        <f t="shared" si="21"/>
        <v>0.24901810809785543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11054375</v>
      </c>
      <c r="O117" s="36">
        <f t="shared" si="25"/>
        <v>0.24901810809785543</v>
      </c>
      <c r="P117" s="31">
        <v>2597935</v>
      </c>
      <c r="Q117" s="31">
        <v>57113361</v>
      </c>
      <c r="R117" s="31">
        <v>75414320</v>
      </c>
      <c r="S117" s="31">
        <v>2597935</v>
      </c>
      <c r="T117" s="36">
        <f t="shared" si="26"/>
        <v>4.5487342270051308E-2</v>
      </c>
      <c r="U117" s="36">
        <f t="shared" si="27"/>
        <v>3.2550621936268618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263371</v>
      </c>
      <c r="Q119" s="31">
        <v>0</v>
      </c>
      <c r="R119" s="31">
        <v>263370</v>
      </c>
      <c r="S119" s="31">
        <v>263371</v>
      </c>
      <c r="T119" s="36">
        <f t="shared" si="26"/>
        <v>0</v>
      </c>
      <c r="U119" s="36">
        <f t="shared" si="27"/>
        <v>-1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44406484</v>
      </c>
      <c r="E121" s="32">
        <f>SUM(E113:E120)</f>
        <v>44406484</v>
      </c>
      <c r="F121" s="32">
        <f>SUM(F113:F120)</f>
        <v>11054375</v>
      </c>
      <c r="G121" s="37">
        <f t="shared" si="21"/>
        <v>0.24893605627502507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11054375</v>
      </c>
      <c r="O121" s="37">
        <f t="shared" si="25"/>
        <v>0.24893605627502507</v>
      </c>
      <c r="P121" s="32">
        <f>SUM(P113:P120)</f>
        <v>2861306</v>
      </c>
      <c r="Q121" s="32">
        <f>SUM(Q113:Q120)</f>
        <v>57127376</v>
      </c>
      <c r="R121" s="32">
        <f>SUM(R113:R120)</f>
        <v>75898843</v>
      </c>
      <c r="S121" s="32">
        <f>SUM(S113:S120)</f>
        <v>2861306</v>
      </c>
      <c r="T121" s="37">
        <f t="shared" si="26"/>
        <v>5.0086424414102271E-2</v>
      </c>
      <c r="U121" s="37">
        <f t="shared" si="27"/>
        <v>2.8634018871102915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5010372</v>
      </c>
      <c r="E124" s="31">
        <v>5010372</v>
      </c>
      <c r="F124" s="31">
        <v>903261</v>
      </c>
      <c r="G124" s="36">
        <f t="shared" si="21"/>
        <v>0.18027823083794975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903261</v>
      </c>
      <c r="O124" s="36">
        <f t="shared" si="25"/>
        <v>0.18027823083794975</v>
      </c>
      <c r="P124" s="31">
        <v>905808</v>
      </c>
      <c r="Q124" s="31">
        <v>2120516</v>
      </c>
      <c r="R124" s="31">
        <v>6746071</v>
      </c>
      <c r="S124" s="31">
        <v>905808</v>
      </c>
      <c r="T124" s="36">
        <f t="shared" si="26"/>
        <v>0.42716395443373217</v>
      </c>
      <c r="U124" s="36">
        <f t="shared" si="27"/>
        <v>-2.8118541677706332E-3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5010372</v>
      </c>
      <c r="E126" s="32">
        <f>SUM(E122:E125)</f>
        <v>5010372</v>
      </c>
      <c r="F126" s="32">
        <f>SUM(F122:F125)</f>
        <v>903261</v>
      </c>
      <c r="G126" s="37">
        <f t="shared" si="21"/>
        <v>0.18027823083794975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903261</v>
      </c>
      <c r="O126" s="37">
        <f t="shared" si="25"/>
        <v>0.18027823083794975</v>
      </c>
      <c r="P126" s="32">
        <f>SUM(P122:P125)</f>
        <v>905808</v>
      </c>
      <c r="Q126" s="32">
        <f>SUM(Q122:Q125)</f>
        <v>2120516</v>
      </c>
      <c r="R126" s="32">
        <f>SUM(R122:R125)</f>
        <v>6746071</v>
      </c>
      <c r="S126" s="32">
        <f>SUM(S122:S125)</f>
        <v>905808</v>
      </c>
      <c r="T126" s="37">
        <f t="shared" si="26"/>
        <v>0.42716395443373217</v>
      </c>
      <c r="U126" s="37">
        <f t="shared" si="27"/>
        <v>-2.8118541677706332E-3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509090</v>
      </c>
      <c r="E127" s="31">
        <v>509090</v>
      </c>
      <c r="F127" s="31">
        <v>130278</v>
      </c>
      <c r="G127" s="36">
        <f t="shared" si="21"/>
        <v>0.25590367125655583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130278</v>
      </c>
      <c r="O127" s="36">
        <f t="shared" si="25"/>
        <v>0.25590367125655583</v>
      </c>
      <c r="P127" s="31">
        <v>115533</v>
      </c>
      <c r="Q127" s="31">
        <v>581736</v>
      </c>
      <c r="R127" s="31">
        <v>442736</v>
      </c>
      <c r="S127" s="31">
        <v>115533</v>
      </c>
      <c r="T127" s="36">
        <f t="shared" si="26"/>
        <v>0.1986003960559429</v>
      </c>
      <c r="U127" s="36">
        <f t="shared" si="27"/>
        <v>0.12762587312715845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509090</v>
      </c>
      <c r="E132" s="32">
        <f>SUM(E127:E131)</f>
        <v>509090</v>
      </c>
      <c r="F132" s="32">
        <f>SUM(F127:F131)</f>
        <v>130278</v>
      </c>
      <c r="G132" s="37">
        <f t="shared" si="21"/>
        <v>0.25590367125655583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130278</v>
      </c>
      <c r="O132" s="37">
        <f t="shared" si="25"/>
        <v>0.25590367125655583</v>
      </c>
      <c r="P132" s="32">
        <f>SUM(P127:P131)</f>
        <v>115533</v>
      </c>
      <c r="Q132" s="32">
        <f>SUM(Q127:Q131)</f>
        <v>581736</v>
      </c>
      <c r="R132" s="32">
        <f>SUM(R127:R131)</f>
        <v>442736</v>
      </c>
      <c r="S132" s="32">
        <f>SUM(S127:S131)</f>
        <v>115533</v>
      </c>
      <c r="T132" s="37">
        <f t="shared" si="26"/>
        <v>0.1986003960559429</v>
      </c>
      <c r="U132" s="37">
        <f t="shared" si="27"/>
        <v>0.12762587312715845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25387684</v>
      </c>
      <c r="E133" s="31">
        <v>25387684</v>
      </c>
      <c r="F133" s="31">
        <v>1927149</v>
      </c>
      <c r="G133" s="36">
        <f t="shared" si="21"/>
        <v>7.5908814683529224E-2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1927149</v>
      </c>
      <c r="O133" s="36">
        <f t="shared" si="25"/>
        <v>7.5908814683529224E-2</v>
      </c>
      <c r="P133" s="31">
        <v>4569587</v>
      </c>
      <c r="Q133" s="31">
        <v>26176588</v>
      </c>
      <c r="R133" s="31">
        <v>35247588</v>
      </c>
      <c r="S133" s="31">
        <v>4569587</v>
      </c>
      <c r="T133" s="36">
        <f t="shared" si="26"/>
        <v>0.1745677091300058</v>
      </c>
      <c r="U133" s="36">
        <f t="shared" si="27"/>
        <v>-0.57826626345006671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25387684</v>
      </c>
      <c r="E137" s="32">
        <f>SUM(E133:E136)</f>
        <v>25387684</v>
      </c>
      <c r="F137" s="32">
        <f>SUM(F133:F136)</f>
        <v>1927149</v>
      </c>
      <c r="G137" s="37">
        <f t="shared" ref="G137:G170" si="28">IF(($D137     =0),0,($F137     /$D137     ))</f>
        <v>7.5908814683529224E-2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1927149</v>
      </c>
      <c r="O137" s="37">
        <f t="shared" ref="O137:O170" si="32">IF(($D137     =0),0,($N137     /$D137     ))</f>
        <v>7.5908814683529224E-2</v>
      </c>
      <c r="P137" s="32">
        <f>SUM(P133:P136)</f>
        <v>4569587</v>
      </c>
      <c r="Q137" s="32">
        <f>SUM(Q133:Q136)</f>
        <v>26176588</v>
      </c>
      <c r="R137" s="32">
        <f>SUM(R133:R136)</f>
        <v>35247588</v>
      </c>
      <c r="S137" s="32">
        <f>SUM(S133:S136)</f>
        <v>4569587</v>
      </c>
      <c r="T137" s="37">
        <f t="shared" ref="T137:T170" si="33">IF(($Q137     =0),0,($S137     /$Q137     ))</f>
        <v>0.1745677091300058</v>
      </c>
      <c r="U137" s="37">
        <f t="shared" ref="U137:U170" si="34">IF(($P137     =0),0,(($F137     /$P137     )-1))</f>
        <v>-0.57826626345006671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26228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26228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26228</v>
      </c>
      <c r="G144" s="37">
        <f t="shared" si="28"/>
        <v>0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26228</v>
      </c>
      <c r="O144" s="37">
        <f t="shared" si="32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3"/>
        <v>0</v>
      </c>
      <c r="U144" s="37">
        <f t="shared" si="34"/>
        <v>0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28"/>
        <v>0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0</v>
      </c>
      <c r="O150" s="37">
        <f t="shared" si="32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3"/>
        <v>0</v>
      </c>
      <c r="U150" s="37">
        <f t="shared" si="34"/>
        <v>0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68202700</v>
      </c>
      <c r="E152" s="31">
        <v>68202700</v>
      </c>
      <c r="F152" s="31">
        <v>7637747</v>
      </c>
      <c r="G152" s="36">
        <f t="shared" si="28"/>
        <v>0.11198599175692459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7637747</v>
      </c>
      <c r="O152" s="36">
        <f t="shared" si="32"/>
        <v>0.11198599175692459</v>
      </c>
      <c r="P152" s="31">
        <v>14547266</v>
      </c>
      <c r="Q152" s="31">
        <v>71028900</v>
      </c>
      <c r="R152" s="31">
        <v>72743993</v>
      </c>
      <c r="S152" s="31">
        <v>14547266</v>
      </c>
      <c r="T152" s="36">
        <f t="shared" si="33"/>
        <v>0.20480770503274021</v>
      </c>
      <c r="U152" s="36">
        <f t="shared" si="34"/>
        <v>-0.47497027963879945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192597</v>
      </c>
      <c r="E153" s="31">
        <v>192597</v>
      </c>
      <c r="F153" s="31">
        <v>41268</v>
      </c>
      <c r="G153" s="36">
        <f t="shared" si="28"/>
        <v>0.21427125033100203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41268</v>
      </c>
      <c r="O153" s="36">
        <f t="shared" si="32"/>
        <v>0.21427125033100203</v>
      </c>
      <c r="P153" s="31">
        <v>41803</v>
      </c>
      <c r="Q153" s="31">
        <v>206270</v>
      </c>
      <c r="R153" s="31">
        <v>1266170</v>
      </c>
      <c r="S153" s="31">
        <v>41803</v>
      </c>
      <c r="T153" s="36">
        <f t="shared" si="33"/>
        <v>0.20266156009114267</v>
      </c>
      <c r="U153" s="36">
        <f t="shared" si="34"/>
        <v>-1.279812453651652E-2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68395297</v>
      </c>
      <c r="E157" s="32">
        <f>SUM(E151:E156)</f>
        <v>68395297</v>
      </c>
      <c r="F157" s="32">
        <f>SUM(F151:F156)</f>
        <v>7679015</v>
      </c>
      <c r="G157" s="37">
        <f t="shared" si="28"/>
        <v>0.11227402082923918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7679015</v>
      </c>
      <c r="O157" s="37">
        <f t="shared" si="32"/>
        <v>0.11227402082923918</v>
      </c>
      <c r="P157" s="32">
        <f>SUM(P151:P156)</f>
        <v>14589069</v>
      </c>
      <c r="Q157" s="32">
        <f>SUM(Q151:Q156)</f>
        <v>71235170</v>
      </c>
      <c r="R157" s="32">
        <f>SUM(R151:R156)</f>
        <v>74010163</v>
      </c>
      <c r="S157" s="32">
        <f>SUM(S151:S156)</f>
        <v>14589069</v>
      </c>
      <c r="T157" s="37">
        <f t="shared" si="33"/>
        <v>0.20480149061201089</v>
      </c>
      <c r="U157" s="37">
        <f t="shared" si="34"/>
        <v>-0.47364598796537327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15703054</v>
      </c>
      <c r="E159" s="31">
        <v>15703054</v>
      </c>
      <c r="F159" s="31">
        <v>1253114</v>
      </c>
      <c r="G159" s="36">
        <f t="shared" si="28"/>
        <v>7.9800655337490395E-2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1253114</v>
      </c>
      <c r="O159" s="36">
        <f t="shared" si="32"/>
        <v>7.9800655337490395E-2</v>
      </c>
      <c r="P159" s="31">
        <v>2663854</v>
      </c>
      <c r="Q159" s="31">
        <v>17791732</v>
      </c>
      <c r="R159" s="31">
        <v>11587199</v>
      </c>
      <c r="S159" s="31">
        <v>2663854</v>
      </c>
      <c r="T159" s="36">
        <f t="shared" si="33"/>
        <v>0.14972426518115267</v>
      </c>
      <c r="U159" s="36">
        <f t="shared" si="34"/>
        <v>-0.52958608091884918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15703054</v>
      </c>
      <c r="E163" s="32">
        <f>SUM(E158:E162)</f>
        <v>15703054</v>
      </c>
      <c r="F163" s="32">
        <f>SUM(F158:F162)</f>
        <v>1253114</v>
      </c>
      <c r="G163" s="37">
        <f t="shared" si="28"/>
        <v>7.9800655337490395E-2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1253114</v>
      </c>
      <c r="O163" s="37">
        <f t="shared" si="32"/>
        <v>7.9800655337490395E-2</v>
      </c>
      <c r="P163" s="32">
        <f>SUM(P158:P162)</f>
        <v>2663854</v>
      </c>
      <c r="Q163" s="32">
        <f>SUM(Q158:Q162)</f>
        <v>17791732</v>
      </c>
      <c r="R163" s="32">
        <f>SUM(R158:R162)</f>
        <v>11587199</v>
      </c>
      <c r="S163" s="32">
        <f>SUM(S158:S162)</f>
        <v>2663854</v>
      </c>
      <c r="T163" s="37">
        <f t="shared" si="33"/>
        <v>0.14972426518115267</v>
      </c>
      <c r="U163" s="37">
        <f t="shared" si="34"/>
        <v>-0.52958608091884918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3000000</v>
      </c>
      <c r="E165" s="31">
        <v>3000000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3000000</v>
      </c>
      <c r="R165" s="31">
        <v>3000000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3000000</v>
      </c>
      <c r="E169" s="32">
        <f>SUM(E164:E168)</f>
        <v>3000000</v>
      </c>
      <c r="F169" s="32">
        <f>SUM(F164:F168)</f>
        <v>0</v>
      </c>
      <c r="G169" s="37">
        <f t="shared" si="28"/>
        <v>0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0</v>
      </c>
      <c r="O169" s="37">
        <f t="shared" si="32"/>
        <v>0</v>
      </c>
      <c r="P169" s="32">
        <f>SUM(P164:P168)</f>
        <v>0</v>
      </c>
      <c r="Q169" s="32">
        <f>SUM(Q164:Q168)</f>
        <v>3000000</v>
      </c>
      <c r="R169" s="32">
        <f>SUM(R164:R168)</f>
        <v>3000000</v>
      </c>
      <c r="S169" s="32">
        <f>SUM(S164:S168)</f>
        <v>0</v>
      </c>
      <c r="T169" s="37">
        <f t="shared" si="33"/>
        <v>0</v>
      </c>
      <c r="U169" s="37">
        <f t="shared" si="34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479591676</v>
      </c>
      <c r="E170" s="32">
        <f>SUM(E105,E107:E111,E113:E120,E122:E125,E127:E131,E133:E136,E138:E143,E145:E149,E151:E156,E158:E162,E164:E168)</f>
        <v>479591676</v>
      </c>
      <c r="F170" s="32">
        <f>SUM(F105,F107:F111,F113:F120,F122:F125,F127:F131,F133:F136,F138:F143,F145:F149,F151:F156,F158:F162,F164:F168)</f>
        <v>111766977</v>
      </c>
      <c r="G170" s="37">
        <f t="shared" si="28"/>
        <v>0.23304611525409377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111766977</v>
      </c>
      <c r="O170" s="37">
        <f t="shared" si="32"/>
        <v>0.23304611525409377</v>
      </c>
      <c r="P170" s="32">
        <f>SUM(P105,P107:P111,P113:P120,P122:P125,P127:P131,P133:P136,P138:P143,P145:P149,P151:P156,P158:P162,P164:P168)</f>
        <v>97718843</v>
      </c>
      <c r="Q170" s="32">
        <f>SUM(Q105,Q107:Q111,Q113:Q120,Q122:Q125,Q127:Q131,Q133:Q136,Q138:Q143,Q145:Q149,Q151:Q156,Q158:Q162,Q164:Q168)</f>
        <v>510368900</v>
      </c>
      <c r="R170" s="32">
        <f>SUM(R105,R107:R111,R113:R120,R122:R125,R127:R131,R133:R136,R138:R143,R145:R149,R151:R156,R158:R162,R164:R168)</f>
        <v>585461210</v>
      </c>
      <c r="S170" s="32">
        <f>SUM(S105,S107:S111,S113:S120,S122:S125,S127:S131,S133:S136,S138:S143,S145:S149,S151:S156,S158:S162,S164:S168)</f>
        <v>97718843</v>
      </c>
      <c r="T170" s="37">
        <f t="shared" si="33"/>
        <v>0.19146707998861215</v>
      </c>
      <c r="U170" s="37">
        <f t="shared" si="34"/>
        <v>0.14376074837480424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93870</v>
      </c>
      <c r="E173" s="31">
        <v>93870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120000</v>
      </c>
      <c r="R173" s="31">
        <v>90000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6959000</v>
      </c>
      <c r="E175" s="31">
        <v>6959000</v>
      </c>
      <c r="F175" s="31">
        <v>710816</v>
      </c>
      <c r="G175" s="36">
        <f t="shared" si="35"/>
        <v>0.1021434114096853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710816</v>
      </c>
      <c r="O175" s="36">
        <f t="shared" si="39"/>
        <v>0.1021434114096853</v>
      </c>
      <c r="P175" s="31">
        <v>561907</v>
      </c>
      <c r="Q175" s="31">
        <v>3037990</v>
      </c>
      <c r="R175" s="31">
        <v>2837990</v>
      </c>
      <c r="S175" s="31">
        <v>561907</v>
      </c>
      <c r="T175" s="36">
        <f t="shared" si="40"/>
        <v>0.18496012165938663</v>
      </c>
      <c r="U175" s="36">
        <f t="shared" si="41"/>
        <v>0.26500648683856931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7052870</v>
      </c>
      <c r="E179" s="32">
        <f>SUM(E173:E178)</f>
        <v>7052870</v>
      </c>
      <c r="F179" s="32">
        <f>SUM(F173:F178)</f>
        <v>710816</v>
      </c>
      <c r="G179" s="37">
        <f t="shared" si="35"/>
        <v>0.10078393618484389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710816</v>
      </c>
      <c r="O179" s="37">
        <f t="shared" si="39"/>
        <v>0.10078393618484389</v>
      </c>
      <c r="P179" s="32">
        <f>SUM(P173:P178)</f>
        <v>561907</v>
      </c>
      <c r="Q179" s="32">
        <f>SUM(Q173:Q178)</f>
        <v>3157990</v>
      </c>
      <c r="R179" s="32">
        <f>SUM(R173:R178)</f>
        <v>2927990</v>
      </c>
      <c r="S179" s="32">
        <f>SUM(S173:S178)</f>
        <v>561907</v>
      </c>
      <c r="T179" s="37">
        <f t="shared" si="40"/>
        <v>0.17793184905588683</v>
      </c>
      <c r="U179" s="37">
        <f t="shared" si="41"/>
        <v>0.26500648683856931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9678850</v>
      </c>
      <c r="E181" s="31">
        <v>9678850</v>
      </c>
      <c r="F181" s="31">
        <v>174</v>
      </c>
      <c r="G181" s="36">
        <f t="shared" si="35"/>
        <v>1.7977342349555989E-5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174</v>
      </c>
      <c r="O181" s="36">
        <f t="shared" si="39"/>
        <v>1.7977342349555989E-5</v>
      </c>
      <c r="P181" s="31">
        <v>0</v>
      </c>
      <c r="Q181" s="31">
        <v>4000000</v>
      </c>
      <c r="R181" s="31">
        <v>4000000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9678850</v>
      </c>
      <c r="E185" s="32">
        <f>SUM(E180:E184)</f>
        <v>9678850</v>
      </c>
      <c r="F185" s="32">
        <f>SUM(F180:F184)</f>
        <v>174</v>
      </c>
      <c r="G185" s="37">
        <f t="shared" si="35"/>
        <v>1.7977342349555989E-5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174</v>
      </c>
      <c r="O185" s="37">
        <f t="shared" si="39"/>
        <v>1.7977342349555989E-5</v>
      </c>
      <c r="P185" s="32">
        <f>SUM(P180:P184)</f>
        <v>0</v>
      </c>
      <c r="Q185" s="32">
        <f>SUM(Q180:Q184)</f>
        <v>4000000</v>
      </c>
      <c r="R185" s="32">
        <f>SUM(R180:R184)</f>
        <v>4000000</v>
      </c>
      <c r="S185" s="32">
        <f>SUM(S180:S184)</f>
        <v>0</v>
      </c>
      <c r="T185" s="37">
        <f t="shared" si="40"/>
        <v>0</v>
      </c>
      <c r="U185" s="37">
        <f t="shared" si="41"/>
        <v>0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55903778</v>
      </c>
      <c r="E188" s="31">
        <v>55903778</v>
      </c>
      <c r="F188" s="31">
        <v>13639448</v>
      </c>
      <c r="G188" s="36">
        <f t="shared" si="35"/>
        <v>0.24398079142343473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13639448</v>
      </c>
      <c r="O188" s="36">
        <f t="shared" si="39"/>
        <v>0.24398079142343473</v>
      </c>
      <c r="P188" s="31">
        <v>2049034</v>
      </c>
      <c r="Q188" s="31">
        <v>3208068</v>
      </c>
      <c r="R188" s="31">
        <v>82537355</v>
      </c>
      <c r="S188" s="31">
        <v>2049034</v>
      </c>
      <c r="T188" s="36">
        <f t="shared" si="40"/>
        <v>0.63871277042755947</v>
      </c>
      <c r="U188" s="36">
        <f t="shared" si="41"/>
        <v>5.6565259532052661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55903778</v>
      </c>
      <c r="E191" s="32">
        <f>SUM(E186:E190)</f>
        <v>55903778</v>
      </c>
      <c r="F191" s="32">
        <f>SUM(F186:F190)</f>
        <v>13639448</v>
      </c>
      <c r="G191" s="37">
        <f t="shared" si="35"/>
        <v>0.24398079142343473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13639448</v>
      </c>
      <c r="O191" s="37">
        <f t="shared" si="39"/>
        <v>0.24398079142343473</v>
      </c>
      <c r="P191" s="32">
        <f>SUM(P186:P190)</f>
        <v>2049034</v>
      </c>
      <c r="Q191" s="32">
        <f>SUM(Q186:Q190)</f>
        <v>3208068</v>
      </c>
      <c r="R191" s="32">
        <f>SUM(R186:R190)</f>
        <v>82537355</v>
      </c>
      <c r="S191" s="32">
        <f>SUM(S186:S190)</f>
        <v>2049034</v>
      </c>
      <c r="T191" s="37">
        <f t="shared" si="40"/>
        <v>0.63871277042755947</v>
      </c>
      <c r="U191" s="37">
        <f t="shared" si="41"/>
        <v>5.6565259532052661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162725</v>
      </c>
      <c r="E195" s="31">
        <v>162725</v>
      </c>
      <c r="F195" s="31">
        <v>41286</v>
      </c>
      <c r="G195" s="36">
        <f t="shared" si="35"/>
        <v>0.25371639268704871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41286</v>
      </c>
      <c r="O195" s="36">
        <f t="shared" si="39"/>
        <v>0.25371639268704871</v>
      </c>
      <c r="P195" s="31">
        <v>42704</v>
      </c>
      <c r="Q195" s="31">
        <v>185913</v>
      </c>
      <c r="R195" s="31">
        <v>155972</v>
      </c>
      <c r="S195" s="31">
        <v>42704</v>
      </c>
      <c r="T195" s="36">
        <f t="shared" si="40"/>
        <v>0.22969883762835305</v>
      </c>
      <c r="U195" s="36">
        <f t="shared" si="41"/>
        <v>-3.3205320344698364E-2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162725</v>
      </c>
      <c r="E198" s="32">
        <f>SUM(E192:E197)</f>
        <v>162725</v>
      </c>
      <c r="F198" s="32">
        <f>SUM(F192:F197)</f>
        <v>41286</v>
      </c>
      <c r="G198" s="37">
        <f t="shared" si="35"/>
        <v>0.25371639268704871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41286</v>
      </c>
      <c r="O198" s="37">
        <f t="shared" si="39"/>
        <v>0.25371639268704871</v>
      </c>
      <c r="P198" s="32">
        <f>SUM(P192:P197)</f>
        <v>42704</v>
      </c>
      <c r="Q198" s="32">
        <f>SUM(Q192:Q197)</f>
        <v>185913</v>
      </c>
      <c r="R198" s="32">
        <f>SUM(R192:R197)</f>
        <v>155972</v>
      </c>
      <c r="S198" s="32">
        <f>SUM(S192:S197)</f>
        <v>42704</v>
      </c>
      <c r="T198" s="37">
        <f t="shared" si="40"/>
        <v>0.22969883762835305</v>
      </c>
      <c r="U198" s="37">
        <f t="shared" si="41"/>
        <v>-3.3205320344698364E-2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105395</v>
      </c>
      <c r="E199" s="31">
        <v>105395</v>
      </c>
      <c r="F199" s="31">
        <v>17578</v>
      </c>
      <c r="G199" s="36">
        <f t="shared" si="35"/>
        <v>0.16678210541297026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17578</v>
      </c>
      <c r="O199" s="36">
        <f t="shared" si="39"/>
        <v>0.16678210541297026</v>
      </c>
      <c r="P199" s="31">
        <v>5348</v>
      </c>
      <c r="Q199" s="31">
        <v>100953</v>
      </c>
      <c r="R199" s="31">
        <v>100953</v>
      </c>
      <c r="S199" s="31">
        <v>5348</v>
      </c>
      <c r="T199" s="36">
        <f t="shared" si="40"/>
        <v>5.2975146850514597E-2</v>
      </c>
      <c r="U199" s="36">
        <f t="shared" si="41"/>
        <v>2.2868362004487657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105395</v>
      </c>
      <c r="E204" s="32">
        <f>SUM(E199:E203)</f>
        <v>105395</v>
      </c>
      <c r="F204" s="32">
        <f>SUM(F199:F203)</f>
        <v>17578</v>
      </c>
      <c r="G204" s="37">
        <f t="shared" si="35"/>
        <v>0.16678210541297026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17578</v>
      </c>
      <c r="O204" s="37">
        <f t="shared" si="39"/>
        <v>0.16678210541297026</v>
      </c>
      <c r="P204" s="32">
        <f>SUM(P199:P203)</f>
        <v>5348</v>
      </c>
      <c r="Q204" s="32">
        <f>SUM(Q199:Q203)</f>
        <v>100953</v>
      </c>
      <c r="R204" s="32">
        <f>SUM(R199:R203)</f>
        <v>100953</v>
      </c>
      <c r="S204" s="32">
        <f>SUM(S199:S203)</f>
        <v>5348</v>
      </c>
      <c r="T204" s="37">
        <f t="shared" si="40"/>
        <v>5.2975146850514597E-2</v>
      </c>
      <c r="U204" s="37">
        <f t="shared" si="41"/>
        <v>2.2868362004487657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72903618</v>
      </c>
      <c r="E205" s="32">
        <f>SUM(E173:E178,E180:E184,E186:E190,E192:E197,E199:E203)</f>
        <v>72903618</v>
      </c>
      <c r="F205" s="32">
        <f>SUM(F173:F178,F180:F184,F186:F190,F192:F197,F199:F203)</f>
        <v>14409302</v>
      </c>
      <c r="G205" s="37">
        <f t="shared" si="35"/>
        <v>0.19764865441931839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14409302</v>
      </c>
      <c r="O205" s="37">
        <f t="shared" si="39"/>
        <v>0.19764865441931839</v>
      </c>
      <c r="P205" s="32">
        <f>SUM(P173:P178,P180:P184,P186:P190,P192:P197,P199:P203)</f>
        <v>2658993</v>
      </c>
      <c r="Q205" s="32">
        <f>SUM(Q173:Q178,Q180:Q184,Q186:Q190,Q192:Q197,Q199:Q203)</f>
        <v>10652924</v>
      </c>
      <c r="R205" s="32">
        <f>SUM(R173:R178,R180:R184,R186:R190,R192:R197,R199:R203)</f>
        <v>89722270</v>
      </c>
      <c r="S205" s="32">
        <f>SUM(S173:S178,S180:S184,S186:S190,S192:S197,S199:S203)</f>
        <v>2658993</v>
      </c>
      <c r="T205" s="37">
        <f t="shared" si="40"/>
        <v>0.24960217495215398</v>
      </c>
      <c r="U205" s="37">
        <f t="shared" si="41"/>
        <v>4.4190823368094616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3226228</v>
      </c>
      <c r="E209" s="31">
        <v>3226228</v>
      </c>
      <c r="F209" s="31">
        <v>904197</v>
      </c>
      <c r="G209" s="36">
        <f t="shared" si="42"/>
        <v>0.2802644450423219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904197</v>
      </c>
      <c r="O209" s="36">
        <f t="shared" si="46"/>
        <v>0.2802644450423219</v>
      </c>
      <c r="P209" s="31">
        <v>861899</v>
      </c>
      <c r="Q209" s="31">
        <v>3093133</v>
      </c>
      <c r="R209" s="31">
        <v>3093133</v>
      </c>
      <c r="S209" s="31">
        <v>861899</v>
      </c>
      <c r="T209" s="36">
        <f t="shared" si="47"/>
        <v>0.27864918837954916</v>
      </c>
      <c r="U209" s="36">
        <f t="shared" si="48"/>
        <v>4.9075355697129286E-2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297060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297060</v>
      </c>
      <c r="O210" s="36">
        <f t="shared" si="46"/>
        <v>0</v>
      </c>
      <c r="P210" s="31">
        <v>232994</v>
      </c>
      <c r="Q210" s="31">
        <v>0</v>
      </c>
      <c r="R210" s="31">
        <v>0</v>
      </c>
      <c r="S210" s="31">
        <v>232994</v>
      </c>
      <c r="T210" s="36">
        <f t="shared" si="47"/>
        <v>0</v>
      </c>
      <c r="U210" s="36">
        <f t="shared" si="48"/>
        <v>0.27496845412328219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65439</v>
      </c>
      <c r="Q214" s="31">
        <v>0</v>
      </c>
      <c r="R214" s="31">
        <v>165008</v>
      </c>
      <c r="S214" s="31">
        <v>65439</v>
      </c>
      <c r="T214" s="36">
        <f t="shared" si="47"/>
        <v>0</v>
      </c>
      <c r="U214" s="36">
        <f t="shared" si="48"/>
        <v>-1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3226228</v>
      </c>
      <c r="E216" s="32">
        <f>SUM(E208:E215)</f>
        <v>3226228</v>
      </c>
      <c r="F216" s="32">
        <f>SUM(F208:F215)</f>
        <v>1201257</v>
      </c>
      <c r="G216" s="37">
        <f t="shared" si="42"/>
        <v>0.3723410124764896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1201257</v>
      </c>
      <c r="O216" s="37">
        <f t="shared" si="46"/>
        <v>0.3723410124764896</v>
      </c>
      <c r="P216" s="32">
        <f>SUM(P208:P215)</f>
        <v>1160332</v>
      </c>
      <c r="Q216" s="32">
        <f>SUM(Q208:Q215)</f>
        <v>3093133</v>
      </c>
      <c r="R216" s="32">
        <f>SUM(R208:R215)</f>
        <v>3258141</v>
      </c>
      <c r="S216" s="32">
        <f>SUM(S208:S215)</f>
        <v>1160332</v>
      </c>
      <c r="T216" s="37">
        <f t="shared" si="47"/>
        <v>0.3751316222095849</v>
      </c>
      <c r="U216" s="37">
        <f t="shared" si="48"/>
        <v>3.5270077874263617E-2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1641357</v>
      </c>
      <c r="E217" s="31">
        <v>1641357</v>
      </c>
      <c r="F217" s="31">
        <v>571069</v>
      </c>
      <c r="G217" s="36">
        <f t="shared" si="42"/>
        <v>0.34792491822315313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571069</v>
      </c>
      <c r="O217" s="36">
        <f t="shared" si="46"/>
        <v>0.34792491822315313</v>
      </c>
      <c r="P217" s="31">
        <v>187608</v>
      </c>
      <c r="Q217" s="31">
        <v>1242434</v>
      </c>
      <c r="R217" s="31">
        <v>1242434</v>
      </c>
      <c r="S217" s="31">
        <v>187608</v>
      </c>
      <c r="T217" s="36">
        <f t="shared" si="47"/>
        <v>0.15100037507022507</v>
      </c>
      <c r="U217" s="36">
        <f t="shared" si="48"/>
        <v>2.0439480192742314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15089029</v>
      </c>
      <c r="E218" s="31">
        <v>15089029</v>
      </c>
      <c r="F218" s="31">
        <v>4409656</v>
      </c>
      <c r="G218" s="36">
        <f t="shared" si="42"/>
        <v>0.2922425293237888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4409656</v>
      </c>
      <c r="O218" s="36">
        <f t="shared" si="46"/>
        <v>0.2922425293237888</v>
      </c>
      <c r="P218" s="31">
        <v>3517769</v>
      </c>
      <c r="Q218" s="31">
        <v>17332240</v>
      </c>
      <c r="R218" s="31">
        <v>14466950</v>
      </c>
      <c r="S218" s="31">
        <v>3517769</v>
      </c>
      <c r="T218" s="36">
        <f t="shared" si="47"/>
        <v>0.20296101369470998</v>
      </c>
      <c r="U218" s="36">
        <f t="shared" si="48"/>
        <v>0.25353768254822873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1548</v>
      </c>
      <c r="E219" s="31">
        <v>1548</v>
      </c>
      <c r="F219" s="31">
        <v>0</v>
      </c>
      <c r="G219" s="36">
        <f t="shared" si="42"/>
        <v>0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0</v>
      </c>
      <c r="O219" s="36">
        <f t="shared" si="46"/>
        <v>0</v>
      </c>
      <c r="P219" s="31">
        <v>0</v>
      </c>
      <c r="Q219" s="31">
        <v>1485</v>
      </c>
      <c r="R219" s="31">
        <v>1485</v>
      </c>
      <c r="S219" s="31">
        <v>0</v>
      </c>
      <c r="T219" s="36">
        <f t="shared" si="47"/>
        <v>0</v>
      </c>
      <c r="U219" s="36">
        <f t="shared" si="48"/>
        <v>0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16731934</v>
      </c>
      <c r="E224" s="32">
        <f>SUM(E217:E223)</f>
        <v>16731934</v>
      </c>
      <c r="F224" s="32">
        <f>SUM(F217:F223)</f>
        <v>4980725</v>
      </c>
      <c r="G224" s="37">
        <f t="shared" si="42"/>
        <v>0.29767778189897237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4980725</v>
      </c>
      <c r="O224" s="37">
        <f t="shared" si="46"/>
        <v>0.29767778189897237</v>
      </c>
      <c r="P224" s="32">
        <f>SUM(P217:P223)</f>
        <v>3705377</v>
      </c>
      <c r="Q224" s="32">
        <f>SUM(Q217:Q223)</f>
        <v>18576159</v>
      </c>
      <c r="R224" s="32">
        <f>SUM(R217:R223)</f>
        <v>15710869</v>
      </c>
      <c r="S224" s="32">
        <f>SUM(S217:S223)</f>
        <v>3705377</v>
      </c>
      <c r="T224" s="37">
        <f t="shared" si="47"/>
        <v>0.19946949205161305</v>
      </c>
      <c r="U224" s="37">
        <f t="shared" si="48"/>
        <v>0.34418845909606488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4592000</v>
      </c>
      <c r="E225" s="31">
        <v>4592000</v>
      </c>
      <c r="F225" s="31">
        <v>1065650</v>
      </c>
      <c r="G225" s="36">
        <f t="shared" si="42"/>
        <v>0.23206663763066201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1065650</v>
      </c>
      <c r="O225" s="36">
        <f t="shared" si="46"/>
        <v>0.23206663763066201</v>
      </c>
      <c r="P225" s="31">
        <v>431347</v>
      </c>
      <c r="Q225" s="31">
        <v>1600000</v>
      </c>
      <c r="R225" s="31">
        <v>4375196</v>
      </c>
      <c r="S225" s="31">
        <v>431347</v>
      </c>
      <c r="T225" s="36">
        <f t="shared" si="47"/>
        <v>0.26959187499999998</v>
      </c>
      <c r="U225" s="36">
        <f t="shared" si="48"/>
        <v>1.4705167765163547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47"/>
        <v>0</v>
      </c>
      <c r="U226" s="36">
        <f t="shared" si="48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4592000</v>
      </c>
      <c r="E230" s="32">
        <f>SUM(E225:E229)</f>
        <v>4592000</v>
      </c>
      <c r="F230" s="32">
        <f>SUM(F225:F229)</f>
        <v>1065650</v>
      </c>
      <c r="G230" s="37">
        <f t="shared" si="42"/>
        <v>0.23206663763066201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1065650</v>
      </c>
      <c r="O230" s="37">
        <f t="shared" si="46"/>
        <v>0.23206663763066201</v>
      </c>
      <c r="P230" s="32">
        <f>SUM(P225:P229)</f>
        <v>431347</v>
      </c>
      <c r="Q230" s="32">
        <f>SUM(Q225:Q229)</f>
        <v>1600000</v>
      </c>
      <c r="R230" s="32">
        <f>SUM(R225:R229)</f>
        <v>4375196</v>
      </c>
      <c r="S230" s="32">
        <f>SUM(S225:S229)</f>
        <v>431347</v>
      </c>
      <c r="T230" s="37">
        <f t="shared" si="47"/>
        <v>0.26959187499999998</v>
      </c>
      <c r="U230" s="37">
        <f t="shared" si="48"/>
        <v>1.4705167765163547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24550162</v>
      </c>
      <c r="E231" s="32">
        <f>SUM(E208:E215,E217:E223,E225:E229)</f>
        <v>24550162</v>
      </c>
      <c r="F231" s="32">
        <f>SUM(F208:F215,F217:F223,F225:F229)</f>
        <v>7247632</v>
      </c>
      <c r="G231" s="37">
        <f t="shared" si="42"/>
        <v>0.29521727799596598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7247632</v>
      </c>
      <c r="O231" s="37">
        <f t="shared" si="46"/>
        <v>0.29521727799596598</v>
      </c>
      <c r="P231" s="32">
        <f>SUM(P208:P215,P217:P223,P225:P229)</f>
        <v>5297056</v>
      </c>
      <c r="Q231" s="32">
        <f>SUM(Q208:Q215,Q217:Q223,Q225:Q229)</f>
        <v>23269292</v>
      </c>
      <c r="R231" s="32">
        <f>SUM(R208:R215,R217:R223,R225:R229)</f>
        <v>23344206</v>
      </c>
      <c r="S231" s="32">
        <f>SUM(S208:S215,S217:S223,S225:S229)</f>
        <v>5297056</v>
      </c>
      <c r="T231" s="37">
        <f t="shared" si="47"/>
        <v>0.22764147701614643</v>
      </c>
      <c r="U231" s="37">
        <f t="shared" si="48"/>
        <v>0.36823775319724761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49"/>
        <v>0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0</v>
      </c>
      <c r="O235" s="36">
        <f t="shared" si="53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54"/>
        <v>0</v>
      </c>
      <c r="U235" s="36">
        <f t="shared" si="55"/>
        <v>0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11518318</v>
      </c>
      <c r="E236" s="31">
        <v>11518318</v>
      </c>
      <c r="F236" s="31">
        <v>2357258</v>
      </c>
      <c r="G236" s="36">
        <f t="shared" si="49"/>
        <v>0.20465297103274974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2357258</v>
      </c>
      <c r="O236" s="36">
        <f t="shared" si="53"/>
        <v>0.20465297103274974</v>
      </c>
      <c r="P236" s="31">
        <v>1056636</v>
      </c>
      <c r="Q236" s="31">
        <v>10354221</v>
      </c>
      <c r="R236" s="31">
        <v>10354221</v>
      </c>
      <c r="S236" s="31">
        <v>1056636</v>
      </c>
      <c r="T236" s="36">
        <f t="shared" si="54"/>
        <v>0.10204881661305085</v>
      </c>
      <c r="U236" s="36">
        <f t="shared" si="55"/>
        <v>1.2309082787260701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175017</v>
      </c>
      <c r="E237" s="31">
        <v>175017</v>
      </c>
      <c r="F237" s="31">
        <v>149930</v>
      </c>
      <c r="G237" s="36">
        <f t="shared" si="49"/>
        <v>0.85665963877794726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149930</v>
      </c>
      <c r="O237" s="36">
        <f t="shared" si="53"/>
        <v>0.85665963877794726</v>
      </c>
      <c r="P237" s="31">
        <v>38115</v>
      </c>
      <c r="Q237" s="31">
        <v>166445</v>
      </c>
      <c r="R237" s="31">
        <v>166445</v>
      </c>
      <c r="S237" s="31">
        <v>38115</v>
      </c>
      <c r="T237" s="36">
        <f t="shared" si="54"/>
        <v>0.22899456276848207</v>
      </c>
      <c r="U237" s="36">
        <f t="shared" si="55"/>
        <v>2.9336219336219336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2772000</v>
      </c>
      <c r="E239" s="31">
        <v>2772000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2653000</v>
      </c>
      <c r="R239" s="31">
        <v>2652996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14465335</v>
      </c>
      <c r="E240" s="32">
        <f>SUM(E234:E239)</f>
        <v>14465335</v>
      </c>
      <c r="F240" s="32">
        <f>SUM(F234:F239)</f>
        <v>2507188</v>
      </c>
      <c r="G240" s="37">
        <f t="shared" si="49"/>
        <v>0.17332388085032252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2507188</v>
      </c>
      <c r="O240" s="37">
        <f t="shared" si="53"/>
        <v>0.17332388085032252</v>
      </c>
      <c r="P240" s="32">
        <f>SUM(P234:P239)</f>
        <v>1094751</v>
      </c>
      <c r="Q240" s="32">
        <f>SUM(Q234:Q239)</f>
        <v>13173666</v>
      </c>
      <c r="R240" s="32">
        <f>SUM(R234:R239)</f>
        <v>13173662</v>
      </c>
      <c r="S240" s="32">
        <f>SUM(S234:S239)</f>
        <v>1094751</v>
      </c>
      <c r="T240" s="37">
        <f t="shared" si="54"/>
        <v>8.3101469249334245E-2</v>
      </c>
      <c r="U240" s="37">
        <f t="shared" si="55"/>
        <v>1.2901901893672627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4759226</v>
      </c>
      <c r="E242" s="31">
        <v>4759226</v>
      </c>
      <c r="F242" s="31">
        <v>66054</v>
      </c>
      <c r="G242" s="36">
        <f t="shared" si="49"/>
        <v>1.3879147575677221E-2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66054</v>
      </c>
      <c r="O242" s="36">
        <f t="shared" si="53"/>
        <v>1.3879147575677221E-2</v>
      </c>
      <c r="P242" s="31">
        <v>10321</v>
      </c>
      <c r="Q242" s="31">
        <v>4568150</v>
      </c>
      <c r="R242" s="31">
        <v>4999265</v>
      </c>
      <c r="S242" s="31">
        <v>10321</v>
      </c>
      <c r="T242" s="36">
        <f t="shared" si="54"/>
        <v>2.2593391197749638E-3</v>
      </c>
      <c r="U242" s="36">
        <f t="shared" si="55"/>
        <v>5.3999612440654978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10085232</v>
      </c>
      <c r="E243" s="31">
        <v>10085232</v>
      </c>
      <c r="F243" s="31">
        <v>2653322</v>
      </c>
      <c r="G243" s="36">
        <f t="shared" si="49"/>
        <v>0.26308983273761077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2653322</v>
      </c>
      <c r="O243" s="36">
        <f t="shared" si="53"/>
        <v>0.26308983273761077</v>
      </c>
      <c r="P243" s="31">
        <v>2403348</v>
      </c>
      <c r="Q243" s="31">
        <v>9505404</v>
      </c>
      <c r="R243" s="31">
        <v>9505404</v>
      </c>
      <c r="S243" s="31">
        <v>2403348</v>
      </c>
      <c r="T243" s="36">
        <f t="shared" si="54"/>
        <v>0.25284017386320456</v>
      </c>
      <c r="U243" s="36">
        <f t="shared" si="55"/>
        <v>0.10401073835333041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7070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7070</v>
      </c>
      <c r="O244" s="36">
        <f t="shared" si="53"/>
        <v>0</v>
      </c>
      <c r="P244" s="31">
        <v>1040</v>
      </c>
      <c r="Q244" s="31">
        <v>200000</v>
      </c>
      <c r="R244" s="31">
        <v>200000</v>
      </c>
      <c r="S244" s="31">
        <v>1040</v>
      </c>
      <c r="T244" s="36">
        <f t="shared" si="54"/>
        <v>5.1999999999999998E-3</v>
      </c>
      <c r="U244" s="36">
        <f t="shared" si="55"/>
        <v>5.7980769230769234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1617450</v>
      </c>
      <c r="E245" s="31">
        <v>1617450</v>
      </c>
      <c r="F245" s="31">
        <v>673939</v>
      </c>
      <c r="G245" s="36">
        <f t="shared" si="49"/>
        <v>0.41666759405236636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673939</v>
      </c>
      <c r="O245" s="36">
        <f t="shared" si="53"/>
        <v>0.41666759405236636</v>
      </c>
      <c r="P245" s="31">
        <v>0</v>
      </c>
      <c r="Q245" s="31">
        <v>437931</v>
      </c>
      <c r="R245" s="31">
        <v>438331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16461908</v>
      </c>
      <c r="E247" s="32">
        <f>SUM(E241:E246)</f>
        <v>16461908</v>
      </c>
      <c r="F247" s="32">
        <f>SUM(F241:F246)</f>
        <v>3400385</v>
      </c>
      <c r="G247" s="37">
        <f t="shared" si="49"/>
        <v>0.20656080692468942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3400385</v>
      </c>
      <c r="O247" s="37">
        <f t="shared" si="53"/>
        <v>0.20656080692468942</v>
      </c>
      <c r="P247" s="32">
        <f>SUM(P241:P246)</f>
        <v>2414709</v>
      </c>
      <c r="Q247" s="32">
        <f>SUM(Q241:Q246)</f>
        <v>14711485</v>
      </c>
      <c r="R247" s="32">
        <f>SUM(R241:R246)</f>
        <v>15143000</v>
      </c>
      <c r="S247" s="32">
        <f>SUM(S241:S246)</f>
        <v>2414709</v>
      </c>
      <c r="T247" s="37">
        <f t="shared" si="54"/>
        <v>0.16413767882712044</v>
      </c>
      <c r="U247" s="37">
        <f t="shared" si="55"/>
        <v>0.40819659843070122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49"/>
        <v>0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0</v>
      </c>
      <c r="O254" s="37">
        <f t="shared" si="53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54"/>
        <v>0</v>
      </c>
      <c r="U254" s="37">
        <f t="shared" si="55"/>
        <v>0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10646775</v>
      </c>
      <c r="E255" s="31">
        <v>10646775</v>
      </c>
      <c r="F255" s="31">
        <v>1179806</v>
      </c>
      <c r="G255" s="36">
        <f t="shared" si="49"/>
        <v>0.11081346229257216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1179806</v>
      </c>
      <c r="O255" s="36">
        <f t="shared" si="53"/>
        <v>0.11081346229257216</v>
      </c>
      <c r="P255" s="31">
        <v>2246883</v>
      </c>
      <c r="Q255" s="31">
        <v>10178561</v>
      </c>
      <c r="R255" s="31">
        <v>10178561</v>
      </c>
      <c r="S255" s="31">
        <v>2246883</v>
      </c>
      <c r="T255" s="36">
        <f t="shared" si="54"/>
        <v>0.22074662616847313</v>
      </c>
      <c r="U255" s="36">
        <f t="shared" si="55"/>
        <v>-0.47491435913663504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159699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159699</v>
      </c>
      <c r="O256" s="36">
        <f t="shared" si="53"/>
        <v>0</v>
      </c>
      <c r="P256" s="31">
        <v>2206</v>
      </c>
      <c r="Q256" s="31">
        <v>0</v>
      </c>
      <c r="R256" s="31">
        <v>0</v>
      </c>
      <c r="S256" s="31">
        <v>2206</v>
      </c>
      <c r="T256" s="36">
        <f t="shared" si="54"/>
        <v>0</v>
      </c>
      <c r="U256" s="36">
        <f t="shared" si="55"/>
        <v>71.39301903898459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10646775</v>
      </c>
      <c r="E259" s="32">
        <f>SUM(E255:E258)</f>
        <v>10646775</v>
      </c>
      <c r="F259" s="32">
        <f>SUM(F255:F258)</f>
        <v>1339505</v>
      </c>
      <c r="G259" s="37">
        <f t="shared" si="49"/>
        <v>0.12581321573903834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1339505</v>
      </c>
      <c r="O259" s="37">
        <f t="shared" si="53"/>
        <v>0.12581321573903834</v>
      </c>
      <c r="P259" s="32">
        <f>SUM(P255:P258)</f>
        <v>2249089</v>
      </c>
      <c r="Q259" s="32">
        <f>SUM(Q255:Q258)</f>
        <v>10178561</v>
      </c>
      <c r="R259" s="32">
        <f>SUM(R255:R258)</f>
        <v>10178561</v>
      </c>
      <c r="S259" s="32">
        <f>SUM(S255:S258)</f>
        <v>2249089</v>
      </c>
      <c r="T259" s="37">
        <f t="shared" si="54"/>
        <v>0.22096335621508778</v>
      </c>
      <c r="U259" s="37">
        <f t="shared" si="55"/>
        <v>-0.40442330205696619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41574018</v>
      </c>
      <c r="E260" s="32">
        <f>SUM(E234:E239,E241:E246,E248:E253,E255:E258)</f>
        <v>41574018</v>
      </c>
      <c r="F260" s="32">
        <f>SUM(F234:F239,F241:F246,F248:F253,F255:F258)</f>
        <v>7247078</v>
      </c>
      <c r="G260" s="37">
        <f t="shared" si="49"/>
        <v>0.17431747876762838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7247078</v>
      </c>
      <c r="O260" s="37">
        <f t="shared" si="53"/>
        <v>0.17431747876762838</v>
      </c>
      <c r="P260" s="32">
        <f>SUM(P234:P239,P241:P246,P248:P253,P255:P258)</f>
        <v>5758549</v>
      </c>
      <c r="Q260" s="32">
        <f>SUM(Q234:Q239,Q241:Q246,Q248:Q253,Q255:Q258)</f>
        <v>38063712</v>
      </c>
      <c r="R260" s="32">
        <f>SUM(R234:R239,R241:R246,R248:R253,R255:R258)</f>
        <v>38495223</v>
      </c>
      <c r="S260" s="32">
        <f>SUM(S234:S239,S241:S246,S248:S253,S255:S258)</f>
        <v>5758549</v>
      </c>
      <c r="T260" s="37">
        <f t="shared" si="54"/>
        <v>0.1512871104110918</v>
      </c>
      <c r="U260" s="37">
        <f t="shared" si="55"/>
        <v>0.25849028982821887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56"/>
        <v>0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0</v>
      </c>
      <c r="O264" s="36">
        <f t="shared" si="60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61"/>
        <v>0</v>
      </c>
      <c r="U264" s="36">
        <f t="shared" si="62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1760027</v>
      </c>
      <c r="E265" s="31">
        <v>1760027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440008</v>
      </c>
      <c r="Q265" s="31">
        <v>0</v>
      </c>
      <c r="R265" s="31">
        <v>150</v>
      </c>
      <c r="S265" s="31">
        <v>440008</v>
      </c>
      <c r="T265" s="36">
        <f t="shared" si="61"/>
        <v>0</v>
      </c>
      <c r="U265" s="36">
        <f t="shared" si="62"/>
        <v>-1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6647278</v>
      </c>
      <c r="E266" s="31">
        <v>6647278</v>
      </c>
      <c r="F266" s="31">
        <v>2875259</v>
      </c>
      <c r="G266" s="36">
        <f t="shared" si="56"/>
        <v>0.43254682593386345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2875259</v>
      </c>
      <c r="O266" s="36">
        <f t="shared" si="60"/>
        <v>0.43254682593386345</v>
      </c>
      <c r="P266" s="31">
        <v>2650743</v>
      </c>
      <c r="Q266" s="31">
        <v>6285940</v>
      </c>
      <c r="R266" s="31">
        <v>6537940</v>
      </c>
      <c r="S266" s="31">
        <v>2650743</v>
      </c>
      <c r="T266" s="36">
        <f t="shared" si="61"/>
        <v>0.42169397098922357</v>
      </c>
      <c r="U266" s="36">
        <f t="shared" si="62"/>
        <v>8.4699271110024732E-2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8407305</v>
      </c>
      <c r="E267" s="32">
        <f>SUM(E263:E266)</f>
        <v>8407305</v>
      </c>
      <c r="F267" s="32">
        <f>SUM(F263:F266)</f>
        <v>2875259</v>
      </c>
      <c r="G267" s="37">
        <f t="shared" si="56"/>
        <v>0.34199532430428065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2875259</v>
      </c>
      <c r="O267" s="37">
        <f t="shared" si="60"/>
        <v>0.34199532430428065</v>
      </c>
      <c r="P267" s="32">
        <f>SUM(P263:P266)</f>
        <v>3090751</v>
      </c>
      <c r="Q267" s="32">
        <f>SUM(Q263:Q266)</f>
        <v>6285940</v>
      </c>
      <c r="R267" s="32">
        <f>SUM(R263:R266)</f>
        <v>6538090</v>
      </c>
      <c r="S267" s="32">
        <f>SUM(S263:S266)</f>
        <v>3090751</v>
      </c>
      <c r="T267" s="37">
        <f t="shared" si="61"/>
        <v>0.491692730124691</v>
      </c>
      <c r="U267" s="37">
        <f t="shared" si="62"/>
        <v>-6.972156605304014E-2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129171</v>
      </c>
      <c r="Q268" s="31">
        <v>0</v>
      </c>
      <c r="R268" s="31">
        <v>342134</v>
      </c>
      <c r="S268" s="31">
        <v>129171</v>
      </c>
      <c r="T268" s="36">
        <f t="shared" si="61"/>
        <v>0</v>
      </c>
      <c r="U268" s="36">
        <f t="shared" si="62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110000</v>
      </c>
      <c r="E274" s="31">
        <v>110000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250000</v>
      </c>
      <c r="R274" s="31">
        <v>110000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110000</v>
      </c>
      <c r="E275" s="32">
        <f>SUM(E268:E274)</f>
        <v>110000</v>
      </c>
      <c r="F275" s="32">
        <f>SUM(F268:F274)</f>
        <v>0</v>
      </c>
      <c r="G275" s="37">
        <f t="shared" si="56"/>
        <v>0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0</v>
      </c>
      <c r="O275" s="37">
        <f t="shared" si="60"/>
        <v>0</v>
      </c>
      <c r="P275" s="32">
        <f>SUM(P268:P274)</f>
        <v>129171</v>
      </c>
      <c r="Q275" s="32">
        <f>SUM(Q268:Q274)</f>
        <v>250000</v>
      </c>
      <c r="R275" s="32">
        <f>SUM(R268:R274)</f>
        <v>452134</v>
      </c>
      <c r="S275" s="32">
        <f>SUM(S268:S274)</f>
        <v>129171</v>
      </c>
      <c r="T275" s="37">
        <f t="shared" si="61"/>
        <v>0.51668400000000003</v>
      </c>
      <c r="U275" s="37">
        <f t="shared" si="62"/>
        <v>-1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41292866</v>
      </c>
      <c r="E278" s="31">
        <v>41292866</v>
      </c>
      <c r="F278" s="31">
        <v>1854441</v>
      </c>
      <c r="G278" s="36">
        <f t="shared" si="56"/>
        <v>4.4909476615161564E-2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1854441</v>
      </c>
      <c r="O278" s="36">
        <f t="shared" si="60"/>
        <v>4.4909476615161564E-2</v>
      </c>
      <c r="P278" s="31">
        <v>0</v>
      </c>
      <c r="Q278" s="31">
        <v>0</v>
      </c>
      <c r="R278" s="31">
        <v>45793588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10800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1615</v>
      </c>
      <c r="E282" s="31">
        <v>1615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1547</v>
      </c>
      <c r="R282" s="31">
        <v>1547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41294481</v>
      </c>
      <c r="E285" s="32">
        <f>SUM(E276:E284)</f>
        <v>41294481</v>
      </c>
      <c r="F285" s="32">
        <f>SUM(F276:F284)</f>
        <v>1854441</v>
      </c>
      <c r="G285" s="37">
        <f t="shared" si="56"/>
        <v>4.4907720235059984E-2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1854441</v>
      </c>
      <c r="O285" s="37">
        <f t="shared" si="60"/>
        <v>4.4907720235059984E-2</v>
      </c>
      <c r="P285" s="32">
        <f>SUM(P276:P284)</f>
        <v>0</v>
      </c>
      <c r="Q285" s="32">
        <f>SUM(Q276:Q284)</f>
        <v>12347</v>
      </c>
      <c r="R285" s="32">
        <f>SUM(R276:R284)</f>
        <v>45795135</v>
      </c>
      <c r="S285" s="32">
        <f>SUM(S276:S284)</f>
        <v>0</v>
      </c>
      <c r="T285" s="37">
        <f t="shared" si="61"/>
        <v>0</v>
      </c>
      <c r="U285" s="37">
        <f t="shared" si="62"/>
        <v>0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3</v>
      </c>
      <c r="R286" s="31">
        <v>3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200000</v>
      </c>
      <c r="R290" s="31">
        <v>200000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56"/>
        <v>0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0</v>
      </c>
      <c r="O292" s="37">
        <f t="shared" si="60"/>
        <v>0</v>
      </c>
      <c r="P292" s="32">
        <f>SUM(P286:P291)</f>
        <v>0</v>
      </c>
      <c r="Q292" s="32">
        <f>SUM(Q286:Q291)</f>
        <v>200003</v>
      </c>
      <c r="R292" s="32">
        <f>SUM(R286:R291)</f>
        <v>200003</v>
      </c>
      <c r="S292" s="32">
        <f>SUM(S286:S291)</f>
        <v>0</v>
      </c>
      <c r="T292" s="37">
        <f t="shared" si="61"/>
        <v>0</v>
      </c>
      <c r="U292" s="37">
        <f t="shared" si="62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29708307</v>
      </c>
      <c r="E293" s="31">
        <v>29708307</v>
      </c>
      <c r="F293" s="31">
        <v>8003279</v>
      </c>
      <c r="G293" s="36">
        <f t="shared" si="56"/>
        <v>0.26939532434480362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8003279</v>
      </c>
      <c r="O293" s="36">
        <f t="shared" si="60"/>
        <v>0.26939532434480362</v>
      </c>
      <c r="P293" s="31">
        <v>7552687</v>
      </c>
      <c r="Q293" s="31">
        <v>27501000</v>
      </c>
      <c r="R293" s="31">
        <v>27501000</v>
      </c>
      <c r="S293" s="31">
        <v>7552687</v>
      </c>
      <c r="T293" s="36">
        <f t="shared" si="61"/>
        <v>0.2746331769753827</v>
      </c>
      <c r="U293" s="36">
        <f t="shared" si="62"/>
        <v>5.9659827025798862E-2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29708307</v>
      </c>
      <c r="E298" s="32">
        <f>SUM(E293:E297)</f>
        <v>29708307</v>
      </c>
      <c r="F298" s="32">
        <f>SUM(F293:F297)</f>
        <v>8003279</v>
      </c>
      <c r="G298" s="37">
        <f t="shared" si="56"/>
        <v>0.26939532434480362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8003279</v>
      </c>
      <c r="O298" s="37">
        <f t="shared" si="60"/>
        <v>0.26939532434480362</v>
      </c>
      <c r="P298" s="32">
        <f>SUM(P293:P297)</f>
        <v>7552687</v>
      </c>
      <c r="Q298" s="32">
        <f>SUM(Q293:Q297)</f>
        <v>27501000</v>
      </c>
      <c r="R298" s="32">
        <f>SUM(R293:R297)</f>
        <v>27501000</v>
      </c>
      <c r="S298" s="32">
        <f>SUM(S293:S297)</f>
        <v>7552687</v>
      </c>
      <c r="T298" s="37">
        <f t="shared" si="61"/>
        <v>0.2746331769753827</v>
      </c>
      <c r="U298" s="37">
        <f t="shared" si="62"/>
        <v>5.9659827025798862E-2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79520093</v>
      </c>
      <c r="E299" s="32">
        <f>SUM(E263:E266,E268:E274,E276:E284,E286:E291,E293:E297)</f>
        <v>79520093</v>
      </c>
      <c r="F299" s="32">
        <f>SUM(F263:F266,F268:F274,F276:F284,F286:F291,F293:F297)</f>
        <v>12732979</v>
      </c>
      <c r="G299" s="37">
        <f t="shared" si="56"/>
        <v>0.16012278808577349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12732979</v>
      </c>
      <c r="O299" s="37">
        <f t="shared" si="60"/>
        <v>0.16012278808577349</v>
      </c>
      <c r="P299" s="32">
        <f>SUM(P263:P266,P268:P274,P276:P284,P286:P291,P293:P297)</f>
        <v>10772609</v>
      </c>
      <c r="Q299" s="32">
        <f>SUM(Q263:Q266,Q268:Q274,Q276:Q284,Q286:Q291,Q293:Q297)</f>
        <v>34249290</v>
      </c>
      <c r="R299" s="32">
        <f>SUM(R263:R266,R268:R274,R276:R284,R286:R291,R293:R297)</f>
        <v>80486362</v>
      </c>
      <c r="S299" s="32">
        <f>SUM(S263:S266,S268:S274,S276:S284,S286:S291,S293:S297)</f>
        <v>10772609</v>
      </c>
      <c r="T299" s="37">
        <f t="shared" si="61"/>
        <v>0.31453525021978557</v>
      </c>
      <c r="U299" s="37">
        <f t="shared" si="62"/>
        <v>0.18197727217241422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906859744</v>
      </c>
      <c r="E302" s="31">
        <v>998625051</v>
      </c>
      <c r="F302" s="31">
        <v>262276964</v>
      </c>
      <c r="G302" s="36">
        <f t="shared" ref="G302:G339" si="63">IF(($D302     =0),0,($F302     /$D302     ))</f>
        <v>0.28921447416239043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262276964</v>
      </c>
      <c r="O302" s="36">
        <f t="shared" ref="O302:O339" si="67">IF(($D302     =0),0,($N302     /$D302     ))</f>
        <v>0.28921447416239043</v>
      </c>
      <c r="P302" s="31">
        <v>230846963</v>
      </c>
      <c r="Q302" s="31">
        <v>942399153</v>
      </c>
      <c r="R302" s="31">
        <v>977267809</v>
      </c>
      <c r="S302" s="31">
        <v>230846963</v>
      </c>
      <c r="T302" s="36">
        <f t="shared" ref="T302:T339" si="68">IF(($Q302     =0),0,($S302     /$Q302     ))</f>
        <v>0.24495667495575518</v>
      </c>
      <c r="U302" s="36">
        <f t="shared" ref="U302:U339" si="69">IF(($P302     =0),0,(($F302     /$P302     )-1))</f>
        <v>0.13615081000654095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906859744</v>
      </c>
      <c r="E303" s="32">
        <f>E302</f>
        <v>998625051</v>
      </c>
      <c r="F303" s="32">
        <f>F302</f>
        <v>262276964</v>
      </c>
      <c r="G303" s="37">
        <f t="shared" si="63"/>
        <v>0.28921447416239043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262276964</v>
      </c>
      <c r="O303" s="37">
        <f t="shared" si="67"/>
        <v>0.28921447416239043</v>
      </c>
      <c r="P303" s="32">
        <f>P302</f>
        <v>230846963</v>
      </c>
      <c r="Q303" s="32">
        <f>Q302</f>
        <v>942399153</v>
      </c>
      <c r="R303" s="32">
        <f>R302</f>
        <v>977267809</v>
      </c>
      <c r="S303" s="32">
        <f>S302</f>
        <v>230846963</v>
      </c>
      <c r="T303" s="37">
        <f t="shared" si="68"/>
        <v>0.24495667495575518</v>
      </c>
      <c r="U303" s="37">
        <f t="shared" si="69"/>
        <v>0.13615081000654095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1182773</v>
      </c>
      <c r="E304" s="31">
        <v>1182773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106467</v>
      </c>
      <c r="R304" s="31">
        <v>2185607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3383000</v>
      </c>
      <c r="E305" s="31">
        <v>3383000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2799407</v>
      </c>
      <c r="Q305" s="31">
        <v>3844000</v>
      </c>
      <c r="R305" s="31">
        <v>4303704</v>
      </c>
      <c r="S305" s="31">
        <v>2799407</v>
      </c>
      <c r="T305" s="36">
        <f t="shared" si="68"/>
        <v>0.72825364203954213</v>
      </c>
      <c r="U305" s="36">
        <f t="shared" si="69"/>
        <v>-1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11362000</v>
      </c>
      <c r="E306" s="31">
        <v>11362000</v>
      </c>
      <c r="F306" s="31">
        <v>7239806</v>
      </c>
      <c r="G306" s="36">
        <f t="shared" si="63"/>
        <v>0.63719468403450097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7239806</v>
      </c>
      <c r="O306" s="36">
        <f t="shared" si="67"/>
        <v>0.63719468403450097</v>
      </c>
      <c r="P306" s="31">
        <v>0</v>
      </c>
      <c r="Q306" s="31">
        <v>26413000</v>
      </c>
      <c r="R306" s="31">
        <v>88227816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62847500</v>
      </c>
      <c r="E307" s="31">
        <v>75518121</v>
      </c>
      <c r="F307" s="31">
        <v>258644</v>
      </c>
      <c r="G307" s="36">
        <f t="shared" si="63"/>
        <v>4.1154222522773384E-3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258644</v>
      </c>
      <c r="O307" s="36">
        <f t="shared" si="67"/>
        <v>4.1154222522773384E-3</v>
      </c>
      <c r="P307" s="31">
        <v>902623</v>
      </c>
      <c r="Q307" s="31">
        <v>53965659</v>
      </c>
      <c r="R307" s="31">
        <v>24265004</v>
      </c>
      <c r="S307" s="31">
        <v>902623</v>
      </c>
      <c r="T307" s="36">
        <f t="shared" si="68"/>
        <v>1.6725877469595987E-2</v>
      </c>
      <c r="U307" s="36">
        <f t="shared" si="69"/>
        <v>-0.71345290337161804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135915480</v>
      </c>
      <c r="E308" s="31">
        <v>135915480</v>
      </c>
      <c r="F308" s="31">
        <v>1502086</v>
      </c>
      <c r="G308" s="36">
        <f t="shared" si="63"/>
        <v>1.1051618255698321E-2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1502086</v>
      </c>
      <c r="O308" s="36">
        <f t="shared" si="67"/>
        <v>1.1051618255698321E-2</v>
      </c>
      <c r="P308" s="31">
        <v>49285</v>
      </c>
      <c r="Q308" s="31">
        <v>9836607</v>
      </c>
      <c r="R308" s="31">
        <v>8594876</v>
      </c>
      <c r="S308" s="31">
        <v>49285</v>
      </c>
      <c r="T308" s="36">
        <f t="shared" si="68"/>
        <v>5.0103658710772929E-3</v>
      </c>
      <c r="U308" s="36">
        <f t="shared" si="69"/>
        <v>29.477548949984783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214690753</v>
      </c>
      <c r="E310" s="32">
        <f>SUM(E304:E309)</f>
        <v>227361374</v>
      </c>
      <c r="F310" s="32">
        <f>SUM(F304:F309)</f>
        <v>9000536</v>
      </c>
      <c r="G310" s="37">
        <f t="shared" si="63"/>
        <v>4.1923258800065782E-2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9000536</v>
      </c>
      <c r="O310" s="37">
        <f t="shared" si="67"/>
        <v>4.1923258800065782E-2</v>
      </c>
      <c r="P310" s="32">
        <f>SUM(P304:P309)</f>
        <v>3751315</v>
      </c>
      <c r="Q310" s="32">
        <f>SUM(Q304:Q309)</f>
        <v>94165733</v>
      </c>
      <c r="R310" s="32">
        <f>SUM(R304:R309)</f>
        <v>127577007</v>
      </c>
      <c r="S310" s="32">
        <f>SUM(S304:S309)</f>
        <v>3751315</v>
      </c>
      <c r="T310" s="37">
        <f t="shared" si="68"/>
        <v>3.9837368440598236E-2</v>
      </c>
      <c r="U310" s="37">
        <f t="shared" si="69"/>
        <v>1.3993015782465617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2541922</v>
      </c>
      <c r="E311" s="31">
        <v>12354966</v>
      </c>
      <c r="F311" s="31">
        <v>55525</v>
      </c>
      <c r="G311" s="36">
        <f t="shared" si="63"/>
        <v>2.1843707242000344E-2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55525</v>
      </c>
      <c r="O311" s="36">
        <f t="shared" si="67"/>
        <v>2.1843707242000344E-2</v>
      </c>
      <c r="P311" s="31">
        <v>74367</v>
      </c>
      <c r="Q311" s="31">
        <v>34935945</v>
      </c>
      <c r="R311" s="31">
        <v>35359944</v>
      </c>
      <c r="S311" s="31">
        <v>74367</v>
      </c>
      <c r="T311" s="36">
        <f t="shared" si="68"/>
        <v>2.1286671936310867E-3</v>
      </c>
      <c r="U311" s="36">
        <f t="shared" si="69"/>
        <v>-0.25336506783922974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29092588</v>
      </c>
      <c r="E312" s="31">
        <v>29092588</v>
      </c>
      <c r="F312" s="31">
        <v>4098362</v>
      </c>
      <c r="G312" s="36">
        <f t="shared" si="63"/>
        <v>0.14087306361331622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4098362</v>
      </c>
      <c r="O312" s="36">
        <f t="shared" si="67"/>
        <v>0.14087306361331622</v>
      </c>
      <c r="P312" s="31">
        <v>3922303</v>
      </c>
      <c r="Q312" s="31">
        <v>24623925</v>
      </c>
      <c r="R312" s="31">
        <v>26422329</v>
      </c>
      <c r="S312" s="31">
        <v>3922303</v>
      </c>
      <c r="T312" s="36">
        <f t="shared" si="68"/>
        <v>0.15928829380368889</v>
      </c>
      <c r="U312" s="36">
        <f t="shared" si="69"/>
        <v>4.4886639303490794E-2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15889830</v>
      </c>
      <c r="E313" s="31">
        <v>22050359</v>
      </c>
      <c r="F313" s="31">
        <v>2375063</v>
      </c>
      <c r="G313" s="36">
        <f t="shared" si="63"/>
        <v>0.14947063624972703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2375063</v>
      </c>
      <c r="O313" s="36">
        <f t="shared" si="67"/>
        <v>0.14947063624972703</v>
      </c>
      <c r="P313" s="31">
        <v>1863655</v>
      </c>
      <c r="Q313" s="31">
        <v>9651966</v>
      </c>
      <c r="R313" s="31">
        <v>16051966</v>
      </c>
      <c r="S313" s="31">
        <v>1863655</v>
      </c>
      <c r="T313" s="36">
        <f t="shared" si="68"/>
        <v>0.19308553304062612</v>
      </c>
      <c r="U313" s="36">
        <f t="shared" si="69"/>
        <v>0.27441130466744124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44518500</v>
      </c>
      <c r="E314" s="31">
        <v>44518500</v>
      </c>
      <c r="F314" s="31">
        <v>2372026</v>
      </c>
      <c r="G314" s="36">
        <f t="shared" si="63"/>
        <v>5.3281804193762147E-2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2372026</v>
      </c>
      <c r="O314" s="36">
        <f t="shared" si="67"/>
        <v>5.3281804193762147E-2</v>
      </c>
      <c r="P314" s="31">
        <v>2329287</v>
      </c>
      <c r="Q314" s="31">
        <v>32606900</v>
      </c>
      <c r="R314" s="31">
        <v>29160380</v>
      </c>
      <c r="S314" s="31">
        <v>2329287</v>
      </c>
      <c r="T314" s="36">
        <f t="shared" si="68"/>
        <v>7.143540170945413E-2</v>
      </c>
      <c r="U314" s="36">
        <f t="shared" si="69"/>
        <v>1.834853326361241E-2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26605226</v>
      </c>
      <c r="E315" s="31">
        <v>53263226</v>
      </c>
      <c r="F315" s="31">
        <v>2425187</v>
      </c>
      <c r="G315" s="36">
        <f t="shared" si="63"/>
        <v>9.1154534827105019E-2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2425187</v>
      </c>
      <c r="O315" s="36">
        <f t="shared" si="67"/>
        <v>9.1154534827105019E-2</v>
      </c>
      <c r="P315" s="31">
        <v>8864</v>
      </c>
      <c r="Q315" s="31">
        <v>35443723</v>
      </c>
      <c r="R315" s="31">
        <v>45658532</v>
      </c>
      <c r="S315" s="31">
        <v>8864</v>
      </c>
      <c r="T315" s="36">
        <f t="shared" si="68"/>
        <v>2.5008659502276327E-4</v>
      </c>
      <c r="U315" s="36">
        <f t="shared" si="69"/>
        <v>272.59961642599279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118648066</v>
      </c>
      <c r="E317" s="32">
        <f>SUM(E311:E316)</f>
        <v>161279639</v>
      </c>
      <c r="F317" s="32">
        <f>SUM(F311:F316)</f>
        <v>11326163</v>
      </c>
      <c r="G317" s="37">
        <f t="shared" si="63"/>
        <v>9.5460156931677254E-2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11326163</v>
      </c>
      <c r="O317" s="37">
        <f t="shared" si="67"/>
        <v>9.5460156931677254E-2</v>
      </c>
      <c r="P317" s="32">
        <f>SUM(P311:P316)</f>
        <v>8198476</v>
      </c>
      <c r="Q317" s="32">
        <f>SUM(Q311:Q316)</f>
        <v>137262459</v>
      </c>
      <c r="R317" s="32">
        <f>SUM(R311:R316)</f>
        <v>152653151</v>
      </c>
      <c r="S317" s="32">
        <f>SUM(S311:S316)</f>
        <v>8198476</v>
      </c>
      <c r="T317" s="37">
        <f t="shared" si="68"/>
        <v>5.9728465158853085E-2</v>
      </c>
      <c r="U317" s="37">
        <f t="shared" si="69"/>
        <v>0.38149614635695706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12080000</v>
      </c>
      <c r="E318" s="31">
        <v>12208382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5000000</v>
      </c>
      <c r="R318" s="31">
        <v>8000000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43207600</v>
      </c>
      <c r="E319" s="31">
        <v>43207600</v>
      </c>
      <c r="F319" s="31">
        <v>16229478</v>
      </c>
      <c r="G319" s="36">
        <f t="shared" si="63"/>
        <v>0.37561628046917672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16229478</v>
      </c>
      <c r="O319" s="36">
        <f t="shared" si="67"/>
        <v>0.37561628046917672</v>
      </c>
      <c r="P319" s="31">
        <v>25346940</v>
      </c>
      <c r="Q319" s="31">
        <v>84914000</v>
      </c>
      <c r="R319" s="31">
        <v>79947280</v>
      </c>
      <c r="S319" s="31">
        <v>25346940</v>
      </c>
      <c r="T319" s="36">
        <f t="shared" si="68"/>
        <v>0.29850130720493678</v>
      </c>
      <c r="U319" s="36">
        <f t="shared" si="69"/>
        <v>-0.35970661547311034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8488000</v>
      </c>
      <c r="E320" s="31">
        <v>8488000</v>
      </c>
      <c r="F320" s="31">
        <v>0</v>
      </c>
      <c r="G320" s="36">
        <f t="shared" si="63"/>
        <v>0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0</v>
      </c>
      <c r="O320" s="36">
        <f t="shared" si="67"/>
        <v>0</v>
      </c>
      <c r="P320" s="31">
        <v>35000</v>
      </c>
      <c r="Q320" s="31">
        <v>4857000</v>
      </c>
      <c r="R320" s="31">
        <v>6857000</v>
      </c>
      <c r="S320" s="31">
        <v>35000</v>
      </c>
      <c r="T320" s="36">
        <f t="shared" si="68"/>
        <v>7.2060942968910852E-3</v>
      </c>
      <c r="U320" s="36">
        <f t="shared" si="69"/>
        <v>-1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91372000</v>
      </c>
      <c r="E321" s="31">
        <v>92737340</v>
      </c>
      <c r="F321" s="31">
        <v>17120796</v>
      </c>
      <c r="G321" s="36">
        <f t="shared" si="63"/>
        <v>0.18737464431116754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17120796</v>
      </c>
      <c r="O321" s="36">
        <f t="shared" si="67"/>
        <v>0.18737464431116754</v>
      </c>
      <c r="P321" s="31">
        <v>0</v>
      </c>
      <c r="Q321" s="31">
        <v>97971000</v>
      </c>
      <c r="R321" s="31">
        <v>129937704</v>
      </c>
      <c r="S321" s="31">
        <v>0</v>
      </c>
      <c r="T321" s="36">
        <f t="shared" si="68"/>
        <v>0</v>
      </c>
      <c r="U321" s="36">
        <f t="shared" si="6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155147600</v>
      </c>
      <c r="E323" s="32">
        <f>SUM(E318:E322)</f>
        <v>156641322</v>
      </c>
      <c r="F323" s="32">
        <f>SUM(F318:F322)</f>
        <v>33350274</v>
      </c>
      <c r="G323" s="37">
        <f t="shared" si="63"/>
        <v>0.2149583622305469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33350274</v>
      </c>
      <c r="O323" s="37">
        <f t="shared" si="67"/>
        <v>0.2149583622305469</v>
      </c>
      <c r="P323" s="32">
        <f>SUM(P318:P322)</f>
        <v>25381940</v>
      </c>
      <c r="Q323" s="32">
        <f>SUM(Q318:Q322)</f>
        <v>192742000</v>
      </c>
      <c r="R323" s="32">
        <f>SUM(R318:R322)</f>
        <v>224741984</v>
      </c>
      <c r="S323" s="32">
        <f>SUM(S318:S322)</f>
        <v>25381940</v>
      </c>
      <c r="T323" s="37">
        <f t="shared" si="68"/>
        <v>0.13168868227993899</v>
      </c>
      <c r="U323" s="37">
        <f t="shared" si="69"/>
        <v>0.31393715374002151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5268000</v>
      </c>
      <c r="E324" s="31">
        <v>5268000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19870000</v>
      </c>
      <c r="R324" s="31">
        <v>19870000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22541082</v>
      </c>
      <c r="E325" s="31">
        <v>22541082</v>
      </c>
      <c r="F325" s="31">
        <v>61951</v>
      </c>
      <c r="G325" s="36">
        <f t="shared" si="63"/>
        <v>2.7483596395239591E-3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61951</v>
      </c>
      <c r="O325" s="36">
        <f t="shared" si="67"/>
        <v>2.7483596395239591E-3</v>
      </c>
      <c r="P325" s="31">
        <v>393457</v>
      </c>
      <c r="Q325" s="31">
        <v>12134319</v>
      </c>
      <c r="R325" s="31">
        <v>26035319</v>
      </c>
      <c r="S325" s="31">
        <v>393457</v>
      </c>
      <c r="T325" s="36">
        <f t="shared" si="68"/>
        <v>3.2425140627998984E-2</v>
      </c>
      <c r="U325" s="36">
        <f t="shared" si="69"/>
        <v>-0.84254696192976608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60095860</v>
      </c>
      <c r="E326" s="31">
        <v>60227657</v>
      </c>
      <c r="F326" s="31">
        <v>11394291</v>
      </c>
      <c r="G326" s="36">
        <f t="shared" si="63"/>
        <v>0.18960192931759359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11394291</v>
      </c>
      <c r="O326" s="36">
        <f t="shared" si="67"/>
        <v>0.18960192931759359</v>
      </c>
      <c r="P326" s="31">
        <v>14189110</v>
      </c>
      <c r="Q326" s="31">
        <v>46724600</v>
      </c>
      <c r="R326" s="31">
        <v>36962198</v>
      </c>
      <c r="S326" s="31">
        <v>14189110</v>
      </c>
      <c r="T326" s="36">
        <f t="shared" si="68"/>
        <v>0.30367536586723054</v>
      </c>
      <c r="U326" s="36">
        <f t="shared" si="69"/>
        <v>-0.1969692954667347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51375490</v>
      </c>
      <c r="E327" s="31">
        <v>51375490</v>
      </c>
      <c r="F327" s="31">
        <v>7485140</v>
      </c>
      <c r="G327" s="36">
        <f t="shared" si="63"/>
        <v>0.14569476612291191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7485140</v>
      </c>
      <c r="O327" s="36">
        <f t="shared" si="67"/>
        <v>0.14569476612291191</v>
      </c>
      <c r="P327" s="31">
        <v>455829</v>
      </c>
      <c r="Q327" s="31">
        <v>29940600</v>
      </c>
      <c r="R327" s="31">
        <v>30063100</v>
      </c>
      <c r="S327" s="31">
        <v>455829</v>
      </c>
      <c r="T327" s="36">
        <f t="shared" si="68"/>
        <v>1.5224444399911826E-2</v>
      </c>
      <c r="U327" s="36">
        <f t="shared" si="69"/>
        <v>15.420938553712027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1817000</v>
      </c>
      <c r="E328" s="31">
        <v>1817000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167000</v>
      </c>
      <c r="R328" s="31">
        <v>167000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31514000</v>
      </c>
      <c r="E329" s="31">
        <v>31514000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0</v>
      </c>
      <c r="Q329" s="31">
        <v>6729000</v>
      </c>
      <c r="R329" s="31">
        <v>15642823</v>
      </c>
      <c r="S329" s="31">
        <v>0</v>
      </c>
      <c r="T329" s="36">
        <f t="shared" si="68"/>
        <v>0</v>
      </c>
      <c r="U329" s="36">
        <f t="shared" si="6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25259704</v>
      </c>
      <c r="E330" s="31">
        <v>25259704</v>
      </c>
      <c r="F330" s="31">
        <v>6455128</v>
      </c>
      <c r="G330" s="36">
        <f t="shared" si="63"/>
        <v>0.25555042133510353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6455128</v>
      </c>
      <c r="O330" s="36">
        <f t="shared" si="67"/>
        <v>0.25555042133510353</v>
      </c>
      <c r="P330" s="31">
        <v>2572988</v>
      </c>
      <c r="Q330" s="31">
        <v>21912216</v>
      </c>
      <c r="R330" s="31">
        <v>23169606</v>
      </c>
      <c r="S330" s="31">
        <v>2572988</v>
      </c>
      <c r="T330" s="36">
        <f t="shared" si="68"/>
        <v>0.11742253727327259</v>
      </c>
      <c r="U330" s="36">
        <f t="shared" si="69"/>
        <v>1.5088061040315774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197871136</v>
      </c>
      <c r="E332" s="32">
        <f>SUM(E324:E331)</f>
        <v>198002933</v>
      </c>
      <c r="F332" s="32">
        <f>SUM(F324:F331)</f>
        <v>25396510</v>
      </c>
      <c r="G332" s="37">
        <f t="shared" si="63"/>
        <v>0.1283487350070098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25396510</v>
      </c>
      <c r="O332" s="37">
        <f t="shared" si="67"/>
        <v>0.1283487350070098</v>
      </c>
      <c r="P332" s="32">
        <f>SUM(P324:P331)</f>
        <v>17611384</v>
      </c>
      <c r="Q332" s="32">
        <f>SUM(Q324:Q331)</f>
        <v>137477735</v>
      </c>
      <c r="R332" s="32">
        <f>SUM(R324:R331)</f>
        <v>151910046</v>
      </c>
      <c r="S332" s="32">
        <f>SUM(S324:S331)</f>
        <v>17611384</v>
      </c>
      <c r="T332" s="37">
        <f t="shared" si="68"/>
        <v>0.12810353618351364</v>
      </c>
      <c r="U332" s="37">
        <f t="shared" si="69"/>
        <v>0.44205077806491522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21500</v>
      </c>
      <c r="E333" s="31">
        <v>21500</v>
      </c>
      <c r="F333" s="31">
        <v>4501</v>
      </c>
      <c r="G333" s="36">
        <f t="shared" si="63"/>
        <v>0.20934883720930234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4501</v>
      </c>
      <c r="O333" s="36">
        <f t="shared" si="67"/>
        <v>0.20934883720930234</v>
      </c>
      <c r="P333" s="31">
        <v>4408</v>
      </c>
      <c r="Q333" s="31">
        <v>18216</v>
      </c>
      <c r="R333" s="31">
        <v>18520</v>
      </c>
      <c r="S333" s="31">
        <v>4408</v>
      </c>
      <c r="T333" s="36">
        <f t="shared" si="68"/>
        <v>0.24198506807202461</v>
      </c>
      <c r="U333" s="36">
        <f t="shared" si="69"/>
        <v>2.1098003629764106E-2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236000</v>
      </c>
      <c r="E334" s="31">
        <v>236000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282000</v>
      </c>
      <c r="R334" s="31">
        <v>60000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399000</v>
      </c>
      <c r="E335" s="31">
        <v>399000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1527000</v>
      </c>
      <c r="R335" s="31">
        <v>90000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656500</v>
      </c>
      <c r="E337" s="32">
        <f>SUM(E333:E336)</f>
        <v>656500</v>
      </c>
      <c r="F337" s="32">
        <f>SUM(F333:F336)</f>
        <v>4501</v>
      </c>
      <c r="G337" s="37">
        <f t="shared" si="63"/>
        <v>6.8560548362528563E-3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4501</v>
      </c>
      <c r="O337" s="37">
        <f t="shared" si="67"/>
        <v>6.8560548362528563E-3</v>
      </c>
      <c r="P337" s="32">
        <f>SUM(P333:P336)</f>
        <v>4408</v>
      </c>
      <c r="Q337" s="32">
        <f>SUM(Q333:Q336)</f>
        <v>1827216</v>
      </c>
      <c r="R337" s="32">
        <f>SUM(R333:R336)</f>
        <v>168520</v>
      </c>
      <c r="S337" s="32">
        <f>SUM(S333:S336)</f>
        <v>4408</v>
      </c>
      <c r="T337" s="37">
        <f t="shared" si="68"/>
        <v>2.4124132012854527E-3</v>
      </c>
      <c r="U337" s="37">
        <f t="shared" si="69"/>
        <v>2.1098003629764106E-2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1593873799</v>
      </c>
      <c r="E338" s="32">
        <f>SUM(E302,E304:E309,E311:E316,E318:E322,E324:E331,E333:E336)</f>
        <v>1742566819</v>
      </c>
      <c r="F338" s="32">
        <f>SUM(F302,F304:F309,F311:F316,F318:F322,F324:F331,F333:F336)</f>
        <v>341354948</v>
      </c>
      <c r="G338" s="37">
        <f t="shared" si="63"/>
        <v>0.21416686077289612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341354948</v>
      </c>
      <c r="O338" s="37">
        <f t="shared" si="67"/>
        <v>0.21416686077289612</v>
      </c>
      <c r="P338" s="32">
        <f>SUM(P302,P304:P309,P311:P316,P318:P322,P324:P331,P333:P336)</f>
        <v>285794486</v>
      </c>
      <c r="Q338" s="32">
        <f>SUM(Q302,Q304:Q309,Q311:Q316,Q318:Q322,Q324:Q331,Q333:Q336)</f>
        <v>1505874296</v>
      </c>
      <c r="R338" s="32">
        <f>SUM(R302,R304:R309,R311:R316,R318:R322,R324:R331,R333:R336)</f>
        <v>1634318517</v>
      </c>
      <c r="S338" s="32">
        <f>SUM(S302,S304:S309,S311:S316,S318:S322,S324:S331,S333:S336)</f>
        <v>285794486</v>
      </c>
      <c r="T338" s="37">
        <f t="shared" si="68"/>
        <v>0.18978641627601034</v>
      </c>
      <c r="U338" s="37">
        <f t="shared" si="69"/>
        <v>0.19440704674757092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4324874712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4473833732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772118886</v>
      </c>
      <c r="G339" s="39">
        <f t="shared" si="63"/>
        <v>0.17852976962723169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772118886</v>
      </c>
      <c r="O339" s="39">
        <f t="shared" si="67"/>
        <v>0.17852976962723169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656701456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4338267604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4323651725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656701456</v>
      </c>
      <c r="T339" s="39">
        <f t="shared" si="68"/>
        <v>0.15137412348526022</v>
      </c>
      <c r="U339" s="39">
        <f t="shared" si="69"/>
        <v>0.17575327257992246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41690</v>
      </c>
      <c r="E8" s="31">
        <v>41690</v>
      </c>
      <c r="F8" s="31">
        <v>194125</v>
      </c>
      <c r="G8" s="36">
        <f>IF(($D8       =0),0,($F8       /$D8       ))</f>
        <v>4.6563924202446634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194125</v>
      </c>
      <c r="O8" s="36">
        <f>IF(($D8       =0),0,($N8       /$D8       ))</f>
        <v>4.6563924202446634</v>
      </c>
      <c r="P8" s="31">
        <v>149732</v>
      </c>
      <c r="Q8" s="31">
        <v>39971</v>
      </c>
      <c r="R8" s="31">
        <v>39971</v>
      </c>
      <c r="S8" s="31">
        <v>149732</v>
      </c>
      <c r="T8" s="36">
        <f>IF(($Q8       =0),0,($S8       /$Q8       ))</f>
        <v>3.7460158614995871</v>
      </c>
      <c r="U8" s="36">
        <f>IF(($P8       =0),0,(($F8       /$P8       )-1))</f>
        <v>0.29648304971549178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1377290</v>
      </c>
      <c r="E9" s="31">
        <v>1377290</v>
      </c>
      <c r="F9" s="31">
        <v>371374</v>
      </c>
      <c r="G9" s="36">
        <f>IF(($D9       =0),0,($F9       /$D9       ))</f>
        <v>0.26964110681120168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371374</v>
      </c>
      <c r="O9" s="36">
        <f>IF(($D9       =0),0,($N9       /$D9       ))</f>
        <v>0.26964110681120168</v>
      </c>
      <c r="P9" s="31">
        <v>340938</v>
      </c>
      <c r="Q9" s="31">
        <v>2219980</v>
      </c>
      <c r="R9" s="31">
        <v>3126500</v>
      </c>
      <c r="S9" s="31">
        <v>340938</v>
      </c>
      <c r="T9" s="36">
        <f>IF(($Q9       =0),0,($S9       /$Q9       ))</f>
        <v>0.15357705925278606</v>
      </c>
      <c r="U9" s="36">
        <f>IF(($P9       =0),0,(($F9       /$P9       )-1))</f>
        <v>8.9271363121740555E-2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1418980</v>
      </c>
      <c r="E10" s="32">
        <f>SUM(E8:E9)</f>
        <v>1418980</v>
      </c>
      <c r="F10" s="32">
        <f>SUM(F8:F9)</f>
        <v>565499</v>
      </c>
      <c r="G10" s="37">
        <f t="shared" ref="G10:G54" si="0">IF(($D10      =0),0,($F10      /$D10      ))</f>
        <v>0.39852499682870796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565499</v>
      </c>
      <c r="O10" s="37">
        <f t="shared" ref="O10:O54" si="4">IF(($D10      =0),0,($N10      /$D10      ))</f>
        <v>0.39852499682870796</v>
      </c>
      <c r="P10" s="32">
        <f>SUM(P8:P9)</f>
        <v>490670</v>
      </c>
      <c r="Q10" s="32">
        <f>SUM(Q8:Q9)</f>
        <v>2259951</v>
      </c>
      <c r="R10" s="32">
        <f>SUM(R8:R9)</f>
        <v>3166471</v>
      </c>
      <c r="S10" s="32">
        <f>SUM(S8:S9)</f>
        <v>490670</v>
      </c>
      <c r="T10" s="37">
        <f t="shared" ref="T10:T54" si="5">IF(($Q10      =0),0,($S10      /$Q10      ))</f>
        <v>0.21711532683673229</v>
      </c>
      <c r="U10" s="37">
        <f t="shared" ref="U10:U54" si="6">IF(($P10      =0),0,(($F10      /$P10      )-1))</f>
        <v>0.15250371940408014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0</v>
      </c>
      <c r="O11" s="36">
        <f t="shared" si="4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5"/>
        <v>0</v>
      </c>
      <c r="U11" s="36">
        <f t="shared" si="6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300000</v>
      </c>
      <c r="E12" s="31">
        <v>300000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198</v>
      </c>
      <c r="Q12" s="31">
        <v>0</v>
      </c>
      <c r="R12" s="31">
        <v>0</v>
      </c>
      <c r="S12" s="31">
        <v>198</v>
      </c>
      <c r="T12" s="36">
        <f t="shared" si="5"/>
        <v>0</v>
      </c>
      <c r="U12" s="36">
        <f t="shared" si="6"/>
        <v>-1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266280</v>
      </c>
      <c r="E13" s="31">
        <v>266280</v>
      </c>
      <c r="F13" s="31">
        <v>14020</v>
      </c>
      <c r="G13" s="36">
        <f t="shared" si="0"/>
        <v>5.2651344449451708E-2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14020</v>
      </c>
      <c r="O13" s="36">
        <f t="shared" si="4"/>
        <v>5.2651344449451708E-2</v>
      </c>
      <c r="P13" s="31">
        <v>6862</v>
      </c>
      <c r="Q13" s="31">
        <v>0</v>
      </c>
      <c r="R13" s="31">
        <v>0</v>
      </c>
      <c r="S13" s="31">
        <v>6862</v>
      </c>
      <c r="T13" s="36">
        <f t="shared" si="5"/>
        <v>0</v>
      </c>
      <c r="U13" s="36">
        <f t="shared" si="6"/>
        <v>1.043136111920723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2193065</v>
      </c>
      <c r="E14" s="31">
        <v>2193065</v>
      </c>
      <c r="F14" s="31">
        <v>545023</v>
      </c>
      <c r="G14" s="36">
        <f t="shared" si="0"/>
        <v>0.24852113366452885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545023</v>
      </c>
      <c r="O14" s="36">
        <f t="shared" si="4"/>
        <v>0.24852113366452885</v>
      </c>
      <c r="P14" s="31">
        <v>508626</v>
      </c>
      <c r="Q14" s="31">
        <v>2012549</v>
      </c>
      <c r="R14" s="31">
        <v>2012553</v>
      </c>
      <c r="S14" s="31">
        <v>508626</v>
      </c>
      <c r="T14" s="36">
        <f t="shared" si="5"/>
        <v>0.25272726278962648</v>
      </c>
      <c r="U14" s="36">
        <f t="shared" si="6"/>
        <v>7.1559456260592347E-2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2611519</v>
      </c>
      <c r="E16" s="31">
        <v>2611519</v>
      </c>
      <c r="F16" s="31">
        <v>896459</v>
      </c>
      <c r="G16" s="36">
        <f t="shared" si="0"/>
        <v>0.34327110007623918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896459</v>
      </c>
      <c r="O16" s="36">
        <f t="shared" si="4"/>
        <v>0.34327110007623918</v>
      </c>
      <c r="P16" s="31">
        <v>815187</v>
      </c>
      <c r="Q16" s="31">
        <v>2496276</v>
      </c>
      <c r="R16" s="31">
        <v>2600868</v>
      </c>
      <c r="S16" s="31">
        <v>815187</v>
      </c>
      <c r="T16" s="36">
        <f t="shared" si="5"/>
        <v>0.32656124563149269</v>
      </c>
      <c r="U16" s="36">
        <f t="shared" si="6"/>
        <v>9.9697370051288869E-2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300000</v>
      </c>
      <c r="E18" s="31">
        <v>300000</v>
      </c>
      <c r="F18" s="31">
        <v>45920</v>
      </c>
      <c r="G18" s="36">
        <f t="shared" si="0"/>
        <v>0.15306666666666666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45920</v>
      </c>
      <c r="O18" s="36">
        <f t="shared" si="4"/>
        <v>0.15306666666666666</v>
      </c>
      <c r="P18" s="31">
        <v>39446</v>
      </c>
      <c r="Q18" s="31">
        <v>300000</v>
      </c>
      <c r="R18" s="31">
        <v>1000200</v>
      </c>
      <c r="S18" s="31">
        <v>39446</v>
      </c>
      <c r="T18" s="36">
        <f t="shared" si="5"/>
        <v>0.13148666666666667</v>
      </c>
      <c r="U18" s="36">
        <f t="shared" si="6"/>
        <v>0.16412310500430971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5670864</v>
      </c>
      <c r="E19" s="32">
        <f>SUM(E11:E18)</f>
        <v>5670864</v>
      </c>
      <c r="F19" s="32">
        <f>SUM(F11:F18)</f>
        <v>1501422</v>
      </c>
      <c r="G19" s="37">
        <f t="shared" si="0"/>
        <v>0.26476071371134979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1501422</v>
      </c>
      <c r="O19" s="37">
        <f t="shared" si="4"/>
        <v>0.26476071371134979</v>
      </c>
      <c r="P19" s="32">
        <f>SUM(P11:P18)</f>
        <v>1370319</v>
      </c>
      <c r="Q19" s="32">
        <f>SUM(Q11:Q18)</f>
        <v>4808825</v>
      </c>
      <c r="R19" s="32">
        <f>SUM(R11:R18)</f>
        <v>5613621</v>
      </c>
      <c r="S19" s="32">
        <f>SUM(S11:S18)</f>
        <v>1370319</v>
      </c>
      <c r="T19" s="37">
        <f t="shared" si="5"/>
        <v>0.28495921560880255</v>
      </c>
      <c r="U19" s="37">
        <f t="shared" si="6"/>
        <v>9.5673343214244255E-2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122161798</v>
      </c>
      <c r="E26" s="31">
        <v>122161798</v>
      </c>
      <c r="F26" s="31">
        <v>58847</v>
      </c>
      <c r="G26" s="36">
        <f t="shared" si="0"/>
        <v>4.8171360411705796E-4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58847</v>
      </c>
      <c r="O26" s="36">
        <f t="shared" si="4"/>
        <v>4.8171360411705796E-4</v>
      </c>
      <c r="P26" s="31">
        <v>55152</v>
      </c>
      <c r="Q26" s="31">
        <v>117450120</v>
      </c>
      <c r="R26" s="31">
        <v>117450119</v>
      </c>
      <c r="S26" s="31">
        <v>55152</v>
      </c>
      <c r="T26" s="36">
        <f t="shared" si="5"/>
        <v>4.6957806428805693E-4</v>
      </c>
      <c r="U26" s="36">
        <f t="shared" si="6"/>
        <v>6.6996663765593212E-2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122161798</v>
      </c>
      <c r="E27" s="32">
        <f>SUM(E20:E26)</f>
        <v>122161798</v>
      </c>
      <c r="F27" s="32">
        <f>SUM(F20:F26)</f>
        <v>58847</v>
      </c>
      <c r="G27" s="37">
        <f t="shared" si="0"/>
        <v>4.8171360411705796E-4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58847</v>
      </c>
      <c r="O27" s="37">
        <f t="shared" si="4"/>
        <v>4.8171360411705796E-4</v>
      </c>
      <c r="P27" s="32">
        <f>SUM(P20:P26)</f>
        <v>55152</v>
      </c>
      <c r="Q27" s="32">
        <f>SUM(Q20:Q26)</f>
        <v>117450120</v>
      </c>
      <c r="R27" s="32">
        <f>SUM(R20:R26)</f>
        <v>117450119</v>
      </c>
      <c r="S27" s="32">
        <f>SUM(S20:S26)</f>
        <v>55152</v>
      </c>
      <c r="T27" s="37">
        <f t="shared" si="5"/>
        <v>4.6957806428805693E-4</v>
      </c>
      <c r="U27" s="37">
        <f t="shared" si="6"/>
        <v>6.6996663765593212E-2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0</v>
      </c>
      <c r="O35" s="37">
        <f t="shared" si="4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5"/>
        <v>0</v>
      </c>
      <c r="U35" s="37">
        <f t="shared" si="6"/>
        <v>0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215382</v>
      </c>
      <c r="E39" s="31">
        <v>215382</v>
      </c>
      <c r="F39" s="31">
        <v>268812</v>
      </c>
      <c r="G39" s="36">
        <f t="shared" si="0"/>
        <v>1.248070869431986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268812</v>
      </c>
      <c r="O39" s="36">
        <f t="shared" si="4"/>
        <v>1.248070869431986</v>
      </c>
      <c r="P39" s="31">
        <v>142171</v>
      </c>
      <c r="Q39" s="31">
        <v>195802</v>
      </c>
      <c r="R39" s="31">
        <v>195802</v>
      </c>
      <c r="S39" s="31">
        <v>142171</v>
      </c>
      <c r="T39" s="36">
        <f t="shared" si="5"/>
        <v>0.72609574978805125</v>
      </c>
      <c r="U39" s="36">
        <f t="shared" si="6"/>
        <v>0.8907653459566296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215382</v>
      </c>
      <c r="E40" s="32">
        <f>SUM(E36:E39)</f>
        <v>215382</v>
      </c>
      <c r="F40" s="32">
        <f>SUM(F36:F39)</f>
        <v>268812</v>
      </c>
      <c r="G40" s="37">
        <f t="shared" si="0"/>
        <v>1.248070869431986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268812</v>
      </c>
      <c r="O40" s="37">
        <f t="shared" si="4"/>
        <v>1.248070869431986</v>
      </c>
      <c r="P40" s="32">
        <f>SUM(P36:P39)</f>
        <v>142171</v>
      </c>
      <c r="Q40" s="32">
        <f>SUM(Q36:Q39)</f>
        <v>195802</v>
      </c>
      <c r="R40" s="32">
        <f>SUM(R36:R39)</f>
        <v>195802</v>
      </c>
      <c r="S40" s="32">
        <f>SUM(S36:S39)</f>
        <v>142171</v>
      </c>
      <c r="T40" s="37">
        <f t="shared" si="5"/>
        <v>0.72609574978805125</v>
      </c>
      <c r="U40" s="37">
        <f t="shared" si="6"/>
        <v>0.8907653459566296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32035087</v>
      </c>
      <c r="E46" s="31">
        <v>32035087</v>
      </c>
      <c r="F46" s="31">
        <v>55232</v>
      </c>
      <c r="G46" s="36">
        <f t="shared" si="0"/>
        <v>1.7241095677374E-3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55232</v>
      </c>
      <c r="O46" s="36">
        <f t="shared" si="4"/>
        <v>1.7241095677374E-3</v>
      </c>
      <c r="P46" s="31">
        <v>0</v>
      </c>
      <c r="Q46" s="31">
        <v>28880492</v>
      </c>
      <c r="R46" s="31">
        <v>29706392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32035087</v>
      </c>
      <c r="E47" s="32">
        <f>SUM(E41:E46)</f>
        <v>32035087</v>
      </c>
      <c r="F47" s="32">
        <f>SUM(F41:F46)</f>
        <v>55232</v>
      </c>
      <c r="G47" s="37">
        <f t="shared" si="0"/>
        <v>1.7241095677374E-3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55232</v>
      </c>
      <c r="O47" s="37">
        <f t="shared" si="4"/>
        <v>1.7241095677374E-3</v>
      </c>
      <c r="P47" s="32">
        <f>SUM(P41:P46)</f>
        <v>0</v>
      </c>
      <c r="Q47" s="32">
        <f>SUM(Q41:Q46)</f>
        <v>28880492</v>
      </c>
      <c r="R47" s="32">
        <f>SUM(R41:R46)</f>
        <v>29706392</v>
      </c>
      <c r="S47" s="32">
        <f>SUM(S41:S46)</f>
        <v>0</v>
      </c>
      <c r="T47" s="37">
        <f t="shared" si="5"/>
        <v>0</v>
      </c>
      <c r="U47" s="37">
        <f t="shared" si="6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0</v>
      </c>
      <c r="O53" s="37">
        <f t="shared" si="4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5"/>
        <v>0</v>
      </c>
      <c r="U53" s="37">
        <f t="shared" si="6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161502111</v>
      </c>
      <c r="E54" s="32">
        <f>SUM(E8:E9,E11:E18,E20:E26,E28:E34,E36:E39,E41:E46,E48:E52)</f>
        <v>161502111</v>
      </c>
      <c r="F54" s="32">
        <f>SUM(F8:F9,F11:F18,F20:F26,F28:F34,F36:F39,F41:F46,F48:F52)</f>
        <v>2449812</v>
      </c>
      <c r="G54" s="37">
        <f t="shared" si="0"/>
        <v>1.5168916275032467E-2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2449812</v>
      </c>
      <c r="O54" s="37">
        <f t="shared" si="4"/>
        <v>1.5168916275032467E-2</v>
      </c>
      <c r="P54" s="32">
        <f>SUM(P8:P9,P11:P18,P20:P26,P28:P34,P36:P39,P41:P46,P48:P52)</f>
        <v>2058312</v>
      </c>
      <c r="Q54" s="32">
        <f>SUM(Q8:Q9,Q11:Q18,Q20:Q26,Q28:Q34,Q36:Q39,Q41:Q46,Q48:Q52)</f>
        <v>153595190</v>
      </c>
      <c r="R54" s="32">
        <f>SUM(R8:R9,R11:R18,R20:R26,R28:R34,R36:R39,R41:R46,R48:R52)</f>
        <v>156132405</v>
      </c>
      <c r="S54" s="32">
        <f>SUM(S8:S9,S11:S18,S20:S26,S28:S34,S36:S39,S41:S46,S48:S52)</f>
        <v>2058312</v>
      </c>
      <c r="T54" s="37">
        <f t="shared" si="5"/>
        <v>1.3400888400216179E-2</v>
      </c>
      <c r="U54" s="37">
        <f t="shared" si="6"/>
        <v>0.19020440049904974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41997</v>
      </c>
      <c r="E57" s="31">
        <v>41997</v>
      </c>
      <c r="F57" s="31">
        <v>13693</v>
      </c>
      <c r="G57" s="36">
        <f t="shared" ref="G57:G85" si="7">IF(($D57      =0),0,($F57      /$D57      ))</f>
        <v>0.32604709860228109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13693</v>
      </c>
      <c r="O57" s="36">
        <f t="shared" ref="O57:O85" si="11">IF(($D57      =0),0,($N57      /$D57      ))</f>
        <v>0.32604709860228109</v>
      </c>
      <c r="P57" s="31">
        <v>11188</v>
      </c>
      <c r="Q57" s="31">
        <v>19920</v>
      </c>
      <c r="R57" s="31">
        <v>19920</v>
      </c>
      <c r="S57" s="31">
        <v>11188</v>
      </c>
      <c r="T57" s="36">
        <f t="shared" ref="T57:T85" si="12">IF(($Q57      =0),0,($S57      /$Q57      ))</f>
        <v>0.56164658634538156</v>
      </c>
      <c r="U57" s="36">
        <f t="shared" ref="U57:U85" si="13">IF(($P57      =0),0,(($F57      /$P57      )-1))</f>
        <v>0.22390060779406507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41997</v>
      </c>
      <c r="E58" s="32">
        <f>E57</f>
        <v>41997</v>
      </c>
      <c r="F58" s="32">
        <f>F57</f>
        <v>13693</v>
      </c>
      <c r="G58" s="37">
        <f t="shared" si="7"/>
        <v>0.32604709860228109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13693</v>
      </c>
      <c r="O58" s="37">
        <f t="shared" si="11"/>
        <v>0.32604709860228109</v>
      </c>
      <c r="P58" s="32">
        <f>P57</f>
        <v>11188</v>
      </c>
      <c r="Q58" s="32">
        <f>Q57</f>
        <v>19920</v>
      </c>
      <c r="R58" s="32">
        <f>R57</f>
        <v>19920</v>
      </c>
      <c r="S58" s="32">
        <f>S57</f>
        <v>11188</v>
      </c>
      <c r="T58" s="37">
        <f t="shared" si="12"/>
        <v>0.56164658634538156</v>
      </c>
      <c r="U58" s="37">
        <f t="shared" si="13"/>
        <v>0.22390060779406507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7"/>
        <v>0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0</v>
      </c>
      <c r="O67" s="36">
        <f t="shared" si="11"/>
        <v>0</v>
      </c>
      <c r="P67" s="31">
        <v>0</v>
      </c>
      <c r="Q67" s="31">
        <v>200000000</v>
      </c>
      <c r="R67" s="31">
        <v>200000000</v>
      </c>
      <c r="S67" s="31">
        <v>0</v>
      </c>
      <c r="T67" s="36">
        <f t="shared" si="12"/>
        <v>0</v>
      </c>
      <c r="U67" s="36">
        <f t="shared" si="13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-1508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-1508</v>
      </c>
      <c r="O68" s="36">
        <f t="shared" si="11"/>
        <v>0</v>
      </c>
      <c r="P68" s="31">
        <v>-1420</v>
      </c>
      <c r="Q68" s="31">
        <v>0</v>
      </c>
      <c r="R68" s="31">
        <v>-7106</v>
      </c>
      <c r="S68" s="31">
        <v>-1420</v>
      </c>
      <c r="T68" s="36">
        <f t="shared" si="12"/>
        <v>0</v>
      </c>
      <c r="U68" s="36">
        <f t="shared" si="13"/>
        <v>6.197183098591541E-2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100000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0</v>
      </c>
      <c r="E70" s="32">
        <f>SUM(E64:E69)</f>
        <v>0</v>
      </c>
      <c r="F70" s="32">
        <f>SUM(F64:F69)</f>
        <v>-1508</v>
      </c>
      <c r="G70" s="37">
        <f t="shared" si="7"/>
        <v>0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-1508</v>
      </c>
      <c r="O70" s="37">
        <f t="shared" si="11"/>
        <v>0</v>
      </c>
      <c r="P70" s="32">
        <f>SUM(P64:P69)</f>
        <v>-1420</v>
      </c>
      <c r="Q70" s="32">
        <f>SUM(Q64:Q69)</f>
        <v>200000000</v>
      </c>
      <c r="R70" s="32">
        <f>SUM(R64:R69)</f>
        <v>200092894</v>
      </c>
      <c r="S70" s="32">
        <f>SUM(S64:S69)</f>
        <v>-1420</v>
      </c>
      <c r="T70" s="37">
        <f t="shared" si="12"/>
        <v>-7.0999999999999998E-6</v>
      </c>
      <c r="U70" s="37">
        <f t="shared" si="13"/>
        <v>6.197183098591541E-2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7"/>
        <v>0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0</v>
      </c>
      <c r="O72" s="36">
        <f t="shared" si="11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2"/>
        <v>0</v>
      </c>
      <c r="U72" s="36">
        <f t="shared" si="13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7693874</v>
      </c>
      <c r="E77" s="31">
        <v>7693874</v>
      </c>
      <c r="F77" s="31">
        <v>3205804</v>
      </c>
      <c r="G77" s="36">
        <f t="shared" si="7"/>
        <v>0.41666967772022262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3205804</v>
      </c>
      <c r="O77" s="36">
        <f t="shared" si="11"/>
        <v>0.41666967772022262</v>
      </c>
      <c r="P77" s="31">
        <v>0</v>
      </c>
      <c r="Q77" s="31">
        <v>6404376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7693874</v>
      </c>
      <c r="E78" s="32">
        <f>SUM(E71:E77)</f>
        <v>7693874</v>
      </c>
      <c r="F78" s="32">
        <f>SUM(F71:F77)</f>
        <v>3205804</v>
      </c>
      <c r="G78" s="37">
        <f t="shared" si="7"/>
        <v>0.41666967772022262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3205804</v>
      </c>
      <c r="O78" s="37">
        <f t="shared" si="11"/>
        <v>0.41666967772022262</v>
      </c>
      <c r="P78" s="32">
        <f>SUM(P71:P77)</f>
        <v>0</v>
      </c>
      <c r="Q78" s="32">
        <f>SUM(Q71:Q77)</f>
        <v>6404376</v>
      </c>
      <c r="R78" s="32">
        <f>SUM(R71:R77)</f>
        <v>0</v>
      </c>
      <c r="S78" s="32">
        <f>SUM(S71:S77)</f>
        <v>0</v>
      </c>
      <c r="T78" s="37">
        <f t="shared" si="12"/>
        <v>0</v>
      </c>
      <c r="U78" s="37">
        <f t="shared" si="13"/>
        <v>0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2"/>
        <v>0</v>
      </c>
      <c r="U79" s="36">
        <f t="shared" si="13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7"/>
        <v>0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0</v>
      </c>
      <c r="O84" s="37">
        <f t="shared" si="11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2"/>
        <v>0</v>
      </c>
      <c r="U84" s="37">
        <f t="shared" si="13"/>
        <v>0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7735871</v>
      </c>
      <c r="E85" s="32">
        <f>SUM(E57,E59:E62,E64:E69,E71:E77,E79:E83)</f>
        <v>7735871</v>
      </c>
      <c r="F85" s="32">
        <f>SUM(F57,F59:F62,F64:F69,F71:F77,F79:F83)</f>
        <v>3217989</v>
      </c>
      <c r="G85" s="37">
        <f t="shared" si="7"/>
        <v>0.41598276393181843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3217989</v>
      </c>
      <c r="O85" s="37">
        <f t="shared" si="11"/>
        <v>0.41598276393181843</v>
      </c>
      <c r="P85" s="32">
        <f>SUM(P57,P59:P62,P64:P69,P71:P77,P79:P83)</f>
        <v>9768</v>
      </c>
      <c r="Q85" s="32">
        <f>SUM(Q57,Q59:Q62,Q64:Q69,Q71:Q77,Q79:Q83)</f>
        <v>206424296</v>
      </c>
      <c r="R85" s="32">
        <f>SUM(R57,R59:R62,R64:R69,R71:R77,R79:R83)</f>
        <v>200112814</v>
      </c>
      <c r="S85" s="32">
        <f>SUM(S57,S59:S62,S64:S69,S71:S77,S79:S83)</f>
        <v>9768</v>
      </c>
      <c r="T85" s="37">
        <f t="shared" si="12"/>
        <v>4.7320011206432796E-5</v>
      </c>
      <c r="U85" s="37">
        <f t="shared" si="13"/>
        <v>328.44195331695335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226044040</v>
      </c>
      <c r="E88" s="31">
        <v>226044040</v>
      </c>
      <c r="F88" s="31">
        <v>86455702</v>
      </c>
      <c r="G88" s="36">
        <f t="shared" ref="G88:G99" si="14">IF(($D88      =0),0,($F88      /$D88      ))</f>
        <v>0.38247282255263176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86455702</v>
      </c>
      <c r="O88" s="36">
        <f t="shared" ref="O88:O99" si="18">IF(($D88      =0),0,($N88      /$D88      ))</f>
        <v>0.38247282255263176</v>
      </c>
      <c r="P88" s="31">
        <v>80689715</v>
      </c>
      <c r="Q88" s="31">
        <v>216107440</v>
      </c>
      <c r="R88" s="31">
        <v>216227440</v>
      </c>
      <c r="S88" s="31">
        <v>80689715</v>
      </c>
      <c r="T88" s="36">
        <f t="shared" ref="T88:T99" si="19">IF(($Q88      =0),0,($S88      /$Q88      ))</f>
        <v>0.37337777449957299</v>
      </c>
      <c r="U88" s="36">
        <f t="shared" ref="U88:U99" si="20">IF(($P88      =0),0,(($F88      /$P88      )-1))</f>
        <v>7.1458760264551779E-2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34146000</v>
      </c>
      <c r="E89" s="31">
        <v>34146000</v>
      </c>
      <c r="F89" s="31">
        <v>336039</v>
      </c>
      <c r="G89" s="36">
        <f t="shared" si="14"/>
        <v>9.8412405552626963E-3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336039</v>
      </c>
      <c r="O89" s="36">
        <f t="shared" si="18"/>
        <v>9.8412405552626963E-3</v>
      </c>
      <c r="P89" s="31">
        <v>0</v>
      </c>
      <c r="Q89" s="31">
        <v>32120000</v>
      </c>
      <c r="R89" s="31">
        <v>32120000</v>
      </c>
      <c r="S89" s="31">
        <v>0</v>
      </c>
      <c r="T89" s="36">
        <f t="shared" si="19"/>
        <v>0</v>
      </c>
      <c r="U89" s="36">
        <f t="shared" si="20"/>
        <v>0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103823240</v>
      </c>
      <c r="E90" s="31">
        <v>103823240</v>
      </c>
      <c r="F90" s="31">
        <v>1975480</v>
      </c>
      <c r="G90" s="36">
        <f t="shared" si="14"/>
        <v>1.9027339158361845E-2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1975480</v>
      </c>
      <c r="O90" s="36">
        <f t="shared" si="18"/>
        <v>1.9027339158361845E-2</v>
      </c>
      <c r="P90" s="31">
        <v>6923110</v>
      </c>
      <c r="Q90" s="31">
        <v>98964797</v>
      </c>
      <c r="R90" s="31">
        <v>88684943</v>
      </c>
      <c r="S90" s="31">
        <v>6923110</v>
      </c>
      <c r="T90" s="36">
        <f t="shared" si="19"/>
        <v>6.9955279148402633E-2</v>
      </c>
      <c r="U90" s="36">
        <f t="shared" si="20"/>
        <v>-0.7146542522074617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364013280</v>
      </c>
      <c r="E91" s="32">
        <f>SUM(E88:E90)</f>
        <v>364013280</v>
      </c>
      <c r="F91" s="32">
        <f>SUM(F88:F90)</f>
        <v>88767221</v>
      </c>
      <c r="G91" s="37">
        <f t="shared" si="14"/>
        <v>0.24385709499389693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88767221</v>
      </c>
      <c r="O91" s="37">
        <f t="shared" si="18"/>
        <v>0.24385709499389693</v>
      </c>
      <c r="P91" s="32">
        <f>SUM(P88:P90)</f>
        <v>87612825</v>
      </c>
      <c r="Q91" s="32">
        <f>SUM(Q88:Q90)</f>
        <v>347192237</v>
      </c>
      <c r="R91" s="32">
        <f>SUM(R88:R90)</f>
        <v>337032383</v>
      </c>
      <c r="S91" s="32">
        <f>SUM(S88:S90)</f>
        <v>87612825</v>
      </c>
      <c r="T91" s="37">
        <f t="shared" si="19"/>
        <v>0.25234672801742397</v>
      </c>
      <c r="U91" s="37">
        <f t="shared" si="20"/>
        <v>1.3176107493394928E-2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350680</v>
      </c>
      <c r="E92" s="31">
        <v>350680</v>
      </c>
      <c r="F92" s="31">
        <v>4158128</v>
      </c>
      <c r="G92" s="36">
        <f t="shared" si="14"/>
        <v>11.857328618683701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4158128</v>
      </c>
      <c r="O92" s="36">
        <f t="shared" si="18"/>
        <v>11.857328618683701</v>
      </c>
      <c r="P92" s="31">
        <v>9969543</v>
      </c>
      <c r="Q92" s="31">
        <v>44571136</v>
      </c>
      <c r="R92" s="31">
        <v>44871136</v>
      </c>
      <c r="S92" s="31">
        <v>9969543</v>
      </c>
      <c r="T92" s="36">
        <f t="shared" si="19"/>
        <v>0.22367711247027672</v>
      </c>
      <c r="U92" s="36">
        <f t="shared" si="20"/>
        <v>-0.58291688997178714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5516957</v>
      </c>
      <c r="E93" s="31">
        <v>5516957</v>
      </c>
      <c r="F93" s="31">
        <v>535206</v>
      </c>
      <c r="G93" s="36">
        <f t="shared" si="14"/>
        <v>9.701108781525758E-2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535206</v>
      </c>
      <c r="O93" s="36">
        <f t="shared" si="18"/>
        <v>9.701108781525758E-2</v>
      </c>
      <c r="P93" s="31">
        <v>623931</v>
      </c>
      <c r="Q93" s="31">
        <v>5029450</v>
      </c>
      <c r="R93" s="31">
        <v>5029450</v>
      </c>
      <c r="S93" s="31">
        <v>623931</v>
      </c>
      <c r="T93" s="36">
        <f t="shared" si="19"/>
        <v>0.12405551302826352</v>
      </c>
      <c r="U93" s="36">
        <f t="shared" si="20"/>
        <v>-0.14220322439500521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7324188</v>
      </c>
      <c r="E94" s="31">
        <v>7324188</v>
      </c>
      <c r="F94" s="31">
        <v>1525944</v>
      </c>
      <c r="G94" s="36">
        <f t="shared" si="14"/>
        <v>0.20834309550765218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1525944</v>
      </c>
      <c r="O94" s="36">
        <f t="shared" si="18"/>
        <v>0.20834309550765218</v>
      </c>
      <c r="P94" s="31">
        <v>553476</v>
      </c>
      <c r="Q94" s="31">
        <v>6325190</v>
      </c>
      <c r="R94" s="31">
        <v>7342063</v>
      </c>
      <c r="S94" s="31">
        <v>553476</v>
      </c>
      <c r="T94" s="36">
        <f t="shared" si="19"/>
        <v>8.7503458394135203E-2</v>
      </c>
      <c r="U94" s="36">
        <f t="shared" si="20"/>
        <v>1.7570192745484898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1500000</v>
      </c>
      <c r="E95" s="31">
        <v>1500000</v>
      </c>
      <c r="F95" s="31">
        <v>80000</v>
      </c>
      <c r="G95" s="36">
        <f t="shared" si="14"/>
        <v>5.3333333333333337E-2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80000</v>
      </c>
      <c r="O95" s="36">
        <f t="shared" si="18"/>
        <v>5.3333333333333337E-2</v>
      </c>
      <c r="P95" s="31">
        <v>22000</v>
      </c>
      <c r="Q95" s="31">
        <v>1500000</v>
      </c>
      <c r="R95" s="31">
        <v>1500000</v>
      </c>
      <c r="S95" s="31">
        <v>22000</v>
      </c>
      <c r="T95" s="36">
        <f t="shared" si="19"/>
        <v>1.4666666666666666E-2</v>
      </c>
      <c r="U95" s="36">
        <f t="shared" si="20"/>
        <v>2.6363636363636362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14691825</v>
      </c>
      <c r="E96" s="32">
        <f>SUM(E92:E95)</f>
        <v>14691825</v>
      </c>
      <c r="F96" s="32">
        <f>SUM(F92:F95)</f>
        <v>6299278</v>
      </c>
      <c r="G96" s="37">
        <f t="shared" si="14"/>
        <v>0.42876075640704953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6299278</v>
      </c>
      <c r="O96" s="37">
        <f t="shared" si="18"/>
        <v>0.42876075640704953</v>
      </c>
      <c r="P96" s="32">
        <f>SUM(P92:P95)</f>
        <v>11168950</v>
      </c>
      <c r="Q96" s="32">
        <f>SUM(Q92:Q95)</f>
        <v>57425776</v>
      </c>
      <c r="R96" s="32">
        <f>SUM(R92:R95)</f>
        <v>58742649</v>
      </c>
      <c r="S96" s="32">
        <f>SUM(S92:S95)</f>
        <v>11168950</v>
      </c>
      <c r="T96" s="37">
        <f t="shared" si="19"/>
        <v>0.19449367127402858</v>
      </c>
      <c r="U96" s="37">
        <f t="shared" si="20"/>
        <v>-0.43600087743252502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4241304</v>
      </c>
      <c r="E97" s="31">
        <v>4241304</v>
      </c>
      <c r="F97" s="31">
        <v>0</v>
      </c>
      <c r="G97" s="36">
        <f t="shared" si="14"/>
        <v>0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0</v>
      </c>
      <c r="O97" s="36">
        <f t="shared" si="18"/>
        <v>0</v>
      </c>
      <c r="P97" s="31">
        <v>0</v>
      </c>
      <c r="Q97" s="31">
        <v>4379449</v>
      </c>
      <c r="R97" s="31">
        <v>4379449</v>
      </c>
      <c r="S97" s="31">
        <v>0</v>
      </c>
      <c r="T97" s="36">
        <f t="shared" si="19"/>
        <v>0</v>
      </c>
      <c r="U97" s="36">
        <f t="shared" si="20"/>
        <v>0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3744576</v>
      </c>
      <c r="E99" s="31">
        <v>3744576</v>
      </c>
      <c r="F99" s="31">
        <v>578624</v>
      </c>
      <c r="G99" s="36">
        <f t="shared" si="14"/>
        <v>0.15452323574150986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578624</v>
      </c>
      <c r="O99" s="36">
        <f t="shared" si="18"/>
        <v>0.15452323574150986</v>
      </c>
      <c r="P99" s="31">
        <v>901344</v>
      </c>
      <c r="Q99" s="31">
        <v>5027306</v>
      </c>
      <c r="R99" s="31">
        <v>5027306</v>
      </c>
      <c r="S99" s="31">
        <v>901344</v>
      </c>
      <c r="T99" s="36">
        <f t="shared" si="19"/>
        <v>0.17928966329083609</v>
      </c>
      <c r="U99" s="36">
        <f t="shared" si="20"/>
        <v>-0.35804310008165585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49735950</v>
      </c>
      <c r="E100" s="31">
        <v>49735950</v>
      </c>
      <c r="F100" s="31">
        <v>15933280</v>
      </c>
      <c r="G100" s="36">
        <f>IF(($D100     =0),0,($F100     /$D100     ))</f>
        <v>0.32035740746884295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15933280</v>
      </c>
      <c r="O100" s="36">
        <f>IF(($D100     =0),0,($N100     /$D100     ))</f>
        <v>0.32035740746884295</v>
      </c>
      <c r="P100" s="31">
        <v>22337264</v>
      </c>
      <c r="Q100" s="31">
        <v>51797148</v>
      </c>
      <c r="R100" s="31">
        <v>51535788</v>
      </c>
      <c r="S100" s="31">
        <v>22337264</v>
      </c>
      <c r="T100" s="36">
        <f>IF(($Q100     =0),0,($S100     /$Q100     ))</f>
        <v>0.43124505619498588</v>
      </c>
      <c r="U100" s="36">
        <f>IF(($P100     =0),0,(($F100     /$P100     )-1))</f>
        <v>-0.28669509390227921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57721830</v>
      </c>
      <c r="E101" s="32">
        <f>SUM(E97:E100)</f>
        <v>57721830</v>
      </c>
      <c r="F101" s="32">
        <f>SUM(F97:F100)</f>
        <v>16511904</v>
      </c>
      <c r="G101" s="37">
        <f>IF(($D101     =0),0,($F101     /$D101     ))</f>
        <v>0.28605995340064583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16511904</v>
      </c>
      <c r="O101" s="37">
        <f>IF(($D101     =0),0,($N101     /$D101     ))</f>
        <v>0.28605995340064583</v>
      </c>
      <c r="P101" s="32">
        <f>SUM(P97:P100)</f>
        <v>23238608</v>
      </c>
      <c r="Q101" s="32">
        <f>SUM(Q97:Q100)</f>
        <v>61203903</v>
      </c>
      <c r="R101" s="32">
        <f>SUM(R97:R100)</f>
        <v>60942543</v>
      </c>
      <c r="S101" s="32">
        <f>SUM(S97:S100)</f>
        <v>23238608</v>
      </c>
      <c r="T101" s="37">
        <f>IF(($Q101     =0),0,($S101     /$Q101     ))</f>
        <v>0.37969160234764765</v>
      </c>
      <c r="U101" s="37">
        <f>IF(($P101     =0),0,(($F101     /$P101     )-1))</f>
        <v>-0.28946243251747261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436426935</v>
      </c>
      <c r="E102" s="32">
        <f>SUM(E88:E90,E92:E95,E97:E100)</f>
        <v>436426935</v>
      </c>
      <c r="F102" s="32">
        <f>SUM(F88:F90,F92:F95,F97:F100)</f>
        <v>111578403</v>
      </c>
      <c r="G102" s="37">
        <f>IF(($D102     =0),0,($F102     /$D102     ))</f>
        <v>0.25566342049901203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111578403</v>
      </c>
      <c r="O102" s="37">
        <f>IF(($D102     =0),0,($N102     /$D102     ))</f>
        <v>0.25566342049901203</v>
      </c>
      <c r="P102" s="32">
        <f>SUM(P88:P90,P92:P95,P97:P100)</f>
        <v>122020383</v>
      </c>
      <c r="Q102" s="32">
        <f>SUM(Q88:Q90,Q92:Q95,Q97:Q100)</f>
        <v>465821916</v>
      </c>
      <c r="R102" s="32">
        <f>SUM(R88:R90,R92:R95,R97:R100)</f>
        <v>456717575</v>
      </c>
      <c r="S102" s="32">
        <f>SUM(S88:S90,S92:S95,S97:S100)</f>
        <v>122020383</v>
      </c>
      <c r="T102" s="37">
        <f>IF(($Q102     =0),0,($S102     /$Q102     ))</f>
        <v>0.26194641945528385</v>
      </c>
      <c r="U102" s="37">
        <f>IF(($P102     =0),0,(($F102     /$P102     )-1))</f>
        <v>-8.5575702544713361E-2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299986880</v>
      </c>
      <c r="E105" s="31">
        <v>299986880</v>
      </c>
      <c r="F105" s="31">
        <v>62354567</v>
      </c>
      <c r="G105" s="36">
        <f t="shared" ref="G105:G136" si="21">IF(($D105     =0),0,($F105     /$D105     ))</f>
        <v>0.20785764697442768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62354567</v>
      </c>
      <c r="O105" s="36">
        <f t="shared" ref="O105:O136" si="25">IF(($D105     =0),0,($N105     /$D105     ))</f>
        <v>0.20785764697442768</v>
      </c>
      <c r="P105" s="31">
        <v>52806063</v>
      </c>
      <c r="Q105" s="31">
        <v>286350510</v>
      </c>
      <c r="R105" s="31">
        <v>286350510</v>
      </c>
      <c r="S105" s="31">
        <v>52806063</v>
      </c>
      <c r="T105" s="36">
        <f t="shared" ref="T105:T136" si="26">IF(($Q105     =0),0,($S105     /$Q105     ))</f>
        <v>0.18441057779153247</v>
      </c>
      <c r="U105" s="36">
        <f t="shared" ref="U105:U136" si="27">IF(($P105     =0),0,(($F105     /$P105     )-1))</f>
        <v>0.18082211506659762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299986880</v>
      </c>
      <c r="E106" s="32">
        <f>E105</f>
        <v>299986880</v>
      </c>
      <c r="F106" s="32">
        <f>F105</f>
        <v>62354567</v>
      </c>
      <c r="G106" s="37">
        <f t="shared" si="21"/>
        <v>0.20785764697442768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62354567</v>
      </c>
      <c r="O106" s="37">
        <f t="shared" si="25"/>
        <v>0.20785764697442768</v>
      </c>
      <c r="P106" s="32">
        <f>P105</f>
        <v>52806063</v>
      </c>
      <c r="Q106" s="32">
        <f>Q105</f>
        <v>286350510</v>
      </c>
      <c r="R106" s="32">
        <f>R105</f>
        <v>286350510</v>
      </c>
      <c r="S106" s="32">
        <f>S105</f>
        <v>52806063</v>
      </c>
      <c r="T106" s="37">
        <f t="shared" si="26"/>
        <v>0.18441057779153247</v>
      </c>
      <c r="U106" s="37">
        <f t="shared" si="27"/>
        <v>0.18082211506659762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1"/>
        <v>0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0</v>
      </c>
      <c r="O112" s="37">
        <f t="shared" si="25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26"/>
        <v>0</v>
      </c>
      <c r="U112" s="37">
        <f t="shared" si="27"/>
        <v>0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1"/>
        <v>0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0</v>
      </c>
      <c r="O117" s="36">
        <f t="shared" si="25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26"/>
        <v>0</v>
      </c>
      <c r="U117" s="36">
        <f t="shared" si="27"/>
        <v>0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9511</v>
      </c>
      <c r="Q120" s="31">
        <v>0</v>
      </c>
      <c r="R120" s="31">
        <v>0</v>
      </c>
      <c r="S120" s="31">
        <v>9511</v>
      </c>
      <c r="T120" s="36">
        <f t="shared" si="26"/>
        <v>0</v>
      </c>
      <c r="U120" s="36">
        <f t="shared" si="27"/>
        <v>-1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0</v>
      </c>
      <c r="G121" s="37">
        <f t="shared" si="21"/>
        <v>0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0</v>
      </c>
      <c r="O121" s="37">
        <f t="shared" si="25"/>
        <v>0</v>
      </c>
      <c r="P121" s="32">
        <f>SUM(P113:P120)</f>
        <v>9511</v>
      </c>
      <c r="Q121" s="32">
        <f>SUM(Q113:Q120)</f>
        <v>0</v>
      </c>
      <c r="R121" s="32">
        <f>SUM(R113:R120)</f>
        <v>0</v>
      </c>
      <c r="S121" s="32">
        <f>SUM(S113:S120)</f>
        <v>9511</v>
      </c>
      <c r="T121" s="37">
        <f t="shared" si="26"/>
        <v>0</v>
      </c>
      <c r="U121" s="37">
        <f t="shared" si="27"/>
        <v>-1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49080</v>
      </c>
      <c r="E125" s="31">
        <v>49080</v>
      </c>
      <c r="F125" s="31">
        <v>1824970</v>
      </c>
      <c r="G125" s="36">
        <f t="shared" si="21"/>
        <v>37.183577832110842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1824970</v>
      </c>
      <c r="O125" s="36">
        <f t="shared" si="25"/>
        <v>37.183577832110842</v>
      </c>
      <c r="P125" s="31">
        <v>0</v>
      </c>
      <c r="Q125" s="31">
        <v>60000</v>
      </c>
      <c r="R125" s="31">
        <v>47145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49080</v>
      </c>
      <c r="E126" s="32">
        <f>SUM(E122:E125)</f>
        <v>49080</v>
      </c>
      <c r="F126" s="32">
        <f>SUM(F122:F125)</f>
        <v>1824970</v>
      </c>
      <c r="G126" s="37">
        <f t="shared" si="21"/>
        <v>37.183577832110842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1824970</v>
      </c>
      <c r="O126" s="37">
        <f t="shared" si="25"/>
        <v>37.183577832110842</v>
      </c>
      <c r="P126" s="32">
        <f>SUM(P122:P125)</f>
        <v>0</v>
      </c>
      <c r="Q126" s="32">
        <f>SUM(Q122:Q125)</f>
        <v>60000</v>
      </c>
      <c r="R126" s="32">
        <f>SUM(R122:R125)</f>
        <v>47145</v>
      </c>
      <c r="S126" s="32">
        <f>SUM(S122:S125)</f>
        <v>0</v>
      </c>
      <c r="T126" s="37">
        <f t="shared" si="26"/>
        <v>0</v>
      </c>
      <c r="U126" s="37">
        <f t="shared" si="27"/>
        <v>0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1"/>
        <v>0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0</v>
      </c>
      <c r="O132" s="37">
        <f t="shared" si="25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26"/>
        <v>0</v>
      </c>
      <c r="U132" s="37">
        <f t="shared" si="27"/>
        <v>0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4712</v>
      </c>
      <c r="E133" s="31">
        <v>4712</v>
      </c>
      <c r="F133" s="31">
        <v>2493</v>
      </c>
      <c r="G133" s="36">
        <f t="shared" si="21"/>
        <v>0.52907470288624792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2493</v>
      </c>
      <c r="O133" s="36">
        <f t="shared" si="25"/>
        <v>0.52907470288624792</v>
      </c>
      <c r="P133" s="31">
        <v>3395</v>
      </c>
      <c r="Q133" s="31">
        <v>4445</v>
      </c>
      <c r="R133" s="31">
        <v>4445</v>
      </c>
      <c r="S133" s="31">
        <v>3395</v>
      </c>
      <c r="T133" s="36">
        <f t="shared" si="26"/>
        <v>0.76377952755905509</v>
      </c>
      <c r="U133" s="36">
        <f t="shared" si="27"/>
        <v>-0.2656848306332843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6253507</v>
      </c>
      <c r="E136" s="31">
        <v>6253507</v>
      </c>
      <c r="F136" s="31">
        <v>2158890</v>
      </c>
      <c r="G136" s="36">
        <f t="shared" si="21"/>
        <v>0.34522868528011563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2158890</v>
      </c>
      <c r="O136" s="36">
        <f t="shared" si="25"/>
        <v>0.34522868528011563</v>
      </c>
      <c r="P136" s="31">
        <v>2073067</v>
      </c>
      <c r="Q136" s="31">
        <v>6004937</v>
      </c>
      <c r="R136" s="31">
        <v>6004937</v>
      </c>
      <c r="S136" s="31">
        <v>2073067</v>
      </c>
      <c r="T136" s="36">
        <f t="shared" si="26"/>
        <v>0.34522710229932468</v>
      </c>
      <c r="U136" s="36">
        <f t="shared" si="27"/>
        <v>4.1399047884125295E-2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6258219</v>
      </c>
      <c r="E137" s="32">
        <f>SUM(E133:E136)</f>
        <v>6258219</v>
      </c>
      <c r="F137" s="32">
        <f>SUM(F133:F136)</f>
        <v>2161383</v>
      </c>
      <c r="G137" s="37">
        <f t="shared" ref="G137:G170" si="28">IF(($D137     =0),0,($F137     /$D137     ))</f>
        <v>0.34536710843772006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2161383</v>
      </c>
      <c r="O137" s="37">
        <f t="shared" ref="O137:O170" si="32">IF(($D137     =0),0,($N137     /$D137     ))</f>
        <v>0.34536710843772006</v>
      </c>
      <c r="P137" s="32">
        <f>SUM(P133:P136)</f>
        <v>2076462</v>
      </c>
      <c r="Q137" s="32">
        <f>SUM(Q133:Q136)</f>
        <v>6009382</v>
      </c>
      <c r="R137" s="32">
        <f>SUM(R133:R136)</f>
        <v>6009382</v>
      </c>
      <c r="S137" s="32">
        <f>SUM(S133:S136)</f>
        <v>2076462</v>
      </c>
      <c r="T137" s="37">
        <f t="shared" ref="T137:T170" si="33">IF(($Q137     =0),0,($S137     /$Q137     ))</f>
        <v>0.34553669578668822</v>
      </c>
      <c r="U137" s="37">
        <f t="shared" ref="U137:U170" si="34">IF(($P137     =0),0,(($F137     /$P137     )-1))</f>
        <v>4.089696801578846E-2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399135</v>
      </c>
      <c r="E143" s="31">
        <v>399135</v>
      </c>
      <c r="F143" s="31">
        <v>59308</v>
      </c>
      <c r="G143" s="36">
        <f t="shared" si="28"/>
        <v>0.14859132874841846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59308</v>
      </c>
      <c r="O143" s="36">
        <f t="shared" si="32"/>
        <v>0.14859132874841846</v>
      </c>
      <c r="P143" s="31">
        <v>42680</v>
      </c>
      <c r="Q143" s="31">
        <v>1304379</v>
      </c>
      <c r="R143" s="31">
        <v>382679</v>
      </c>
      <c r="S143" s="31">
        <v>42680</v>
      </c>
      <c r="T143" s="36">
        <f t="shared" si="33"/>
        <v>3.2720551312156974E-2</v>
      </c>
      <c r="U143" s="36">
        <f t="shared" si="34"/>
        <v>0.38959700093720717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399135</v>
      </c>
      <c r="E144" s="32">
        <f>SUM(E138:E143)</f>
        <v>399135</v>
      </c>
      <c r="F144" s="32">
        <f>SUM(F138:F143)</f>
        <v>59308</v>
      </c>
      <c r="G144" s="37">
        <f t="shared" si="28"/>
        <v>0.14859132874841846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59308</v>
      </c>
      <c r="O144" s="37">
        <f t="shared" si="32"/>
        <v>0.14859132874841846</v>
      </c>
      <c r="P144" s="32">
        <f>SUM(P138:P143)</f>
        <v>42680</v>
      </c>
      <c r="Q144" s="32">
        <f>SUM(Q138:Q143)</f>
        <v>1304379</v>
      </c>
      <c r="R144" s="32">
        <f>SUM(R138:R143)</f>
        <v>382679</v>
      </c>
      <c r="S144" s="32">
        <f>SUM(S138:S143)</f>
        <v>42680</v>
      </c>
      <c r="T144" s="37">
        <f t="shared" si="33"/>
        <v>3.2720551312156974E-2</v>
      </c>
      <c r="U144" s="37">
        <f t="shared" si="34"/>
        <v>0.38959700093720717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2059000</v>
      </c>
      <c r="E147" s="31">
        <v>2059000</v>
      </c>
      <c r="F147" s="31">
        <v>889246</v>
      </c>
      <c r="G147" s="36">
        <f t="shared" si="28"/>
        <v>0.43188246721709567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889246</v>
      </c>
      <c r="O147" s="36">
        <f t="shared" si="32"/>
        <v>0.43188246721709567</v>
      </c>
      <c r="P147" s="31">
        <v>789860</v>
      </c>
      <c r="Q147" s="31">
        <v>2226000</v>
      </c>
      <c r="R147" s="31">
        <v>2226000</v>
      </c>
      <c r="S147" s="31">
        <v>789860</v>
      </c>
      <c r="T147" s="36">
        <f t="shared" si="33"/>
        <v>0.35483378256963161</v>
      </c>
      <c r="U147" s="36">
        <f t="shared" si="34"/>
        <v>0.12582736181095378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289598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289598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2059000</v>
      </c>
      <c r="E150" s="32">
        <f>SUM(E145:E149)</f>
        <v>2059000</v>
      </c>
      <c r="F150" s="32">
        <f>SUM(F145:F149)</f>
        <v>1178844</v>
      </c>
      <c r="G150" s="37">
        <f t="shared" si="28"/>
        <v>0.57253229723166588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1178844</v>
      </c>
      <c r="O150" s="37">
        <f t="shared" si="32"/>
        <v>0.57253229723166588</v>
      </c>
      <c r="P150" s="32">
        <f>SUM(P145:P149)</f>
        <v>789860</v>
      </c>
      <c r="Q150" s="32">
        <f>SUM(Q145:Q149)</f>
        <v>2226000</v>
      </c>
      <c r="R150" s="32">
        <f>SUM(R145:R149)</f>
        <v>2226000</v>
      </c>
      <c r="S150" s="32">
        <f>SUM(S145:S149)</f>
        <v>789860</v>
      </c>
      <c r="T150" s="37">
        <f t="shared" si="33"/>
        <v>0.35483378256963161</v>
      </c>
      <c r="U150" s="37">
        <f t="shared" si="34"/>
        <v>0.49247208366039552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86800</v>
      </c>
      <c r="E152" s="31">
        <v>86800</v>
      </c>
      <c r="F152" s="31">
        <v>21600</v>
      </c>
      <c r="G152" s="36">
        <f t="shared" si="28"/>
        <v>0.24884792626728111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21600</v>
      </c>
      <c r="O152" s="36">
        <f t="shared" si="32"/>
        <v>0.24884792626728111</v>
      </c>
      <c r="P152" s="31">
        <v>0</v>
      </c>
      <c r="Q152" s="31">
        <v>0</v>
      </c>
      <c r="R152" s="31">
        <v>0</v>
      </c>
      <c r="S152" s="31">
        <v>0</v>
      </c>
      <c r="T152" s="36">
        <f t="shared" si="33"/>
        <v>0</v>
      </c>
      <c r="U152" s="36">
        <f t="shared" si="34"/>
        <v>0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86800</v>
      </c>
      <c r="E157" s="32">
        <f>SUM(E151:E156)</f>
        <v>86800</v>
      </c>
      <c r="F157" s="32">
        <f>SUM(F151:F156)</f>
        <v>21600</v>
      </c>
      <c r="G157" s="37">
        <f t="shared" si="28"/>
        <v>0.24884792626728111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21600</v>
      </c>
      <c r="O157" s="37">
        <f t="shared" si="32"/>
        <v>0.24884792626728111</v>
      </c>
      <c r="P157" s="32">
        <f>SUM(P151:P156)</f>
        <v>0</v>
      </c>
      <c r="Q157" s="32">
        <f>SUM(Q151:Q156)</f>
        <v>0</v>
      </c>
      <c r="R157" s="32">
        <f>SUM(R151:R156)</f>
        <v>0</v>
      </c>
      <c r="S157" s="32">
        <f>SUM(S151:S156)</f>
        <v>0</v>
      </c>
      <c r="T157" s="37">
        <f t="shared" si="33"/>
        <v>0</v>
      </c>
      <c r="U157" s="37">
        <f t="shared" si="34"/>
        <v>0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113664764</v>
      </c>
      <c r="E162" s="31">
        <v>113664764</v>
      </c>
      <c r="F162" s="31">
        <v>47344113</v>
      </c>
      <c r="G162" s="36">
        <f t="shared" si="28"/>
        <v>0.41652409536520923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47344113</v>
      </c>
      <c r="O162" s="36">
        <f t="shared" si="32"/>
        <v>0.41652409536520923</v>
      </c>
      <c r="P162" s="31">
        <v>44704061</v>
      </c>
      <c r="Q162" s="31">
        <v>107316378</v>
      </c>
      <c r="R162" s="31">
        <v>107316378</v>
      </c>
      <c r="S162" s="31">
        <v>44704061</v>
      </c>
      <c r="T162" s="36">
        <f t="shared" si="33"/>
        <v>0.41656326679232503</v>
      </c>
      <c r="U162" s="36">
        <f t="shared" si="34"/>
        <v>5.9056200733083264E-2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113664764</v>
      </c>
      <c r="E163" s="32">
        <f>SUM(E158:E162)</f>
        <v>113664764</v>
      </c>
      <c r="F163" s="32">
        <f>SUM(F158:F162)</f>
        <v>47344113</v>
      </c>
      <c r="G163" s="37">
        <f t="shared" si="28"/>
        <v>0.41652409536520923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47344113</v>
      </c>
      <c r="O163" s="37">
        <f t="shared" si="32"/>
        <v>0.41652409536520923</v>
      </c>
      <c r="P163" s="32">
        <f>SUM(P158:P162)</f>
        <v>44704061</v>
      </c>
      <c r="Q163" s="32">
        <f>SUM(Q158:Q162)</f>
        <v>107316378</v>
      </c>
      <c r="R163" s="32">
        <f>SUM(R158:R162)</f>
        <v>107316378</v>
      </c>
      <c r="S163" s="32">
        <f>SUM(S158:S162)</f>
        <v>44704061</v>
      </c>
      <c r="T163" s="37">
        <f t="shared" si="33"/>
        <v>0.41656326679232503</v>
      </c>
      <c r="U163" s="37">
        <f t="shared" si="34"/>
        <v>5.9056200733083264E-2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28"/>
        <v>0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0</v>
      </c>
      <c r="O169" s="37">
        <f t="shared" si="32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3"/>
        <v>0</v>
      </c>
      <c r="U169" s="37">
        <f t="shared" si="34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422503878</v>
      </c>
      <c r="E170" s="32">
        <f>SUM(E105,E107:E111,E113:E120,E122:E125,E127:E131,E133:E136,E138:E143,E145:E149,E151:E156,E158:E162,E164:E168)</f>
        <v>422503878</v>
      </c>
      <c r="F170" s="32">
        <f>SUM(F105,F107:F111,F113:F120,F122:F125,F127:F131,F133:F136,F138:F143,F145:F149,F151:F156,F158:F162,F164:F168)</f>
        <v>114944785</v>
      </c>
      <c r="G170" s="37">
        <f t="shared" si="28"/>
        <v>0.27205616560044921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114944785</v>
      </c>
      <c r="O170" s="37">
        <f t="shared" si="32"/>
        <v>0.27205616560044921</v>
      </c>
      <c r="P170" s="32">
        <f>SUM(P105,P107:P111,P113:P120,P122:P125,P127:P131,P133:P136,P138:P143,P145:P149,P151:P156,P158:P162,P164:P168)</f>
        <v>100428637</v>
      </c>
      <c r="Q170" s="32">
        <f>SUM(Q105,Q107:Q111,Q113:Q120,Q122:Q125,Q127:Q131,Q133:Q136,Q138:Q143,Q145:Q149,Q151:Q156,Q158:Q162,Q164:Q168)</f>
        <v>403266649</v>
      </c>
      <c r="R170" s="32">
        <f>SUM(R105,R107:R111,R113:R120,R122:R125,R127:R131,R133:R136,R138:R143,R145:R149,R151:R156,R158:R162,R164:R168)</f>
        <v>402332094</v>
      </c>
      <c r="S170" s="32">
        <f>SUM(S105,S107:S111,S113:S120,S122:S125,S127:S131,S133:S136,S138:S143,S145:S149,S151:S156,S158:S162,S164:S168)</f>
        <v>100428637</v>
      </c>
      <c r="T170" s="37">
        <f t="shared" si="33"/>
        <v>0.24903779484129868</v>
      </c>
      <c r="U170" s="37">
        <f t="shared" si="34"/>
        <v>0.14454191985100828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315000</v>
      </c>
      <c r="E175" s="31">
        <v>315000</v>
      </c>
      <c r="F175" s="31">
        <v>1074723</v>
      </c>
      <c r="G175" s="36">
        <f t="shared" si="35"/>
        <v>3.4118190476190478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1074723</v>
      </c>
      <c r="O175" s="36">
        <f t="shared" si="39"/>
        <v>3.4118190476190478</v>
      </c>
      <c r="P175" s="31">
        <v>474261</v>
      </c>
      <c r="Q175" s="31">
        <v>315000</v>
      </c>
      <c r="R175" s="31">
        <v>315000</v>
      </c>
      <c r="S175" s="31">
        <v>474261</v>
      </c>
      <c r="T175" s="36">
        <f t="shared" si="40"/>
        <v>1.5055904761904761</v>
      </c>
      <c r="U175" s="36">
        <f t="shared" si="41"/>
        <v>1.2661003118535996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315000</v>
      </c>
      <c r="E179" s="32">
        <f>SUM(E173:E178)</f>
        <v>315000</v>
      </c>
      <c r="F179" s="32">
        <f>SUM(F173:F178)</f>
        <v>1074723</v>
      </c>
      <c r="G179" s="37">
        <f t="shared" si="35"/>
        <v>3.4118190476190478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1074723</v>
      </c>
      <c r="O179" s="37">
        <f t="shared" si="39"/>
        <v>3.4118190476190478</v>
      </c>
      <c r="P179" s="32">
        <f>SUM(P173:P178)</f>
        <v>474261</v>
      </c>
      <c r="Q179" s="32">
        <f>SUM(Q173:Q178)</f>
        <v>315000</v>
      </c>
      <c r="R179" s="32">
        <f>SUM(R173:R178)</f>
        <v>315000</v>
      </c>
      <c r="S179" s="32">
        <f>SUM(S173:S178)</f>
        <v>474261</v>
      </c>
      <c r="T179" s="37">
        <f t="shared" si="40"/>
        <v>1.5055904761904761</v>
      </c>
      <c r="U179" s="37">
        <f t="shared" si="41"/>
        <v>1.2661003118535996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1970274</v>
      </c>
      <c r="E184" s="31">
        <v>1970274</v>
      </c>
      <c r="F184" s="31">
        <v>820947</v>
      </c>
      <c r="G184" s="36">
        <f t="shared" si="35"/>
        <v>0.41666641289485623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820947</v>
      </c>
      <c r="O184" s="36">
        <f t="shared" si="39"/>
        <v>0.41666641289485623</v>
      </c>
      <c r="P184" s="31">
        <v>833333</v>
      </c>
      <c r="Q184" s="31">
        <v>2707929</v>
      </c>
      <c r="R184" s="31">
        <v>2150593</v>
      </c>
      <c r="S184" s="31">
        <v>833333</v>
      </c>
      <c r="T184" s="36">
        <f t="shared" si="40"/>
        <v>0.30773812755061153</v>
      </c>
      <c r="U184" s="36">
        <f t="shared" si="41"/>
        <v>-1.4863205945282343E-2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1970274</v>
      </c>
      <c r="E185" s="32">
        <f>SUM(E180:E184)</f>
        <v>1970274</v>
      </c>
      <c r="F185" s="32">
        <f>SUM(F180:F184)</f>
        <v>820947</v>
      </c>
      <c r="G185" s="37">
        <f t="shared" si="35"/>
        <v>0.41666641289485623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820947</v>
      </c>
      <c r="O185" s="37">
        <f t="shared" si="39"/>
        <v>0.41666641289485623</v>
      </c>
      <c r="P185" s="32">
        <f>SUM(P180:P184)</f>
        <v>833333</v>
      </c>
      <c r="Q185" s="32">
        <f>SUM(Q180:Q184)</f>
        <v>2707929</v>
      </c>
      <c r="R185" s="32">
        <f>SUM(R180:R184)</f>
        <v>2150593</v>
      </c>
      <c r="S185" s="32">
        <f>SUM(S180:S184)</f>
        <v>833333</v>
      </c>
      <c r="T185" s="37">
        <f t="shared" si="40"/>
        <v>0.30773812755061153</v>
      </c>
      <c r="U185" s="37">
        <f t="shared" si="41"/>
        <v>-1.4863205945282343E-2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3806</v>
      </c>
      <c r="E188" s="31">
        <v>3806</v>
      </c>
      <c r="F188" s="31">
        <v>0</v>
      </c>
      <c r="G188" s="36">
        <f t="shared" si="35"/>
        <v>0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0</v>
      </c>
      <c r="O188" s="36">
        <f t="shared" si="39"/>
        <v>0</v>
      </c>
      <c r="P188" s="31">
        <v>0</v>
      </c>
      <c r="Q188" s="31">
        <v>1704</v>
      </c>
      <c r="R188" s="31">
        <v>1704</v>
      </c>
      <c r="S188" s="31">
        <v>0</v>
      </c>
      <c r="T188" s="36">
        <f t="shared" si="40"/>
        <v>0</v>
      </c>
      <c r="U188" s="36">
        <f t="shared" si="41"/>
        <v>0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25250000</v>
      </c>
      <c r="E190" s="31">
        <v>25250000</v>
      </c>
      <c r="F190" s="31">
        <v>10520848</v>
      </c>
      <c r="G190" s="36">
        <f t="shared" si="35"/>
        <v>0.41666724752475248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10520848</v>
      </c>
      <c r="O190" s="36">
        <f t="shared" si="39"/>
        <v>0.41666724752475248</v>
      </c>
      <c r="P190" s="31">
        <v>9922098</v>
      </c>
      <c r="Q190" s="31">
        <v>23813000</v>
      </c>
      <c r="R190" s="31">
        <v>23813000</v>
      </c>
      <c r="S190" s="31">
        <v>9922098</v>
      </c>
      <c r="T190" s="36">
        <f t="shared" si="40"/>
        <v>0.41666728257674379</v>
      </c>
      <c r="U190" s="36">
        <f t="shared" si="41"/>
        <v>6.0345100401145046E-2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25253806</v>
      </c>
      <c r="E191" s="32">
        <f>SUM(E186:E190)</f>
        <v>25253806</v>
      </c>
      <c r="F191" s="32">
        <f>SUM(F186:F190)</f>
        <v>10520848</v>
      </c>
      <c r="G191" s="37">
        <f t="shared" si="35"/>
        <v>0.41660445162206439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10520848</v>
      </c>
      <c r="O191" s="37">
        <f t="shared" si="39"/>
        <v>0.41660445162206439</v>
      </c>
      <c r="P191" s="32">
        <f>SUM(P186:P190)</f>
        <v>9922098</v>
      </c>
      <c r="Q191" s="32">
        <f>SUM(Q186:Q190)</f>
        <v>23814704</v>
      </c>
      <c r="R191" s="32">
        <f>SUM(R186:R190)</f>
        <v>23814704</v>
      </c>
      <c r="S191" s="32">
        <f>SUM(S186:S190)</f>
        <v>9922098</v>
      </c>
      <c r="T191" s="37">
        <f t="shared" si="40"/>
        <v>0.41663746901914045</v>
      </c>
      <c r="U191" s="37">
        <f t="shared" si="41"/>
        <v>6.0345100401145046E-2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35"/>
        <v>0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0</v>
      </c>
      <c r="O195" s="36">
        <f t="shared" si="39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0"/>
        <v>0</v>
      </c>
      <c r="U195" s="36">
        <f t="shared" si="41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468996</v>
      </c>
      <c r="E197" s="31">
        <v>468996</v>
      </c>
      <c r="F197" s="31">
        <v>175573</v>
      </c>
      <c r="G197" s="36">
        <f t="shared" si="35"/>
        <v>0.37435926958865323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175573</v>
      </c>
      <c r="O197" s="36">
        <f t="shared" si="39"/>
        <v>0.37435926958865323</v>
      </c>
      <c r="P197" s="31">
        <v>57466</v>
      </c>
      <c r="Q197" s="31">
        <v>426360</v>
      </c>
      <c r="R197" s="31">
        <v>426360</v>
      </c>
      <c r="S197" s="31">
        <v>57466</v>
      </c>
      <c r="T197" s="36">
        <f t="shared" si="40"/>
        <v>0.13478281264658973</v>
      </c>
      <c r="U197" s="36">
        <f t="shared" si="41"/>
        <v>2.0552500609055788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468996</v>
      </c>
      <c r="E198" s="32">
        <f>SUM(E192:E197)</f>
        <v>468996</v>
      </c>
      <c r="F198" s="32">
        <f>SUM(F192:F197)</f>
        <v>175573</v>
      </c>
      <c r="G198" s="37">
        <f t="shared" si="35"/>
        <v>0.37435926958865323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175573</v>
      </c>
      <c r="O198" s="37">
        <f t="shared" si="39"/>
        <v>0.37435926958865323</v>
      </c>
      <c r="P198" s="32">
        <f>SUM(P192:P197)</f>
        <v>57466</v>
      </c>
      <c r="Q198" s="32">
        <f>SUM(Q192:Q197)</f>
        <v>426360</v>
      </c>
      <c r="R198" s="32">
        <f>SUM(R192:R197)</f>
        <v>426360</v>
      </c>
      <c r="S198" s="32">
        <f>SUM(S192:S197)</f>
        <v>57466</v>
      </c>
      <c r="T198" s="37">
        <f t="shared" si="40"/>
        <v>0.13478281264658973</v>
      </c>
      <c r="U198" s="37">
        <f t="shared" si="41"/>
        <v>2.0552500609055788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0</v>
      </c>
      <c r="G204" s="37">
        <f t="shared" si="35"/>
        <v>0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0</v>
      </c>
      <c r="O204" s="37">
        <f t="shared" si="39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0"/>
        <v>0</v>
      </c>
      <c r="U204" s="37">
        <f t="shared" si="41"/>
        <v>0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28008076</v>
      </c>
      <c r="E205" s="32">
        <f>SUM(E173:E178,E180:E184,E186:E190,E192:E197,E199:E203)</f>
        <v>28008076</v>
      </c>
      <c r="F205" s="32">
        <f>SUM(F173:F178,F180:F184,F186:F190,F192:F197,F199:F203)</f>
        <v>12592091</v>
      </c>
      <c r="G205" s="37">
        <f t="shared" si="35"/>
        <v>0.44958786172959542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12592091</v>
      </c>
      <c r="O205" s="37">
        <f t="shared" si="39"/>
        <v>0.44958786172959542</v>
      </c>
      <c r="P205" s="32">
        <f>SUM(P173:P178,P180:P184,P186:P190,P192:P197,P199:P203)</f>
        <v>11287158</v>
      </c>
      <c r="Q205" s="32">
        <f>SUM(Q173:Q178,Q180:Q184,Q186:Q190,Q192:Q197,Q199:Q203)</f>
        <v>27263993</v>
      </c>
      <c r="R205" s="32">
        <f>SUM(R173:R178,R180:R184,R186:R190,R192:R197,R199:R203)</f>
        <v>26706657</v>
      </c>
      <c r="S205" s="32">
        <f>SUM(S173:S178,S180:S184,S186:S190,S192:S197,S199:S203)</f>
        <v>11287158</v>
      </c>
      <c r="T205" s="37">
        <f t="shared" si="40"/>
        <v>0.4139950446730235</v>
      </c>
      <c r="U205" s="37">
        <f t="shared" si="41"/>
        <v>0.11561218510452331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987520</v>
      </c>
      <c r="E215" s="31">
        <v>987520</v>
      </c>
      <c r="F215" s="31">
        <v>232024</v>
      </c>
      <c r="G215" s="36">
        <f t="shared" si="42"/>
        <v>0.23495625405055087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232024</v>
      </c>
      <c r="O215" s="36">
        <f t="shared" si="46"/>
        <v>0.23495625405055087</v>
      </c>
      <c r="P215" s="31">
        <v>226608</v>
      </c>
      <c r="Q215" s="31">
        <v>947820</v>
      </c>
      <c r="R215" s="31">
        <v>947820</v>
      </c>
      <c r="S215" s="31">
        <v>226608</v>
      </c>
      <c r="T215" s="36">
        <f t="shared" si="47"/>
        <v>0.23908337026017598</v>
      </c>
      <c r="U215" s="36">
        <f t="shared" si="48"/>
        <v>2.3900303607992557E-2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987520</v>
      </c>
      <c r="E216" s="32">
        <f>SUM(E208:E215)</f>
        <v>987520</v>
      </c>
      <c r="F216" s="32">
        <f>SUM(F208:F215)</f>
        <v>232024</v>
      </c>
      <c r="G216" s="37">
        <f t="shared" si="42"/>
        <v>0.23495625405055087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232024</v>
      </c>
      <c r="O216" s="37">
        <f t="shared" si="46"/>
        <v>0.23495625405055087</v>
      </c>
      <c r="P216" s="32">
        <f>SUM(P208:P215)</f>
        <v>226608</v>
      </c>
      <c r="Q216" s="32">
        <f>SUM(Q208:Q215)</f>
        <v>947820</v>
      </c>
      <c r="R216" s="32">
        <f>SUM(R208:R215)</f>
        <v>947820</v>
      </c>
      <c r="S216" s="32">
        <f>SUM(S208:S215)</f>
        <v>226608</v>
      </c>
      <c r="T216" s="37">
        <f t="shared" si="47"/>
        <v>0.23908337026017598</v>
      </c>
      <c r="U216" s="37">
        <f t="shared" si="48"/>
        <v>2.3900303607992557E-2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2"/>
        <v>0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0</v>
      </c>
      <c r="O218" s="36">
        <f t="shared" si="46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47"/>
        <v>0</v>
      </c>
      <c r="U218" s="36">
        <f t="shared" si="48"/>
        <v>0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112992</v>
      </c>
      <c r="E219" s="31">
        <v>112992</v>
      </c>
      <c r="F219" s="31">
        <v>2454</v>
      </c>
      <c r="G219" s="36">
        <f t="shared" si="42"/>
        <v>2.1718351741716227E-2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2454</v>
      </c>
      <c r="O219" s="36">
        <f t="shared" si="46"/>
        <v>2.1718351741716227E-2</v>
      </c>
      <c r="P219" s="31">
        <v>0</v>
      </c>
      <c r="Q219" s="31">
        <v>108231</v>
      </c>
      <c r="R219" s="31">
        <v>108231</v>
      </c>
      <c r="S219" s="31">
        <v>0</v>
      </c>
      <c r="T219" s="36">
        <f t="shared" si="47"/>
        <v>0</v>
      </c>
      <c r="U219" s="36">
        <f t="shared" si="48"/>
        <v>0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1677689</v>
      </c>
      <c r="E223" s="31">
        <v>1677689</v>
      </c>
      <c r="F223" s="31">
        <v>526030</v>
      </c>
      <c r="G223" s="36">
        <f t="shared" si="42"/>
        <v>0.31354440542913498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526030</v>
      </c>
      <c r="O223" s="36">
        <f t="shared" si="46"/>
        <v>0.31354440542913498</v>
      </c>
      <c r="P223" s="31">
        <v>220364</v>
      </c>
      <c r="Q223" s="31">
        <v>1621500</v>
      </c>
      <c r="R223" s="31">
        <v>1621500</v>
      </c>
      <c r="S223" s="31">
        <v>220364</v>
      </c>
      <c r="T223" s="36">
        <f t="shared" si="47"/>
        <v>0.13590132593277829</v>
      </c>
      <c r="U223" s="36">
        <f t="shared" si="48"/>
        <v>1.3870958958813597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1790681</v>
      </c>
      <c r="E224" s="32">
        <f>SUM(E217:E223)</f>
        <v>1790681</v>
      </c>
      <c r="F224" s="32">
        <f>SUM(F217:F223)</f>
        <v>528484</v>
      </c>
      <c r="G224" s="37">
        <f t="shared" si="42"/>
        <v>0.29513017673164565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528484</v>
      </c>
      <c r="O224" s="37">
        <f t="shared" si="46"/>
        <v>0.29513017673164565</v>
      </c>
      <c r="P224" s="32">
        <f>SUM(P217:P223)</f>
        <v>220364</v>
      </c>
      <c r="Q224" s="32">
        <f>SUM(Q217:Q223)</f>
        <v>1729731</v>
      </c>
      <c r="R224" s="32">
        <f>SUM(R217:R223)</f>
        <v>1729731</v>
      </c>
      <c r="S224" s="32">
        <f>SUM(S217:S223)</f>
        <v>220364</v>
      </c>
      <c r="T224" s="37">
        <f t="shared" si="47"/>
        <v>0.12739784394220835</v>
      </c>
      <c r="U224" s="37">
        <f t="shared" si="48"/>
        <v>1.3982320161187851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47"/>
        <v>0</v>
      </c>
      <c r="U226" s="36">
        <f t="shared" si="48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2"/>
        <v>0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0</v>
      </c>
      <c r="O230" s="37">
        <f t="shared" si="46"/>
        <v>0</v>
      </c>
      <c r="P230" s="32">
        <f>SUM(P225:P229)</f>
        <v>0</v>
      </c>
      <c r="Q230" s="32">
        <f>SUM(Q225:Q229)</f>
        <v>0</v>
      </c>
      <c r="R230" s="32">
        <f>SUM(R225:R229)</f>
        <v>0</v>
      </c>
      <c r="S230" s="32">
        <f>SUM(S225:S229)</f>
        <v>0</v>
      </c>
      <c r="T230" s="37">
        <f t="shared" si="47"/>
        <v>0</v>
      </c>
      <c r="U230" s="37">
        <f t="shared" si="48"/>
        <v>0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2778201</v>
      </c>
      <c r="E231" s="32">
        <f>SUM(E208:E215,E217:E223,E225:E229)</f>
        <v>2778201</v>
      </c>
      <c r="F231" s="32">
        <f>SUM(F208:F215,F217:F223,F225:F229)</f>
        <v>760508</v>
      </c>
      <c r="G231" s="37">
        <f t="shared" si="42"/>
        <v>0.27374117279491295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760508</v>
      </c>
      <c r="O231" s="37">
        <f t="shared" si="46"/>
        <v>0.27374117279491295</v>
      </c>
      <c r="P231" s="32">
        <f>SUM(P208:P215,P217:P223,P225:P229)</f>
        <v>446972</v>
      </c>
      <c r="Q231" s="32">
        <f>SUM(Q208:Q215,Q217:Q223,Q225:Q229)</f>
        <v>2677551</v>
      </c>
      <c r="R231" s="32">
        <f>SUM(R208:R215,R217:R223,R225:R229)</f>
        <v>2677551</v>
      </c>
      <c r="S231" s="32">
        <f>SUM(S208:S215,S217:S223,S225:S229)</f>
        <v>446972</v>
      </c>
      <c r="T231" s="37">
        <f t="shared" si="47"/>
        <v>0.16693314151625871</v>
      </c>
      <c r="U231" s="37">
        <f t="shared" si="48"/>
        <v>0.70146675854415941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49"/>
        <v>0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0</v>
      </c>
      <c r="O235" s="36">
        <f t="shared" si="53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54"/>
        <v>0</v>
      </c>
      <c r="U235" s="36">
        <f t="shared" si="55"/>
        <v>0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49"/>
        <v>0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0</v>
      </c>
      <c r="O236" s="36">
        <f t="shared" si="53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54"/>
        <v>0</v>
      </c>
      <c r="U236" s="36">
        <f t="shared" si="55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49"/>
        <v>0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0</v>
      </c>
      <c r="O240" s="37">
        <f t="shared" si="53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54"/>
        <v>0</v>
      </c>
      <c r="U240" s="37">
        <f t="shared" si="55"/>
        <v>0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395088</v>
      </c>
      <c r="E243" s="31">
        <v>395088</v>
      </c>
      <c r="F243" s="31">
        <v>0</v>
      </c>
      <c r="G243" s="36">
        <f t="shared" si="49"/>
        <v>0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0</v>
      </c>
      <c r="O243" s="36">
        <f t="shared" si="53"/>
        <v>0</v>
      </c>
      <c r="P243" s="31">
        <v>0</v>
      </c>
      <c r="Q243" s="31">
        <v>269088</v>
      </c>
      <c r="R243" s="31">
        <v>269088</v>
      </c>
      <c r="S243" s="31">
        <v>0</v>
      </c>
      <c r="T243" s="36">
        <f t="shared" si="54"/>
        <v>0</v>
      </c>
      <c r="U243" s="36">
        <f t="shared" si="55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395088</v>
      </c>
      <c r="E247" s="32">
        <f>SUM(E241:E246)</f>
        <v>395088</v>
      </c>
      <c r="F247" s="32">
        <f>SUM(F241:F246)</f>
        <v>0</v>
      </c>
      <c r="G247" s="37">
        <f t="shared" si="49"/>
        <v>0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0</v>
      </c>
      <c r="O247" s="37">
        <f t="shared" si="53"/>
        <v>0</v>
      </c>
      <c r="P247" s="32">
        <f>SUM(P241:P246)</f>
        <v>0</v>
      </c>
      <c r="Q247" s="32">
        <f>SUM(Q241:Q246)</f>
        <v>269088</v>
      </c>
      <c r="R247" s="32">
        <f>SUM(R241:R246)</f>
        <v>269088</v>
      </c>
      <c r="S247" s="32">
        <f>SUM(S241:S246)</f>
        <v>0</v>
      </c>
      <c r="T247" s="37">
        <f t="shared" si="54"/>
        <v>0</v>
      </c>
      <c r="U247" s="37">
        <f t="shared" si="55"/>
        <v>0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49"/>
        <v>0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0</v>
      </c>
      <c r="O254" s="37">
        <f t="shared" si="53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54"/>
        <v>0</v>
      </c>
      <c r="U254" s="37">
        <f t="shared" si="55"/>
        <v>0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49"/>
        <v>0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0</v>
      </c>
      <c r="O255" s="36">
        <f t="shared" si="53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54"/>
        <v>0</v>
      </c>
      <c r="U255" s="36">
        <f t="shared" si="55"/>
        <v>0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49"/>
        <v>0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0</v>
      </c>
      <c r="O259" s="37">
        <f t="shared" si="53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54"/>
        <v>0</v>
      </c>
      <c r="U259" s="37">
        <f t="shared" si="55"/>
        <v>0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395088</v>
      </c>
      <c r="E260" s="32">
        <f>SUM(E234:E239,E241:E246,E248:E253,E255:E258)</f>
        <v>395088</v>
      </c>
      <c r="F260" s="32">
        <f>SUM(F234:F239,F241:F246,F248:F253,F255:F258)</f>
        <v>0</v>
      </c>
      <c r="G260" s="37">
        <f t="shared" si="49"/>
        <v>0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0</v>
      </c>
      <c r="O260" s="37">
        <f t="shared" si="53"/>
        <v>0</v>
      </c>
      <c r="P260" s="32">
        <f>SUM(P234:P239,P241:P246,P248:P253,P255:P258)</f>
        <v>0</v>
      </c>
      <c r="Q260" s="32">
        <f>SUM(Q234:Q239,Q241:Q246,Q248:Q253,Q255:Q258)</f>
        <v>269088</v>
      </c>
      <c r="R260" s="32">
        <f>SUM(R234:R239,R241:R246,R248:R253,R255:R258)</f>
        <v>269088</v>
      </c>
      <c r="S260" s="32">
        <f>SUM(S234:S239,S241:S246,S248:S253,S255:S258)</f>
        <v>0</v>
      </c>
      <c r="T260" s="37">
        <f t="shared" si="54"/>
        <v>0</v>
      </c>
      <c r="U260" s="37">
        <f t="shared" si="55"/>
        <v>0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56"/>
        <v>0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0</v>
      </c>
      <c r="O264" s="36">
        <f t="shared" si="60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61"/>
        <v>0</v>
      </c>
      <c r="U264" s="36">
        <f t="shared" si="62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11829998</v>
      </c>
      <c r="E266" s="31">
        <v>11829998</v>
      </c>
      <c r="F266" s="31">
        <v>4652428</v>
      </c>
      <c r="G266" s="36">
        <f t="shared" si="56"/>
        <v>0.39327377739201647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4652428</v>
      </c>
      <c r="O266" s="36">
        <f t="shared" si="60"/>
        <v>0.39327377739201647</v>
      </c>
      <c r="P266" s="31">
        <v>4244058</v>
      </c>
      <c r="Q266" s="31">
        <v>10185813</v>
      </c>
      <c r="R266" s="31">
        <v>10185813</v>
      </c>
      <c r="S266" s="31">
        <v>4244058</v>
      </c>
      <c r="T266" s="36">
        <f t="shared" si="61"/>
        <v>0.41666364776184289</v>
      </c>
      <c r="U266" s="36">
        <f t="shared" si="62"/>
        <v>9.6221587923633445E-2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11829998</v>
      </c>
      <c r="E267" s="32">
        <f>SUM(E263:E266)</f>
        <v>11829998</v>
      </c>
      <c r="F267" s="32">
        <f>SUM(F263:F266)</f>
        <v>4652428</v>
      </c>
      <c r="G267" s="37">
        <f t="shared" si="56"/>
        <v>0.39327377739201647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4652428</v>
      </c>
      <c r="O267" s="37">
        <f t="shared" si="60"/>
        <v>0.39327377739201647</v>
      </c>
      <c r="P267" s="32">
        <f>SUM(P263:P266)</f>
        <v>4244058</v>
      </c>
      <c r="Q267" s="32">
        <f>SUM(Q263:Q266)</f>
        <v>10185813</v>
      </c>
      <c r="R267" s="32">
        <f>SUM(R263:R266)</f>
        <v>10185813</v>
      </c>
      <c r="S267" s="32">
        <f>SUM(S263:S266)</f>
        <v>4244058</v>
      </c>
      <c r="T267" s="37">
        <f t="shared" si="61"/>
        <v>0.41666364776184289</v>
      </c>
      <c r="U267" s="37">
        <f t="shared" si="62"/>
        <v>9.6221587923633445E-2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1189873</v>
      </c>
      <c r="Q268" s="31">
        <v>1657423</v>
      </c>
      <c r="R268" s="31">
        <v>6124422</v>
      </c>
      <c r="S268" s="31">
        <v>1189873</v>
      </c>
      <c r="T268" s="36">
        <f t="shared" si="61"/>
        <v>0.71790544719121185</v>
      </c>
      <c r="U268" s="36">
        <f t="shared" si="62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0</v>
      </c>
      <c r="E275" s="32">
        <f>SUM(E268:E274)</f>
        <v>0</v>
      </c>
      <c r="F275" s="32">
        <f>SUM(F268:F274)</f>
        <v>0</v>
      </c>
      <c r="G275" s="37">
        <f t="shared" si="56"/>
        <v>0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0</v>
      </c>
      <c r="O275" s="37">
        <f t="shared" si="60"/>
        <v>0</v>
      </c>
      <c r="P275" s="32">
        <f>SUM(P268:P274)</f>
        <v>1189873</v>
      </c>
      <c r="Q275" s="32">
        <f>SUM(Q268:Q274)</f>
        <v>1657423</v>
      </c>
      <c r="R275" s="32">
        <f>SUM(R268:R274)</f>
        <v>6124422</v>
      </c>
      <c r="S275" s="32">
        <f>SUM(S268:S274)</f>
        <v>1189873</v>
      </c>
      <c r="T275" s="37">
        <f t="shared" si="61"/>
        <v>0.71790544719121185</v>
      </c>
      <c r="U275" s="37">
        <f t="shared" si="62"/>
        <v>-1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1400000</v>
      </c>
      <c r="E284" s="31">
        <v>1400000</v>
      </c>
      <c r="F284" s="31">
        <v>424249</v>
      </c>
      <c r="G284" s="36">
        <f t="shared" si="56"/>
        <v>0.303035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424249</v>
      </c>
      <c r="O284" s="36">
        <f t="shared" si="60"/>
        <v>0.303035</v>
      </c>
      <c r="P284" s="31">
        <v>375940</v>
      </c>
      <c r="Q284" s="31">
        <v>1300000</v>
      </c>
      <c r="R284" s="31">
        <v>1300539</v>
      </c>
      <c r="S284" s="31">
        <v>375940</v>
      </c>
      <c r="T284" s="36">
        <f t="shared" si="61"/>
        <v>0.28918461538461537</v>
      </c>
      <c r="U284" s="36">
        <f t="shared" si="62"/>
        <v>0.12850188859924461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1400000</v>
      </c>
      <c r="E285" s="32">
        <f>SUM(E276:E284)</f>
        <v>1400000</v>
      </c>
      <c r="F285" s="32">
        <f>SUM(F276:F284)</f>
        <v>424249</v>
      </c>
      <c r="G285" s="37">
        <f t="shared" si="56"/>
        <v>0.303035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424249</v>
      </c>
      <c r="O285" s="37">
        <f t="shared" si="60"/>
        <v>0.303035</v>
      </c>
      <c r="P285" s="32">
        <f>SUM(P276:P284)</f>
        <v>375940</v>
      </c>
      <c r="Q285" s="32">
        <f>SUM(Q276:Q284)</f>
        <v>1300000</v>
      </c>
      <c r="R285" s="32">
        <f>SUM(R276:R284)</f>
        <v>1300539</v>
      </c>
      <c r="S285" s="32">
        <f>SUM(S276:S284)</f>
        <v>375940</v>
      </c>
      <c r="T285" s="37">
        <f t="shared" si="61"/>
        <v>0.28918461538461537</v>
      </c>
      <c r="U285" s="37">
        <f t="shared" si="62"/>
        <v>0.12850188859924461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56"/>
        <v>0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0</v>
      </c>
      <c r="O292" s="37">
        <f t="shared" si="60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61"/>
        <v>0</v>
      </c>
      <c r="U292" s="37">
        <f t="shared" si="62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75000</v>
      </c>
      <c r="E293" s="31">
        <v>75000</v>
      </c>
      <c r="F293" s="31">
        <v>0</v>
      </c>
      <c r="G293" s="36">
        <f t="shared" si="56"/>
        <v>0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0</v>
      </c>
      <c r="O293" s="36">
        <f t="shared" si="60"/>
        <v>0</v>
      </c>
      <c r="P293" s="31">
        <v>0</v>
      </c>
      <c r="Q293" s="31">
        <v>90000</v>
      </c>
      <c r="R293" s="31">
        <v>4090000</v>
      </c>
      <c r="S293" s="31">
        <v>0</v>
      </c>
      <c r="T293" s="36">
        <f t="shared" si="61"/>
        <v>0</v>
      </c>
      <c r="U293" s="36">
        <f t="shared" si="62"/>
        <v>0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75000</v>
      </c>
      <c r="E298" s="32">
        <f>SUM(E293:E297)</f>
        <v>75000</v>
      </c>
      <c r="F298" s="32">
        <f>SUM(F293:F297)</f>
        <v>0</v>
      </c>
      <c r="G298" s="37">
        <f t="shared" si="56"/>
        <v>0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0</v>
      </c>
      <c r="O298" s="37">
        <f t="shared" si="60"/>
        <v>0</v>
      </c>
      <c r="P298" s="32">
        <f>SUM(P293:P297)</f>
        <v>0</v>
      </c>
      <c r="Q298" s="32">
        <f>SUM(Q293:Q297)</f>
        <v>90000</v>
      </c>
      <c r="R298" s="32">
        <f>SUM(R293:R297)</f>
        <v>4090000</v>
      </c>
      <c r="S298" s="32">
        <f>SUM(S293:S297)</f>
        <v>0</v>
      </c>
      <c r="T298" s="37">
        <f t="shared" si="61"/>
        <v>0</v>
      </c>
      <c r="U298" s="37">
        <f t="shared" si="62"/>
        <v>0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13304998</v>
      </c>
      <c r="E299" s="32">
        <f>SUM(E263:E266,E268:E274,E276:E284,E286:E291,E293:E297)</f>
        <v>13304998</v>
      </c>
      <c r="F299" s="32">
        <f>SUM(F263:F266,F268:F274,F276:F284,F286:F291,F293:F297)</f>
        <v>5076677</v>
      </c>
      <c r="G299" s="37">
        <f t="shared" si="56"/>
        <v>0.38156165074207454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5076677</v>
      </c>
      <c r="O299" s="37">
        <f t="shared" si="60"/>
        <v>0.38156165074207454</v>
      </c>
      <c r="P299" s="32">
        <f>SUM(P263:P266,P268:P274,P276:P284,P286:P291,P293:P297)</f>
        <v>5809871</v>
      </c>
      <c r="Q299" s="32">
        <f>SUM(Q263:Q266,Q268:Q274,Q276:Q284,Q286:Q291,Q293:Q297)</f>
        <v>13233236</v>
      </c>
      <c r="R299" s="32">
        <f>SUM(R263:R266,R268:R274,R276:R284,R286:R291,R293:R297)</f>
        <v>21700774</v>
      </c>
      <c r="S299" s="32">
        <f>SUM(S263:S266,S268:S274,S276:S284,S286:S291,S293:S297)</f>
        <v>5809871</v>
      </c>
      <c r="T299" s="37">
        <f t="shared" si="61"/>
        <v>0.43903630223174439</v>
      </c>
      <c r="U299" s="37">
        <f t="shared" si="62"/>
        <v>-0.12619798270908256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446401132</v>
      </c>
      <c r="E302" s="31">
        <v>446401132</v>
      </c>
      <c r="F302" s="31">
        <v>81928029</v>
      </c>
      <c r="G302" s="36">
        <f t="shared" ref="G302:G339" si="63">IF(($D302     =0),0,($F302     /$D302     ))</f>
        <v>0.18353006551067616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81928029</v>
      </c>
      <c r="O302" s="36">
        <f t="shared" ref="O302:O339" si="67">IF(($D302     =0),0,($N302     /$D302     ))</f>
        <v>0.18353006551067616</v>
      </c>
      <c r="P302" s="31">
        <v>63485018</v>
      </c>
      <c r="Q302" s="31">
        <v>454486085</v>
      </c>
      <c r="R302" s="31">
        <v>407486085</v>
      </c>
      <c r="S302" s="31">
        <v>63485018</v>
      </c>
      <c r="T302" s="36">
        <f t="shared" ref="T302:T339" si="68">IF(($Q302     =0),0,($S302     /$Q302     ))</f>
        <v>0.13968528431404012</v>
      </c>
      <c r="U302" s="36">
        <f t="shared" ref="U302:U339" si="69">IF(($P302     =0),0,(($F302     /$P302     )-1))</f>
        <v>0.29050966009019641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446401132</v>
      </c>
      <c r="E303" s="32">
        <f>E302</f>
        <v>446401132</v>
      </c>
      <c r="F303" s="32">
        <f>F302</f>
        <v>81928029</v>
      </c>
      <c r="G303" s="37">
        <f t="shared" si="63"/>
        <v>0.18353006551067616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81928029</v>
      </c>
      <c r="O303" s="37">
        <f t="shared" si="67"/>
        <v>0.18353006551067616</v>
      </c>
      <c r="P303" s="32">
        <f>P302</f>
        <v>63485018</v>
      </c>
      <c r="Q303" s="32">
        <f>Q302</f>
        <v>454486085</v>
      </c>
      <c r="R303" s="32">
        <f>R302</f>
        <v>407486085</v>
      </c>
      <c r="S303" s="32">
        <f>S302</f>
        <v>63485018</v>
      </c>
      <c r="T303" s="37">
        <f t="shared" si="68"/>
        <v>0.13968528431404012</v>
      </c>
      <c r="U303" s="37">
        <f t="shared" si="69"/>
        <v>0.29050966009019641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63"/>
        <v>0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0</v>
      </c>
      <c r="O307" s="36">
        <f t="shared" si="6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68"/>
        <v>0</v>
      </c>
      <c r="U307" s="36">
        <f t="shared" si="69"/>
        <v>0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63"/>
        <v>0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0</v>
      </c>
      <c r="O308" s="36">
        <f t="shared" si="6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68"/>
        <v>0</v>
      </c>
      <c r="U308" s="36">
        <f t="shared" si="69"/>
        <v>0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14675460</v>
      </c>
      <c r="E309" s="31">
        <v>14675460</v>
      </c>
      <c r="F309" s="31">
        <v>4652036</v>
      </c>
      <c r="G309" s="36">
        <f t="shared" si="63"/>
        <v>0.31699422028338464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4652036</v>
      </c>
      <c r="O309" s="36">
        <f t="shared" si="67"/>
        <v>0.31699422028338464</v>
      </c>
      <c r="P309" s="31">
        <v>6022839</v>
      </c>
      <c r="Q309" s="31">
        <v>14192289</v>
      </c>
      <c r="R309" s="31">
        <v>14192289</v>
      </c>
      <c r="S309" s="31">
        <v>6022839</v>
      </c>
      <c r="T309" s="36">
        <f t="shared" si="68"/>
        <v>0.42437403860645734</v>
      </c>
      <c r="U309" s="36">
        <f t="shared" si="69"/>
        <v>-0.22760080420545858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14675460</v>
      </c>
      <c r="E310" s="32">
        <f>SUM(E304:E309)</f>
        <v>14675460</v>
      </c>
      <c r="F310" s="32">
        <f>SUM(F304:F309)</f>
        <v>4652036</v>
      </c>
      <c r="G310" s="37">
        <f t="shared" si="63"/>
        <v>0.31699422028338464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4652036</v>
      </c>
      <c r="O310" s="37">
        <f t="shared" si="67"/>
        <v>0.31699422028338464</v>
      </c>
      <c r="P310" s="32">
        <f>SUM(P304:P309)</f>
        <v>6022839</v>
      </c>
      <c r="Q310" s="32">
        <f>SUM(Q304:Q309)</f>
        <v>14192289</v>
      </c>
      <c r="R310" s="32">
        <f>SUM(R304:R309)</f>
        <v>14192289</v>
      </c>
      <c r="S310" s="32">
        <f>SUM(S304:S309)</f>
        <v>6022839</v>
      </c>
      <c r="T310" s="37">
        <f t="shared" si="68"/>
        <v>0.42437403860645734</v>
      </c>
      <c r="U310" s="37">
        <f t="shared" si="69"/>
        <v>-0.22760080420545858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63"/>
        <v>0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0</v>
      </c>
      <c r="O311" s="36">
        <f t="shared" si="6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68"/>
        <v>0</v>
      </c>
      <c r="U311" s="36">
        <f t="shared" si="69"/>
        <v>0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63"/>
        <v>0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0</v>
      </c>
      <c r="O312" s="36">
        <f t="shared" si="6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68"/>
        <v>0</v>
      </c>
      <c r="U312" s="36">
        <f t="shared" si="6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63"/>
        <v>0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0</v>
      </c>
      <c r="O313" s="36">
        <f t="shared" si="6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68"/>
        <v>0</v>
      </c>
      <c r="U313" s="36">
        <f t="shared" si="69"/>
        <v>0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63"/>
        <v>0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0</v>
      </c>
      <c r="O314" s="36">
        <f t="shared" si="6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68"/>
        <v>0</v>
      </c>
      <c r="U314" s="36">
        <f t="shared" si="6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63"/>
        <v>0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0</v>
      </c>
      <c r="O315" s="36">
        <f t="shared" si="6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68"/>
        <v>0</v>
      </c>
      <c r="U315" s="36">
        <f t="shared" si="69"/>
        <v>0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653000</v>
      </c>
      <c r="E316" s="31">
        <v>653000</v>
      </c>
      <c r="F316" s="31">
        <v>159612</v>
      </c>
      <c r="G316" s="36">
        <f t="shared" si="63"/>
        <v>0.24442879019908118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159612</v>
      </c>
      <c r="O316" s="36">
        <f t="shared" si="67"/>
        <v>0.24442879019908118</v>
      </c>
      <c r="P316" s="31">
        <v>176290</v>
      </c>
      <c r="Q316" s="31">
        <v>653000</v>
      </c>
      <c r="R316" s="31">
        <v>653000</v>
      </c>
      <c r="S316" s="31">
        <v>176290</v>
      </c>
      <c r="T316" s="36">
        <f t="shared" si="68"/>
        <v>0.26996937212863709</v>
      </c>
      <c r="U316" s="36">
        <f t="shared" si="69"/>
        <v>-9.4605479607465015E-2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653000</v>
      </c>
      <c r="E317" s="32">
        <f>SUM(E311:E316)</f>
        <v>653000</v>
      </c>
      <c r="F317" s="32">
        <f>SUM(F311:F316)</f>
        <v>159612</v>
      </c>
      <c r="G317" s="37">
        <f t="shared" si="63"/>
        <v>0.24442879019908118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159612</v>
      </c>
      <c r="O317" s="37">
        <f t="shared" si="67"/>
        <v>0.24442879019908118</v>
      </c>
      <c r="P317" s="32">
        <f>SUM(P311:P316)</f>
        <v>176290</v>
      </c>
      <c r="Q317" s="32">
        <f>SUM(Q311:Q316)</f>
        <v>653000</v>
      </c>
      <c r="R317" s="32">
        <f>SUM(R311:R316)</f>
        <v>653000</v>
      </c>
      <c r="S317" s="32">
        <f>SUM(S311:S316)</f>
        <v>176290</v>
      </c>
      <c r="T317" s="37">
        <f t="shared" si="68"/>
        <v>0.26996937212863709</v>
      </c>
      <c r="U317" s="37">
        <f t="shared" si="69"/>
        <v>-9.4605479607465015E-2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63"/>
        <v>0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0</v>
      </c>
      <c r="O319" s="36">
        <f t="shared" si="6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68"/>
        <v>0</v>
      </c>
      <c r="U319" s="36">
        <f t="shared" si="69"/>
        <v>0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63"/>
        <v>0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0</v>
      </c>
      <c r="O320" s="36">
        <f t="shared" si="6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68"/>
        <v>0</v>
      </c>
      <c r="U320" s="36">
        <f t="shared" si="6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63"/>
        <v>0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0</v>
      </c>
      <c r="O321" s="36">
        <f t="shared" si="6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68"/>
        <v>0</v>
      </c>
      <c r="U321" s="36">
        <f t="shared" si="6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4600077</v>
      </c>
      <c r="E322" s="31">
        <v>4600077</v>
      </c>
      <c r="F322" s="31">
        <v>331347</v>
      </c>
      <c r="G322" s="36">
        <f t="shared" si="63"/>
        <v>7.2030750789606343E-2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331347</v>
      </c>
      <c r="O322" s="36">
        <f t="shared" si="67"/>
        <v>7.2030750789606343E-2</v>
      </c>
      <c r="P322" s="31">
        <v>1436191</v>
      </c>
      <c r="Q322" s="31">
        <v>4261535</v>
      </c>
      <c r="R322" s="31">
        <v>4361535</v>
      </c>
      <c r="S322" s="31">
        <v>1436191</v>
      </c>
      <c r="T322" s="36">
        <f t="shared" si="68"/>
        <v>0.33701260226655416</v>
      </c>
      <c r="U322" s="36">
        <f t="shared" si="69"/>
        <v>-0.76928765045874814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4600077</v>
      </c>
      <c r="E323" s="32">
        <f>SUM(E318:E322)</f>
        <v>4600077</v>
      </c>
      <c r="F323" s="32">
        <f>SUM(F318:F322)</f>
        <v>331347</v>
      </c>
      <c r="G323" s="37">
        <f t="shared" si="63"/>
        <v>7.2030750789606343E-2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331347</v>
      </c>
      <c r="O323" s="37">
        <f t="shared" si="67"/>
        <v>7.2030750789606343E-2</v>
      </c>
      <c r="P323" s="32">
        <f>SUM(P318:P322)</f>
        <v>1436191</v>
      </c>
      <c r="Q323" s="32">
        <f>SUM(Q318:Q322)</f>
        <v>4261535</v>
      </c>
      <c r="R323" s="32">
        <f>SUM(R318:R322)</f>
        <v>4361535</v>
      </c>
      <c r="S323" s="32">
        <f>SUM(S318:S322)</f>
        <v>1436191</v>
      </c>
      <c r="T323" s="37">
        <f t="shared" si="68"/>
        <v>0.33701260226655416</v>
      </c>
      <c r="U323" s="37">
        <f t="shared" si="69"/>
        <v>-0.76928765045874814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63"/>
        <v>0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0</v>
      </c>
      <c r="O325" s="36">
        <f t="shared" si="6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68"/>
        <v>0</v>
      </c>
      <c r="U325" s="36">
        <f t="shared" si="69"/>
        <v>0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63"/>
        <v>0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0</v>
      </c>
      <c r="O326" s="36">
        <f t="shared" si="6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68"/>
        <v>0</v>
      </c>
      <c r="U326" s="36">
        <f t="shared" si="69"/>
        <v>0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191730</v>
      </c>
      <c r="E327" s="31">
        <v>191730</v>
      </c>
      <c r="F327" s="31">
        <v>7002</v>
      </c>
      <c r="G327" s="36">
        <f t="shared" si="63"/>
        <v>3.6520106399624469E-2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7002</v>
      </c>
      <c r="O327" s="36">
        <f t="shared" si="67"/>
        <v>3.6520106399624469E-2</v>
      </c>
      <c r="P327" s="31">
        <v>0</v>
      </c>
      <c r="Q327" s="31">
        <v>183470</v>
      </c>
      <c r="R327" s="31">
        <v>183470</v>
      </c>
      <c r="S327" s="31">
        <v>0</v>
      </c>
      <c r="T327" s="36">
        <f t="shared" si="68"/>
        <v>0</v>
      </c>
      <c r="U327" s="36">
        <f t="shared" si="69"/>
        <v>0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68"/>
        <v>0</v>
      </c>
      <c r="U329" s="36">
        <f t="shared" si="6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63"/>
        <v>0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0</v>
      </c>
      <c r="O330" s="36">
        <f t="shared" si="6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68"/>
        <v>0</v>
      </c>
      <c r="U330" s="36">
        <f t="shared" si="6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41036375</v>
      </c>
      <c r="E331" s="31">
        <v>41036375</v>
      </c>
      <c r="F331" s="31">
        <v>8097088</v>
      </c>
      <c r="G331" s="36">
        <f t="shared" si="63"/>
        <v>0.19731489440770536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8097088</v>
      </c>
      <c r="O331" s="36">
        <f t="shared" si="67"/>
        <v>0.19731489440770536</v>
      </c>
      <c r="P331" s="31">
        <v>250429</v>
      </c>
      <c r="Q331" s="31">
        <v>580000</v>
      </c>
      <c r="R331" s="31">
        <v>1564854</v>
      </c>
      <c r="S331" s="31">
        <v>250429</v>
      </c>
      <c r="T331" s="36">
        <f t="shared" si="68"/>
        <v>0.43177413793103447</v>
      </c>
      <c r="U331" s="36">
        <f t="shared" si="69"/>
        <v>31.332868797144101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41228105</v>
      </c>
      <c r="E332" s="32">
        <f>SUM(E324:E331)</f>
        <v>41228105</v>
      </c>
      <c r="F332" s="32">
        <f>SUM(F324:F331)</f>
        <v>8104090</v>
      </c>
      <c r="G332" s="37">
        <f t="shared" si="63"/>
        <v>0.19656712332521711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8104090</v>
      </c>
      <c r="O332" s="37">
        <f t="shared" si="67"/>
        <v>0.19656712332521711</v>
      </c>
      <c r="P332" s="32">
        <f>SUM(P324:P331)</f>
        <v>250429</v>
      </c>
      <c r="Q332" s="32">
        <f>SUM(Q324:Q331)</f>
        <v>763470</v>
      </c>
      <c r="R332" s="32">
        <f>SUM(R324:R331)</f>
        <v>1748324</v>
      </c>
      <c r="S332" s="32">
        <f>SUM(S324:S331)</f>
        <v>250429</v>
      </c>
      <c r="T332" s="37">
        <f t="shared" si="68"/>
        <v>0.32801419833130313</v>
      </c>
      <c r="U332" s="37">
        <f t="shared" si="69"/>
        <v>31.360828817748747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140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140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42230</v>
      </c>
      <c r="E336" s="31">
        <v>42230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40450</v>
      </c>
      <c r="R336" s="31">
        <v>51150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42230</v>
      </c>
      <c r="E337" s="32">
        <f>SUM(E333:E336)</f>
        <v>42230</v>
      </c>
      <c r="F337" s="32">
        <f>SUM(F333:F336)</f>
        <v>140</v>
      </c>
      <c r="G337" s="37">
        <f t="shared" si="63"/>
        <v>3.3151787828557895E-3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140</v>
      </c>
      <c r="O337" s="37">
        <f t="shared" si="67"/>
        <v>3.3151787828557895E-3</v>
      </c>
      <c r="P337" s="32">
        <f>SUM(P333:P336)</f>
        <v>0</v>
      </c>
      <c r="Q337" s="32">
        <f>SUM(Q333:Q336)</f>
        <v>40450</v>
      </c>
      <c r="R337" s="32">
        <f>SUM(R333:R336)</f>
        <v>51150</v>
      </c>
      <c r="S337" s="32">
        <f>SUM(S333:S336)</f>
        <v>0</v>
      </c>
      <c r="T337" s="37">
        <f t="shared" si="68"/>
        <v>0</v>
      </c>
      <c r="U337" s="37">
        <f t="shared" si="69"/>
        <v>0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507600004</v>
      </c>
      <c r="E338" s="32">
        <f>SUM(E302,E304:E309,E311:E316,E318:E322,E324:E331,E333:E336)</f>
        <v>507600004</v>
      </c>
      <c r="F338" s="32">
        <f>SUM(F302,F304:F309,F311:F316,F318:F322,F324:F331,F333:F336)</f>
        <v>95175254</v>
      </c>
      <c r="G338" s="37">
        <f t="shared" si="63"/>
        <v>0.18750049891646572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95175254</v>
      </c>
      <c r="O338" s="37">
        <f t="shared" si="67"/>
        <v>0.18750049891646572</v>
      </c>
      <c r="P338" s="32">
        <f>SUM(P302,P304:P309,P311:P316,P318:P322,P324:P331,P333:P336)</f>
        <v>71370767</v>
      </c>
      <c r="Q338" s="32">
        <f>SUM(Q302,Q304:Q309,Q311:Q316,Q318:Q322,Q324:Q331,Q333:Q336)</f>
        <v>474396829</v>
      </c>
      <c r="R338" s="32">
        <f>SUM(R302,R304:R309,R311:R316,R318:R322,R324:R331,R333:R336)</f>
        <v>428492383</v>
      </c>
      <c r="S338" s="32">
        <f>SUM(S302,S304:S309,S311:S316,S318:S322,S324:S331,S333:S336)</f>
        <v>71370767</v>
      </c>
      <c r="T338" s="37">
        <f t="shared" si="68"/>
        <v>0.15044528680860975</v>
      </c>
      <c r="U338" s="37">
        <f t="shared" si="69"/>
        <v>0.33353273336686984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1580255162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1580255162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345795519</v>
      </c>
      <c r="G339" s="39">
        <f t="shared" si="63"/>
        <v>0.21882258467825844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345795519</v>
      </c>
      <c r="O339" s="39">
        <f t="shared" si="67"/>
        <v>0.21882258467825844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313431868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1746948748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1695141341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313431868</v>
      </c>
      <c r="T339" s="39">
        <f t="shared" si="68"/>
        <v>0.17941675069679835</v>
      </c>
      <c r="U339" s="39">
        <f t="shared" si="69"/>
        <v>0.10325577678655184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95268801</v>
      </c>
      <c r="E8" s="31">
        <v>95268801</v>
      </c>
      <c r="F8" s="31">
        <v>7165853</v>
      </c>
      <c r="G8" s="36">
        <f>IF(($D8       =0),0,($F8       /$D8       ))</f>
        <v>7.5217205683107108E-2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7165853</v>
      </c>
      <c r="O8" s="36">
        <f>IF(($D8       =0),0,($N8       /$D8       ))</f>
        <v>7.5217205683107108E-2</v>
      </c>
      <c r="P8" s="31">
        <v>4586469</v>
      </c>
      <c r="Q8" s="31">
        <v>120771856</v>
      </c>
      <c r="R8" s="31">
        <v>119764868</v>
      </c>
      <c r="S8" s="31">
        <v>4586469</v>
      </c>
      <c r="T8" s="36">
        <f>IF(($Q8       =0),0,($S8       /$Q8       ))</f>
        <v>3.7976306334151229E-2</v>
      </c>
      <c r="U8" s="36">
        <f>IF(($P8       =0),0,(($F8       /$P8       )-1))</f>
        <v>0.56238993439179463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216108190</v>
      </c>
      <c r="E9" s="31">
        <v>216108190</v>
      </c>
      <c r="F9" s="31">
        <v>2638075</v>
      </c>
      <c r="G9" s="36">
        <f>IF(($D9       =0),0,($F9       /$D9       ))</f>
        <v>1.2207195849449296E-2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2638075</v>
      </c>
      <c r="O9" s="36">
        <f>IF(($D9       =0),0,($N9       /$D9       ))</f>
        <v>1.2207195849449296E-2</v>
      </c>
      <c r="P9" s="31">
        <v>51554183</v>
      </c>
      <c r="Q9" s="31">
        <v>176611180</v>
      </c>
      <c r="R9" s="31">
        <v>194746910</v>
      </c>
      <c r="S9" s="31">
        <v>51554183</v>
      </c>
      <c r="T9" s="36">
        <f>IF(($Q9       =0),0,($S9       /$Q9       ))</f>
        <v>0.29190781127219695</v>
      </c>
      <c r="U9" s="36">
        <f>IF(($P9       =0),0,(($F9       /$P9       )-1))</f>
        <v>-0.9488290794948685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311376991</v>
      </c>
      <c r="E10" s="32">
        <f>SUM(E8:E9)</f>
        <v>311376991</v>
      </c>
      <c r="F10" s="32">
        <f>SUM(F8:F9)</f>
        <v>9803928</v>
      </c>
      <c r="G10" s="37">
        <f t="shared" ref="G10:G54" si="0">IF(($D10      =0),0,($F10      /$D10      ))</f>
        <v>3.1485717581489506E-2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9803928</v>
      </c>
      <c r="O10" s="37">
        <f t="shared" ref="O10:O54" si="4">IF(($D10      =0),0,($N10      /$D10      ))</f>
        <v>3.1485717581489506E-2</v>
      </c>
      <c r="P10" s="32">
        <f>SUM(P8:P9)</f>
        <v>56140652</v>
      </c>
      <c r="Q10" s="32">
        <f>SUM(Q8:Q9)</f>
        <v>297383036</v>
      </c>
      <c r="R10" s="32">
        <f>SUM(R8:R9)</f>
        <v>314511778</v>
      </c>
      <c r="S10" s="32">
        <f>SUM(S8:S9)</f>
        <v>56140652</v>
      </c>
      <c r="T10" s="37">
        <f t="shared" ref="T10:T54" si="5">IF(($Q10      =0),0,($S10      /$Q10      ))</f>
        <v>0.18878229489862361</v>
      </c>
      <c r="U10" s="37">
        <f t="shared" ref="U10:U54" si="6">IF(($P10      =0),0,(($F10      /$P10      )-1))</f>
        <v>-0.8253684691798735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2053875</v>
      </c>
      <c r="E11" s="31">
        <v>2053875</v>
      </c>
      <c r="F11" s="31">
        <v>255121</v>
      </c>
      <c r="G11" s="36">
        <f t="shared" si="0"/>
        <v>0.12421447264317449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255121</v>
      </c>
      <c r="O11" s="36">
        <f t="shared" si="4"/>
        <v>0.12421447264317449</v>
      </c>
      <c r="P11" s="31">
        <v>667176</v>
      </c>
      <c r="Q11" s="31">
        <v>1987942</v>
      </c>
      <c r="R11" s="31">
        <v>1987942</v>
      </c>
      <c r="S11" s="31">
        <v>667176</v>
      </c>
      <c r="T11" s="36">
        <f t="shared" si="5"/>
        <v>0.33561140113745774</v>
      </c>
      <c r="U11" s="36">
        <f t="shared" si="6"/>
        <v>-0.61761064546686328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24393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57462513</v>
      </c>
      <c r="E13" s="31">
        <v>57462513</v>
      </c>
      <c r="F13" s="31">
        <v>21936295</v>
      </c>
      <c r="G13" s="36">
        <f t="shared" si="0"/>
        <v>0.38174966347190559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21936295</v>
      </c>
      <c r="O13" s="36">
        <f t="shared" si="4"/>
        <v>0.38174966347190559</v>
      </c>
      <c r="P13" s="31">
        <v>4465989</v>
      </c>
      <c r="Q13" s="31">
        <v>164171148</v>
      </c>
      <c r="R13" s="31">
        <v>96119739</v>
      </c>
      <c r="S13" s="31">
        <v>4465989</v>
      </c>
      <c r="T13" s="36">
        <f t="shared" si="5"/>
        <v>2.7203251328911947E-2</v>
      </c>
      <c r="U13" s="36">
        <f t="shared" si="6"/>
        <v>3.9118560300977006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8164773</v>
      </c>
      <c r="E14" s="31">
        <v>8164773</v>
      </c>
      <c r="F14" s="31">
        <v>2239670</v>
      </c>
      <c r="G14" s="36">
        <f t="shared" si="0"/>
        <v>0.27430891220123327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2239670</v>
      </c>
      <c r="O14" s="36">
        <f t="shared" si="4"/>
        <v>0.27430891220123327</v>
      </c>
      <c r="P14" s="31">
        <v>1491160</v>
      </c>
      <c r="Q14" s="31">
        <v>7300204</v>
      </c>
      <c r="R14" s="31">
        <v>5816399</v>
      </c>
      <c r="S14" s="31">
        <v>1491160</v>
      </c>
      <c r="T14" s="36">
        <f t="shared" si="5"/>
        <v>0.20426278498518671</v>
      </c>
      <c r="U14" s="36">
        <f t="shared" si="6"/>
        <v>0.50196491322192127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1556970</v>
      </c>
      <c r="E15" s="31">
        <v>1556970</v>
      </c>
      <c r="F15" s="31">
        <v>2089</v>
      </c>
      <c r="G15" s="36">
        <f t="shared" si="0"/>
        <v>1.3417085749885998E-3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2089</v>
      </c>
      <c r="O15" s="36">
        <f t="shared" si="4"/>
        <v>1.3417085749885998E-3</v>
      </c>
      <c r="P15" s="31">
        <v>6921</v>
      </c>
      <c r="Q15" s="31">
        <v>2068180</v>
      </c>
      <c r="R15" s="31">
        <v>2006571</v>
      </c>
      <c r="S15" s="31">
        <v>6921</v>
      </c>
      <c r="T15" s="36">
        <f t="shared" si="5"/>
        <v>3.3464205243257357E-3</v>
      </c>
      <c r="U15" s="36">
        <f t="shared" si="6"/>
        <v>-0.69816500505707269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10837768</v>
      </c>
      <c r="E16" s="31">
        <v>10837768</v>
      </c>
      <c r="F16" s="31">
        <v>3632569</v>
      </c>
      <c r="G16" s="36">
        <f t="shared" si="0"/>
        <v>0.33517685560347849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3632569</v>
      </c>
      <c r="O16" s="36">
        <f t="shared" si="4"/>
        <v>0.33517685560347849</v>
      </c>
      <c r="P16" s="31">
        <v>1780046</v>
      </c>
      <c r="Q16" s="31">
        <v>10251552</v>
      </c>
      <c r="R16" s="31">
        <v>10245952</v>
      </c>
      <c r="S16" s="31">
        <v>1780046</v>
      </c>
      <c r="T16" s="36">
        <f t="shared" si="5"/>
        <v>0.17363673324780482</v>
      </c>
      <c r="U16" s="36">
        <f t="shared" si="6"/>
        <v>1.040716363509707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6279285</v>
      </c>
      <c r="E17" s="31">
        <v>6279285</v>
      </c>
      <c r="F17" s="31">
        <v>659793</v>
      </c>
      <c r="G17" s="36">
        <f t="shared" si="0"/>
        <v>0.1050745427226189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659793</v>
      </c>
      <c r="O17" s="36">
        <f t="shared" si="4"/>
        <v>0.1050745427226189</v>
      </c>
      <c r="P17" s="31">
        <v>581646</v>
      </c>
      <c r="Q17" s="31">
        <v>4151869</v>
      </c>
      <c r="R17" s="31">
        <v>4051205</v>
      </c>
      <c r="S17" s="31">
        <v>581646</v>
      </c>
      <c r="T17" s="36">
        <f t="shared" si="5"/>
        <v>0.14009257035807246</v>
      </c>
      <c r="U17" s="36">
        <f t="shared" si="6"/>
        <v>0.13435491690822254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211295000</v>
      </c>
      <c r="E18" s="31">
        <v>292234100</v>
      </c>
      <c r="F18" s="31">
        <v>36629701</v>
      </c>
      <c r="G18" s="36">
        <f t="shared" si="0"/>
        <v>0.17335810596559312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36629701</v>
      </c>
      <c r="O18" s="36">
        <f t="shared" si="4"/>
        <v>0.17335810596559312</v>
      </c>
      <c r="P18" s="31">
        <v>38822651</v>
      </c>
      <c r="Q18" s="31">
        <v>71200000</v>
      </c>
      <c r="R18" s="31">
        <v>226490400</v>
      </c>
      <c r="S18" s="31">
        <v>38822651</v>
      </c>
      <c r="T18" s="36">
        <f t="shared" si="5"/>
        <v>0.54526195224719098</v>
      </c>
      <c r="U18" s="36">
        <f t="shared" si="6"/>
        <v>-5.6486353804123257E-2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297650184</v>
      </c>
      <c r="E19" s="32">
        <f>SUM(E11:E18)</f>
        <v>378613677</v>
      </c>
      <c r="F19" s="32">
        <f>SUM(F11:F18)</f>
        <v>65355238</v>
      </c>
      <c r="G19" s="37">
        <f t="shared" si="0"/>
        <v>0.21957062858728149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65355238</v>
      </c>
      <c r="O19" s="37">
        <f t="shared" si="4"/>
        <v>0.21957062858728149</v>
      </c>
      <c r="P19" s="32">
        <f>SUM(P11:P18)</f>
        <v>47815589</v>
      </c>
      <c r="Q19" s="32">
        <f>SUM(Q11:Q18)</f>
        <v>261130895</v>
      </c>
      <c r="R19" s="32">
        <f>SUM(R11:R18)</f>
        <v>346718208</v>
      </c>
      <c r="S19" s="32">
        <f>SUM(S11:S18)</f>
        <v>47815589</v>
      </c>
      <c r="T19" s="37">
        <f t="shared" si="5"/>
        <v>0.18310965847223862</v>
      </c>
      <c r="U19" s="37">
        <f t="shared" si="6"/>
        <v>0.36681863314493524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3920000</v>
      </c>
      <c r="E20" s="31">
        <v>3920000</v>
      </c>
      <c r="F20" s="31">
        <v>914999</v>
      </c>
      <c r="G20" s="36">
        <f t="shared" si="0"/>
        <v>0.23341811224489795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914999</v>
      </c>
      <c r="O20" s="36">
        <f t="shared" si="4"/>
        <v>0.23341811224489795</v>
      </c>
      <c r="P20" s="31">
        <v>234094</v>
      </c>
      <c r="Q20" s="31">
        <v>2029130</v>
      </c>
      <c r="R20" s="31">
        <v>3952677</v>
      </c>
      <c r="S20" s="31">
        <v>234094</v>
      </c>
      <c r="T20" s="36">
        <f t="shared" si="5"/>
        <v>0.11536668424398634</v>
      </c>
      <c r="U20" s="36">
        <f t="shared" si="6"/>
        <v>2.908681982451494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1530000</v>
      </c>
      <c r="E21" s="31">
        <v>1530000</v>
      </c>
      <c r="F21" s="31">
        <v>561400</v>
      </c>
      <c r="G21" s="36">
        <f t="shared" si="0"/>
        <v>0.36692810457516339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561400</v>
      </c>
      <c r="O21" s="36">
        <f t="shared" si="4"/>
        <v>0.36692810457516339</v>
      </c>
      <c r="P21" s="31">
        <v>103016</v>
      </c>
      <c r="Q21" s="31">
        <v>604000</v>
      </c>
      <c r="R21" s="31">
        <v>604000</v>
      </c>
      <c r="S21" s="31">
        <v>103016</v>
      </c>
      <c r="T21" s="36">
        <f t="shared" si="5"/>
        <v>0.17055629139072848</v>
      </c>
      <c r="U21" s="36">
        <f t="shared" si="6"/>
        <v>4.4496388910460514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1470535</v>
      </c>
      <c r="E22" s="31">
        <v>1470535</v>
      </c>
      <c r="F22" s="31">
        <v>133141</v>
      </c>
      <c r="G22" s="36">
        <f t="shared" si="0"/>
        <v>9.0539157517502133E-2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133141</v>
      </c>
      <c r="O22" s="36">
        <f t="shared" si="4"/>
        <v>9.0539157517502133E-2</v>
      </c>
      <c r="P22" s="31">
        <v>106256</v>
      </c>
      <c r="Q22" s="31">
        <v>502185</v>
      </c>
      <c r="R22" s="31">
        <v>502185</v>
      </c>
      <c r="S22" s="31">
        <v>106256</v>
      </c>
      <c r="T22" s="36">
        <f t="shared" si="5"/>
        <v>0.21158736322271673</v>
      </c>
      <c r="U22" s="36">
        <f t="shared" si="6"/>
        <v>0.25302100587260945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2785123</v>
      </c>
      <c r="E23" s="31">
        <v>2785123</v>
      </c>
      <c r="F23" s="31">
        <v>56855</v>
      </c>
      <c r="G23" s="36">
        <f t="shared" si="0"/>
        <v>2.0413820143670495E-2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56855</v>
      </c>
      <c r="O23" s="36">
        <f t="shared" si="4"/>
        <v>2.0413820143670495E-2</v>
      </c>
      <c r="P23" s="31">
        <v>22816</v>
      </c>
      <c r="Q23" s="31">
        <v>1933468</v>
      </c>
      <c r="R23" s="31">
        <v>2534994</v>
      </c>
      <c r="S23" s="31">
        <v>22816</v>
      </c>
      <c r="T23" s="36">
        <f t="shared" si="5"/>
        <v>1.1800557340488698E-2</v>
      </c>
      <c r="U23" s="36">
        <f t="shared" si="6"/>
        <v>1.491891654978962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281955</v>
      </c>
      <c r="E24" s="31">
        <v>281955</v>
      </c>
      <c r="F24" s="31">
        <v>4172</v>
      </c>
      <c r="G24" s="36">
        <f t="shared" si="0"/>
        <v>1.4796687414658368E-2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4172</v>
      </c>
      <c r="O24" s="36">
        <f t="shared" si="4"/>
        <v>1.4796687414658368E-2</v>
      </c>
      <c r="P24" s="31">
        <v>6750</v>
      </c>
      <c r="Q24" s="31">
        <v>270331</v>
      </c>
      <c r="R24" s="31">
        <v>270331</v>
      </c>
      <c r="S24" s="31">
        <v>6750</v>
      </c>
      <c r="T24" s="36">
        <f t="shared" si="5"/>
        <v>2.4969389378206718E-2</v>
      </c>
      <c r="U24" s="36">
        <f t="shared" si="6"/>
        <v>-0.38192592592592589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24186262</v>
      </c>
      <c r="E25" s="31">
        <v>24186262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26362405</v>
      </c>
      <c r="R25" s="31">
        <v>26362405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107026684</v>
      </c>
      <c r="E26" s="31">
        <v>107026684</v>
      </c>
      <c r="F26" s="31">
        <v>597395</v>
      </c>
      <c r="G26" s="36">
        <f t="shared" si="0"/>
        <v>5.581738849350878E-3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597395</v>
      </c>
      <c r="O26" s="36">
        <f t="shared" si="4"/>
        <v>5.581738849350878E-3</v>
      </c>
      <c r="P26" s="31">
        <v>3233071</v>
      </c>
      <c r="Q26" s="31">
        <v>73912464</v>
      </c>
      <c r="R26" s="31">
        <v>73675663</v>
      </c>
      <c r="S26" s="31">
        <v>3233071</v>
      </c>
      <c r="T26" s="36">
        <f t="shared" si="5"/>
        <v>4.3741891759960808E-2</v>
      </c>
      <c r="U26" s="36">
        <f t="shared" si="6"/>
        <v>-0.81522366814709613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141200559</v>
      </c>
      <c r="E27" s="32">
        <f>SUM(E20:E26)</f>
        <v>141200559</v>
      </c>
      <c r="F27" s="32">
        <f>SUM(F20:F26)</f>
        <v>2267962</v>
      </c>
      <c r="G27" s="37">
        <f t="shared" si="0"/>
        <v>1.6061990236171799E-2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2267962</v>
      </c>
      <c r="O27" s="37">
        <f t="shared" si="4"/>
        <v>1.6061990236171799E-2</v>
      </c>
      <c r="P27" s="32">
        <f>SUM(P20:P26)</f>
        <v>3706003</v>
      </c>
      <c r="Q27" s="32">
        <f>SUM(Q20:Q26)</f>
        <v>105613983</v>
      </c>
      <c r="R27" s="32">
        <f>SUM(R20:R26)</f>
        <v>107902255</v>
      </c>
      <c r="S27" s="32">
        <f>SUM(S20:S26)</f>
        <v>3706003</v>
      </c>
      <c r="T27" s="37">
        <f t="shared" si="5"/>
        <v>3.5090078933960857E-2</v>
      </c>
      <c r="U27" s="37">
        <f t="shared" si="6"/>
        <v>-0.38803017698582543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1473121</v>
      </c>
      <c r="E28" s="31">
        <v>1473121</v>
      </c>
      <c r="F28" s="31">
        <v>96047</v>
      </c>
      <c r="G28" s="36">
        <f t="shared" si="0"/>
        <v>6.5199667915941728E-2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96047</v>
      </c>
      <c r="O28" s="36">
        <f t="shared" si="4"/>
        <v>6.5199667915941728E-2</v>
      </c>
      <c r="P28" s="31">
        <v>49250</v>
      </c>
      <c r="Q28" s="31">
        <v>1303206</v>
      </c>
      <c r="R28" s="31">
        <v>1364000</v>
      </c>
      <c r="S28" s="31">
        <v>49250</v>
      </c>
      <c r="T28" s="36">
        <f t="shared" si="5"/>
        <v>3.7791415938846197E-2</v>
      </c>
      <c r="U28" s="36">
        <f t="shared" si="6"/>
        <v>0.95019289340101531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5915000</v>
      </c>
      <c r="E29" s="31">
        <v>5915000</v>
      </c>
      <c r="F29" s="31">
        <v>87742</v>
      </c>
      <c r="G29" s="36">
        <f t="shared" si="0"/>
        <v>1.4833812341504649E-2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87742</v>
      </c>
      <c r="O29" s="36">
        <f t="shared" si="4"/>
        <v>1.4833812341504649E-2</v>
      </c>
      <c r="P29" s="31">
        <v>39857</v>
      </c>
      <c r="Q29" s="31">
        <v>640000</v>
      </c>
      <c r="R29" s="31">
        <v>710000</v>
      </c>
      <c r="S29" s="31">
        <v>39857</v>
      </c>
      <c r="T29" s="36">
        <f t="shared" si="5"/>
        <v>6.22765625E-2</v>
      </c>
      <c r="U29" s="36">
        <f t="shared" si="6"/>
        <v>1.2014200767744687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2092000</v>
      </c>
      <c r="E30" s="31">
        <v>2092000</v>
      </c>
      <c r="F30" s="31">
        <v>970300</v>
      </c>
      <c r="G30" s="36">
        <f t="shared" si="0"/>
        <v>0.46381453154875718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970300</v>
      </c>
      <c r="O30" s="36">
        <f t="shared" si="4"/>
        <v>0.46381453154875718</v>
      </c>
      <c r="P30" s="31">
        <v>1639476</v>
      </c>
      <c r="Q30" s="31">
        <v>3800550</v>
      </c>
      <c r="R30" s="31">
        <v>3800550</v>
      </c>
      <c r="S30" s="31">
        <v>1639476</v>
      </c>
      <c r="T30" s="36">
        <f t="shared" si="5"/>
        <v>0.43137861625291074</v>
      </c>
      <c r="U30" s="36">
        <f t="shared" si="6"/>
        <v>-0.40816455989596678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455872</v>
      </c>
      <c r="E31" s="31">
        <v>455872</v>
      </c>
      <c r="F31" s="31">
        <v>137506</v>
      </c>
      <c r="G31" s="36">
        <f t="shared" si="0"/>
        <v>0.30163291450231644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137506</v>
      </c>
      <c r="O31" s="36">
        <f t="shared" si="4"/>
        <v>0.30163291450231644</v>
      </c>
      <c r="P31" s="31">
        <v>83777</v>
      </c>
      <c r="Q31" s="31">
        <v>674557</v>
      </c>
      <c r="R31" s="31">
        <v>534398</v>
      </c>
      <c r="S31" s="31">
        <v>83777</v>
      </c>
      <c r="T31" s="36">
        <f t="shared" si="5"/>
        <v>0.1241955831753284</v>
      </c>
      <c r="U31" s="36">
        <f t="shared" si="6"/>
        <v>0.64133354023180589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4759675</v>
      </c>
      <c r="E32" s="31">
        <v>4759675</v>
      </c>
      <c r="F32" s="31">
        <v>806610</v>
      </c>
      <c r="G32" s="36">
        <f t="shared" si="0"/>
        <v>0.16946745313493042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806610</v>
      </c>
      <c r="O32" s="36">
        <f t="shared" si="4"/>
        <v>0.16946745313493042</v>
      </c>
      <c r="P32" s="31">
        <v>293026</v>
      </c>
      <c r="Q32" s="31">
        <v>2661920</v>
      </c>
      <c r="R32" s="31">
        <v>2747056</v>
      </c>
      <c r="S32" s="31">
        <v>293026</v>
      </c>
      <c r="T32" s="36">
        <f t="shared" si="5"/>
        <v>0.11008069363466971</v>
      </c>
      <c r="U32" s="36">
        <f t="shared" si="6"/>
        <v>1.7526908874980376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45710802</v>
      </c>
      <c r="E34" s="31">
        <v>45710802</v>
      </c>
      <c r="F34" s="31">
        <v>22979116</v>
      </c>
      <c r="G34" s="36">
        <f t="shared" si="0"/>
        <v>0.50270647187507234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22979116</v>
      </c>
      <c r="O34" s="36">
        <f t="shared" si="4"/>
        <v>0.50270647187507234</v>
      </c>
      <c r="P34" s="31">
        <v>6797476</v>
      </c>
      <c r="Q34" s="31">
        <v>87658401</v>
      </c>
      <c r="R34" s="31">
        <v>87067901</v>
      </c>
      <c r="S34" s="31">
        <v>6797476</v>
      </c>
      <c r="T34" s="36">
        <f t="shared" si="5"/>
        <v>7.7545060398717516E-2</v>
      </c>
      <c r="U34" s="36">
        <f t="shared" si="6"/>
        <v>2.3805365403276157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60406470</v>
      </c>
      <c r="E35" s="32">
        <f>SUM(E28:E34)</f>
        <v>60406470</v>
      </c>
      <c r="F35" s="32">
        <f>SUM(F28:F34)</f>
        <v>25077321</v>
      </c>
      <c r="G35" s="37">
        <f t="shared" si="0"/>
        <v>0.4151429639904467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25077321</v>
      </c>
      <c r="O35" s="37">
        <f t="shared" si="4"/>
        <v>0.4151429639904467</v>
      </c>
      <c r="P35" s="32">
        <f>SUM(P28:P34)</f>
        <v>8902862</v>
      </c>
      <c r="Q35" s="32">
        <f>SUM(Q28:Q34)</f>
        <v>96738634</v>
      </c>
      <c r="R35" s="32">
        <f>SUM(R28:R34)</f>
        <v>96223905</v>
      </c>
      <c r="S35" s="32">
        <f>SUM(S28:S34)</f>
        <v>8902862</v>
      </c>
      <c r="T35" s="37">
        <f t="shared" si="5"/>
        <v>9.2030056988400305E-2</v>
      </c>
      <c r="U35" s="37">
        <f t="shared" si="6"/>
        <v>1.8167707193484524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3458256</v>
      </c>
      <c r="E36" s="31">
        <v>3458256</v>
      </c>
      <c r="F36" s="31">
        <v>20548</v>
      </c>
      <c r="G36" s="36">
        <f t="shared" si="0"/>
        <v>5.9417232269675813E-3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20548</v>
      </c>
      <c r="O36" s="36">
        <f t="shared" si="4"/>
        <v>5.9417232269675813E-3</v>
      </c>
      <c r="P36" s="31">
        <v>168957</v>
      </c>
      <c r="Q36" s="31">
        <v>3068075</v>
      </c>
      <c r="R36" s="31">
        <v>3295024</v>
      </c>
      <c r="S36" s="31">
        <v>168957</v>
      </c>
      <c r="T36" s="36">
        <f t="shared" si="5"/>
        <v>5.5069383897069009E-2</v>
      </c>
      <c r="U36" s="36">
        <f t="shared" si="6"/>
        <v>-0.8783832572784791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9914661</v>
      </c>
      <c r="E37" s="31">
        <v>9914661</v>
      </c>
      <c r="F37" s="31">
        <v>2985608</v>
      </c>
      <c r="G37" s="36">
        <f t="shared" si="0"/>
        <v>0.30113061858595064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2985608</v>
      </c>
      <c r="O37" s="36">
        <f t="shared" si="4"/>
        <v>0.30113061858595064</v>
      </c>
      <c r="P37" s="31">
        <v>15734</v>
      </c>
      <c r="Q37" s="31">
        <v>11208794</v>
      </c>
      <c r="R37" s="31">
        <v>11503476</v>
      </c>
      <c r="S37" s="31">
        <v>15734</v>
      </c>
      <c r="T37" s="36">
        <f t="shared" si="5"/>
        <v>1.4037192582895181E-3</v>
      </c>
      <c r="U37" s="36">
        <f t="shared" si="6"/>
        <v>188.75517986525995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60000</v>
      </c>
      <c r="E38" s="31">
        <v>60000</v>
      </c>
      <c r="F38" s="31">
        <v>3782</v>
      </c>
      <c r="G38" s="36">
        <f t="shared" si="0"/>
        <v>6.303333333333333E-2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3782</v>
      </c>
      <c r="O38" s="36">
        <f t="shared" si="4"/>
        <v>6.303333333333333E-2</v>
      </c>
      <c r="P38" s="31">
        <v>6496</v>
      </c>
      <c r="Q38" s="31">
        <v>78002</v>
      </c>
      <c r="R38" s="31">
        <v>78002</v>
      </c>
      <c r="S38" s="31">
        <v>6496</v>
      </c>
      <c r="T38" s="36">
        <f t="shared" si="5"/>
        <v>8.3279915899592313E-2</v>
      </c>
      <c r="U38" s="36">
        <f t="shared" si="6"/>
        <v>-0.41779556650246308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61824377</v>
      </c>
      <c r="E39" s="31">
        <v>61824377</v>
      </c>
      <c r="F39" s="31">
        <v>12392557</v>
      </c>
      <c r="G39" s="36">
        <f t="shared" si="0"/>
        <v>0.20044774571687152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12392557</v>
      </c>
      <c r="O39" s="36">
        <f t="shared" si="4"/>
        <v>0.20044774571687152</v>
      </c>
      <c r="P39" s="31">
        <v>11182322</v>
      </c>
      <c r="Q39" s="31">
        <v>45843850</v>
      </c>
      <c r="R39" s="31">
        <v>45843850</v>
      </c>
      <c r="S39" s="31">
        <v>11182322</v>
      </c>
      <c r="T39" s="36">
        <f t="shared" si="5"/>
        <v>0.24392196554172479</v>
      </c>
      <c r="U39" s="36">
        <f t="shared" si="6"/>
        <v>0.108227521976205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75257294</v>
      </c>
      <c r="E40" s="32">
        <f>SUM(E36:E39)</f>
        <v>75257294</v>
      </c>
      <c r="F40" s="32">
        <f>SUM(F36:F39)</f>
        <v>15402495</v>
      </c>
      <c r="G40" s="37">
        <f t="shared" si="0"/>
        <v>0.20466448076116051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15402495</v>
      </c>
      <c r="O40" s="37">
        <f t="shared" si="4"/>
        <v>0.20466448076116051</v>
      </c>
      <c r="P40" s="32">
        <f>SUM(P36:P39)</f>
        <v>11373509</v>
      </c>
      <c r="Q40" s="32">
        <f>SUM(Q36:Q39)</f>
        <v>60198721</v>
      </c>
      <c r="R40" s="32">
        <f>SUM(R36:R39)</f>
        <v>60720352</v>
      </c>
      <c r="S40" s="32">
        <f>SUM(S36:S39)</f>
        <v>11373509</v>
      </c>
      <c r="T40" s="37">
        <f t="shared" si="5"/>
        <v>0.18893273496624621</v>
      </c>
      <c r="U40" s="37">
        <f t="shared" si="6"/>
        <v>0.35424300451162427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4647180</v>
      </c>
      <c r="E41" s="31">
        <v>4647180</v>
      </c>
      <c r="F41" s="31">
        <v>953393</v>
      </c>
      <c r="G41" s="36">
        <f t="shared" si="0"/>
        <v>0.20515516937153283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953393</v>
      </c>
      <c r="O41" s="36">
        <f t="shared" si="4"/>
        <v>0.20515516937153283</v>
      </c>
      <c r="P41" s="31">
        <v>722368</v>
      </c>
      <c r="Q41" s="31">
        <v>5174776</v>
      </c>
      <c r="R41" s="31">
        <v>4952776</v>
      </c>
      <c r="S41" s="31">
        <v>722368</v>
      </c>
      <c r="T41" s="36">
        <f t="shared" si="5"/>
        <v>0.13959406165600211</v>
      </c>
      <c r="U41" s="36">
        <f t="shared" si="6"/>
        <v>0.31981621555772133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704025</v>
      </c>
      <c r="E42" s="31">
        <v>704025</v>
      </c>
      <c r="F42" s="31">
        <v>2876</v>
      </c>
      <c r="G42" s="36">
        <f t="shared" si="0"/>
        <v>4.0850822058875746E-3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2876</v>
      </c>
      <c r="O42" s="36">
        <f t="shared" si="4"/>
        <v>4.0850822058875746E-3</v>
      </c>
      <c r="P42" s="31">
        <v>9443778</v>
      </c>
      <c r="Q42" s="31">
        <v>950980</v>
      </c>
      <c r="R42" s="31">
        <v>675000</v>
      </c>
      <c r="S42" s="31">
        <v>9443778</v>
      </c>
      <c r="T42" s="36">
        <f t="shared" si="5"/>
        <v>9.9305747754947529</v>
      </c>
      <c r="U42" s="36">
        <f t="shared" si="6"/>
        <v>-0.99969546086322658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235861</v>
      </c>
      <c r="E43" s="31">
        <v>235861</v>
      </c>
      <c r="F43" s="31">
        <v>238938</v>
      </c>
      <c r="G43" s="36">
        <f t="shared" si="0"/>
        <v>1.0130458193597076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238938</v>
      </c>
      <c r="O43" s="36">
        <f t="shared" si="4"/>
        <v>1.0130458193597076</v>
      </c>
      <c r="P43" s="31">
        <v>195556</v>
      </c>
      <c r="Q43" s="31">
        <v>260058</v>
      </c>
      <c r="R43" s="31">
        <v>5499375</v>
      </c>
      <c r="S43" s="31">
        <v>195556</v>
      </c>
      <c r="T43" s="36">
        <f t="shared" si="5"/>
        <v>0.75197071422528816</v>
      </c>
      <c r="U43" s="36">
        <f t="shared" si="6"/>
        <v>0.22183926854711689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74397761</v>
      </c>
      <c r="E44" s="31">
        <v>74397761</v>
      </c>
      <c r="F44" s="31">
        <v>23697704</v>
      </c>
      <c r="G44" s="36">
        <f t="shared" si="0"/>
        <v>0.31852711266404915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23697704</v>
      </c>
      <c r="O44" s="36">
        <f t="shared" si="4"/>
        <v>0.31852711266404915</v>
      </c>
      <c r="P44" s="31">
        <v>25119097</v>
      </c>
      <c r="Q44" s="31">
        <v>41128365</v>
      </c>
      <c r="R44" s="31">
        <v>87547292</v>
      </c>
      <c r="S44" s="31">
        <v>25119097</v>
      </c>
      <c r="T44" s="36">
        <f t="shared" si="5"/>
        <v>0.61074873751971415</v>
      </c>
      <c r="U44" s="36">
        <f t="shared" si="6"/>
        <v>-5.6586150369975496E-2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20343737</v>
      </c>
      <c r="E45" s="31">
        <v>20343737</v>
      </c>
      <c r="F45" s="31">
        <v>3492034</v>
      </c>
      <c r="G45" s="36">
        <f t="shared" si="0"/>
        <v>0.17165155054845627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3492034</v>
      </c>
      <c r="O45" s="36">
        <f t="shared" si="4"/>
        <v>0.17165155054845627</v>
      </c>
      <c r="P45" s="31">
        <v>2230140</v>
      </c>
      <c r="Q45" s="31">
        <v>16039617</v>
      </c>
      <c r="R45" s="31">
        <v>16520117</v>
      </c>
      <c r="S45" s="31">
        <v>2230140</v>
      </c>
      <c r="T45" s="36">
        <f t="shared" si="5"/>
        <v>0.13903947955864532</v>
      </c>
      <c r="U45" s="36">
        <f t="shared" si="6"/>
        <v>0.56583622552844215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182884668</v>
      </c>
      <c r="E46" s="31">
        <v>182884668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187733479</v>
      </c>
      <c r="R46" s="31">
        <v>190533479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283213232</v>
      </c>
      <c r="E47" s="32">
        <f>SUM(E41:E46)</f>
        <v>283213232</v>
      </c>
      <c r="F47" s="32">
        <f>SUM(F41:F46)</f>
        <v>28384945</v>
      </c>
      <c r="G47" s="37">
        <f t="shared" si="0"/>
        <v>0.10022464275256744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28384945</v>
      </c>
      <c r="O47" s="37">
        <f t="shared" si="4"/>
        <v>0.10022464275256744</v>
      </c>
      <c r="P47" s="32">
        <f>SUM(P41:P46)</f>
        <v>37710939</v>
      </c>
      <c r="Q47" s="32">
        <f>SUM(Q41:Q46)</f>
        <v>251287275</v>
      </c>
      <c r="R47" s="32">
        <f>SUM(R41:R46)</f>
        <v>305728039</v>
      </c>
      <c r="S47" s="32">
        <f>SUM(S41:S46)</f>
        <v>37710939</v>
      </c>
      <c r="T47" s="37">
        <f t="shared" si="5"/>
        <v>0.15007102528371163</v>
      </c>
      <c r="U47" s="37">
        <f t="shared" si="6"/>
        <v>-0.24730208918955854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5502000</v>
      </c>
      <c r="E48" s="31">
        <v>5502000</v>
      </c>
      <c r="F48" s="31">
        <v>1010358</v>
      </c>
      <c r="G48" s="36">
        <f t="shared" si="0"/>
        <v>0.18363467829880042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1010358</v>
      </c>
      <c r="O48" s="36">
        <f t="shared" si="4"/>
        <v>0.18363467829880042</v>
      </c>
      <c r="P48" s="31">
        <v>18777</v>
      </c>
      <c r="Q48" s="31">
        <v>5501988</v>
      </c>
      <c r="R48" s="31">
        <v>5851988</v>
      </c>
      <c r="S48" s="31">
        <v>18777</v>
      </c>
      <c r="T48" s="36">
        <f t="shared" si="5"/>
        <v>3.4127664400576663E-3</v>
      </c>
      <c r="U48" s="36">
        <f t="shared" si="6"/>
        <v>52.808276082441282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15656701</v>
      </c>
      <c r="E49" s="31">
        <v>15656701</v>
      </c>
      <c r="F49" s="31">
        <v>6025810</v>
      </c>
      <c r="G49" s="36">
        <f t="shared" si="0"/>
        <v>0.38487098910555934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6025810</v>
      </c>
      <c r="O49" s="36">
        <f t="shared" si="4"/>
        <v>0.38487098910555934</v>
      </c>
      <c r="P49" s="31">
        <v>6265138</v>
      </c>
      <c r="Q49" s="31">
        <v>27493760</v>
      </c>
      <c r="R49" s="31">
        <v>28789310</v>
      </c>
      <c r="S49" s="31">
        <v>6265138</v>
      </c>
      <c r="T49" s="36">
        <f t="shared" si="5"/>
        <v>0.22787490688796294</v>
      </c>
      <c r="U49" s="36">
        <f t="shared" si="6"/>
        <v>-3.8199956648999556E-2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3723324</v>
      </c>
      <c r="E50" s="31">
        <v>3723324</v>
      </c>
      <c r="F50" s="31">
        <v>816717</v>
      </c>
      <c r="G50" s="36">
        <f t="shared" si="0"/>
        <v>0.2193515793951856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816717</v>
      </c>
      <c r="O50" s="36">
        <f t="shared" si="4"/>
        <v>0.2193515793951856</v>
      </c>
      <c r="P50" s="31">
        <v>1325083</v>
      </c>
      <c r="Q50" s="31">
        <v>2936024</v>
      </c>
      <c r="R50" s="31">
        <v>3061024</v>
      </c>
      <c r="S50" s="31">
        <v>1325083</v>
      </c>
      <c r="T50" s="36">
        <f t="shared" si="5"/>
        <v>0.4513188584289502</v>
      </c>
      <c r="U50" s="36">
        <f t="shared" si="6"/>
        <v>-0.38364842051403569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85972219</v>
      </c>
      <c r="E51" s="31">
        <v>85972219</v>
      </c>
      <c r="F51" s="31">
        <v>7987</v>
      </c>
      <c r="G51" s="36">
        <f t="shared" si="0"/>
        <v>9.2902103643503718E-5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7987</v>
      </c>
      <c r="O51" s="36">
        <f t="shared" si="4"/>
        <v>9.2902103643503718E-5</v>
      </c>
      <c r="P51" s="31">
        <v>174</v>
      </c>
      <c r="Q51" s="31">
        <v>81690261</v>
      </c>
      <c r="R51" s="31">
        <v>121540195</v>
      </c>
      <c r="S51" s="31">
        <v>174</v>
      </c>
      <c r="T51" s="36">
        <f t="shared" si="5"/>
        <v>2.1299968670684014E-6</v>
      </c>
      <c r="U51" s="36">
        <f t="shared" si="6"/>
        <v>44.902298850574709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27950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27950</v>
      </c>
      <c r="O52" s="36">
        <f t="shared" si="4"/>
        <v>0</v>
      </c>
      <c r="P52" s="31">
        <v>0</v>
      </c>
      <c r="Q52" s="31">
        <v>21577985</v>
      </c>
      <c r="R52" s="31">
        <v>24684500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110854244</v>
      </c>
      <c r="E53" s="32">
        <f>SUM(E48:E52)</f>
        <v>110854244</v>
      </c>
      <c r="F53" s="32">
        <f>SUM(F48:F52)</f>
        <v>7888822</v>
      </c>
      <c r="G53" s="37">
        <f t="shared" si="0"/>
        <v>7.1163915023406771E-2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7888822</v>
      </c>
      <c r="O53" s="37">
        <f t="shared" si="4"/>
        <v>7.1163915023406771E-2</v>
      </c>
      <c r="P53" s="32">
        <f>SUM(P48:P52)</f>
        <v>7609172</v>
      </c>
      <c r="Q53" s="32">
        <f>SUM(Q48:Q52)</f>
        <v>139200018</v>
      </c>
      <c r="R53" s="32">
        <f>SUM(R48:R52)</f>
        <v>183927017</v>
      </c>
      <c r="S53" s="32">
        <f>SUM(S48:S52)</f>
        <v>7609172</v>
      </c>
      <c r="T53" s="37">
        <f t="shared" si="5"/>
        <v>5.4663584885455981E-2</v>
      </c>
      <c r="U53" s="37">
        <f t="shared" si="6"/>
        <v>3.6751699133624527E-2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1279958974</v>
      </c>
      <c r="E54" s="32">
        <f>SUM(E8:E9,E11:E18,E20:E26,E28:E34,E36:E39,E41:E46,E48:E52)</f>
        <v>1360922467</v>
      </c>
      <c r="F54" s="32">
        <f>SUM(F8:F9,F11:F18,F20:F26,F28:F34,F36:F39,F41:F46,F48:F52)</f>
        <v>154180711</v>
      </c>
      <c r="G54" s="37">
        <f t="shared" si="0"/>
        <v>0.12045754132116425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154180711</v>
      </c>
      <c r="O54" s="37">
        <f t="shared" si="4"/>
        <v>0.12045754132116425</v>
      </c>
      <c r="P54" s="32">
        <f>SUM(P8:P9,P11:P18,P20:P26,P28:P34,P36:P39,P41:P46,P48:P52)</f>
        <v>173258726</v>
      </c>
      <c r="Q54" s="32">
        <f>SUM(Q8:Q9,Q11:Q18,Q20:Q26,Q28:Q34,Q36:Q39,Q41:Q46,Q48:Q52)</f>
        <v>1211552562</v>
      </c>
      <c r="R54" s="32">
        <f>SUM(R8:R9,R11:R18,R20:R26,R28:R34,R36:R39,R41:R46,R48:R52)</f>
        <v>1415731554</v>
      </c>
      <c r="S54" s="32">
        <f>SUM(S8:S9,S11:S18,S20:S26,S28:S34,S36:S39,S41:S46,S48:S52)</f>
        <v>173258726</v>
      </c>
      <c r="T54" s="37">
        <f t="shared" si="5"/>
        <v>0.14300553804614877</v>
      </c>
      <c r="U54" s="37">
        <f t="shared" si="6"/>
        <v>-0.11011286669624942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18173727</v>
      </c>
      <c r="E57" s="31">
        <v>18173727</v>
      </c>
      <c r="F57" s="31">
        <v>4366247</v>
      </c>
      <c r="G57" s="36">
        <f t="shared" ref="G57:G85" si="7">IF(($D57      =0),0,($F57      /$D57      ))</f>
        <v>0.24025050007629145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4366247</v>
      </c>
      <c r="O57" s="36">
        <f t="shared" ref="O57:O85" si="11">IF(($D57      =0),0,($N57      /$D57      ))</f>
        <v>0.24025050007629145</v>
      </c>
      <c r="P57" s="31">
        <v>4281266</v>
      </c>
      <c r="Q57" s="31">
        <v>14981813</v>
      </c>
      <c r="R57" s="31">
        <v>14981813</v>
      </c>
      <c r="S57" s="31">
        <v>4281266</v>
      </c>
      <c r="T57" s="36">
        <f t="shared" ref="T57:T85" si="12">IF(($Q57      =0),0,($S57      /$Q57      ))</f>
        <v>0.28576421291602022</v>
      </c>
      <c r="U57" s="36">
        <f t="shared" ref="U57:U85" si="13">IF(($P57      =0),0,(($F57      /$P57      )-1))</f>
        <v>1.9849502460253632E-2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18173727</v>
      </c>
      <c r="E58" s="32">
        <f>E57</f>
        <v>18173727</v>
      </c>
      <c r="F58" s="32">
        <f>F57</f>
        <v>4366247</v>
      </c>
      <c r="G58" s="37">
        <f t="shared" si="7"/>
        <v>0.24025050007629145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4366247</v>
      </c>
      <c r="O58" s="37">
        <f t="shared" si="11"/>
        <v>0.24025050007629145</v>
      </c>
      <c r="P58" s="32">
        <f>P57</f>
        <v>4281266</v>
      </c>
      <c r="Q58" s="32">
        <f>Q57</f>
        <v>14981813</v>
      </c>
      <c r="R58" s="32">
        <f>R57</f>
        <v>14981813</v>
      </c>
      <c r="S58" s="32">
        <f>S57</f>
        <v>4281266</v>
      </c>
      <c r="T58" s="37">
        <f t="shared" si="12"/>
        <v>0.28576421291602022</v>
      </c>
      <c r="U58" s="37">
        <f t="shared" si="13"/>
        <v>1.9849502460253632E-2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300000</v>
      </c>
      <c r="Q59" s="31">
        <v>0</v>
      </c>
      <c r="R59" s="31">
        <v>0</v>
      </c>
      <c r="S59" s="31">
        <v>300000</v>
      </c>
      <c r="T59" s="36">
        <f t="shared" si="12"/>
        <v>0</v>
      </c>
      <c r="U59" s="36">
        <f t="shared" si="13"/>
        <v>-1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5292</v>
      </c>
      <c r="E61" s="31">
        <v>5292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1297</v>
      </c>
      <c r="Q61" s="31">
        <v>1222044</v>
      </c>
      <c r="R61" s="31">
        <v>1222044</v>
      </c>
      <c r="S61" s="31">
        <v>1297</v>
      </c>
      <c r="T61" s="36">
        <f t="shared" si="12"/>
        <v>1.0613365803522623E-3</v>
      </c>
      <c r="U61" s="36">
        <f t="shared" si="13"/>
        <v>-1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16190329</v>
      </c>
      <c r="E62" s="31">
        <v>16190329</v>
      </c>
      <c r="F62" s="31">
        <v>5483953</v>
      </c>
      <c r="G62" s="36">
        <f t="shared" si="7"/>
        <v>0.33871782346115387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5483953</v>
      </c>
      <c r="O62" s="36">
        <f t="shared" si="11"/>
        <v>0.33871782346115387</v>
      </c>
      <c r="P62" s="31">
        <v>6453414</v>
      </c>
      <c r="Q62" s="31">
        <v>15007601</v>
      </c>
      <c r="R62" s="31">
        <v>13312866</v>
      </c>
      <c r="S62" s="31">
        <v>6453414</v>
      </c>
      <c r="T62" s="36">
        <f t="shared" si="12"/>
        <v>0.43000969975147929</v>
      </c>
      <c r="U62" s="36">
        <f t="shared" si="13"/>
        <v>-0.15022451682163895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16195621</v>
      </c>
      <c r="E63" s="32">
        <f>SUM(E59:E62)</f>
        <v>16195621</v>
      </c>
      <c r="F63" s="32">
        <f>SUM(F59:F62)</f>
        <v>5483953</v>
      </c>
      <c r="G63" s="37">
        <f t="shared" si="7"/>
        <v>0.33860714572167377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5483953</v>
      </c>
      <c r="O63" s="37">
        <f t="shared" si="11"/>
        <v>0.33860714572167377</v>
      </c>
      <c r="P63" s="32">
        <f>SUM(P59:P62)</f>
        <v>6754711</v>
      </c>
      <c r="Q63" s="32">
        <f>SUM(Q59:Q62)</f>
        <v>16229645</v>
      </c>
      <c r="R63" s="32">
        <f>SUM(R59:R62)</f>
        <v>14534910</v>
      </c>
      <c r="S63" s="32">
        <f>SUM(S59:S62)</f>
        <v>6754711</v>
      </c>
      <c r="T63" s="37">
        <f t="shared" si="12"/>
        <v>0.41619585640967499</v>
      </c>
      <c r="U63" s="37">
        <f t="shared" si="13"/>
        <v>-0.18812914423725902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14329006</v>
      </c>
      <c r="E65" s="31">
        <v>14329006</v>
      </c>
      <c r="F65" s="31">
        <v>15217</v>
      </c>
      <c r="G65" s="36">
        <f t="shared" si="7"/>
        <v>1.0619717794800281E-3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15217</v>
      </c>
      <c r="O65" s="36">
        <f t="shared" si="11"/>
        <v>1.0619717794800281E-3</v>
      </c>
      <c r="P65" s="31">
        <v>10426</v>
      </c>
      <c r="Q65" s="31">
        <v>13738881</v>
      </c>
      <c r="R65" s="31">
        <v>13738881</v>
      </c>
      <c r="S65" s="31">
        <v>10426</v>
      </c>
      <c r="T65" s="36">
        <f t="shared" si="12"/>
        <v>7.5886820768008689E-4</v>
      </c>
      <c r="U65" s="36">
        <f t="shared" si="13"/>
        <v>0.45952426625743326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900000</v>
      </c>
      <c r="E66" s="31">
        <v>900000</v>
      </c>
      <c r="F66" s="31">
        <v>56756</v>
      </c>
      <c r="G66" s="36">
        <f t="shared" si="7"/>
        <v>6.3062222222222228E-2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56756</v>
      </c>
      <c r="O66" s="36">
        <f t="shared" si="11"/>
        <v>6.3062222222222228E-2</v>
      </c>
      <c r="P66" s="31">
        <v>49259</v>
      </c>
      <c r="Q66" s="31">
        <v>254783</v>
      </c>
      <c r="R66" s="31">
        <v>1000000</v>
      </c>
      <c r="S66" s="31">
        <v>49259</v>
      </c>
      <c r="T66" s="36">
        <f t="shared" si="12"/>
        <v>0.19333707507957754</v>
      </c>
      <c r="U66" s="36">
        <f t="shared" si="13"/>
        <v>0.15219553787125206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146606</v>
      </c>
      <c r="E67" s="31">
        <v>146606</v>
      </c>
      <c r="F67" s="31">
        <v>292593</v>
      </c>
      <c r="G67" s="36">
        <f t="shared" si="7"/>
        <v>1.9957777989986767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292593</v>
      </c>
      <c r="O67" s="36">
        <f t="shared" si="11"/>
        <v>1.9957777989986767</v>
      </c>
      <c r="P67" s="31">
        <v>7131</v>
      </c>
      <c r="Q67" s="31">
        <v>16218760</v>
      </c>
      <c r="R67" s="31">
        <v>16218760</v>
      </c>
      <c r="S67" s="31">
        <v>7131</v>
      </c>
      <c r="T67" s="36">
        <f t="shared" si="12"/>
        <v>4.3967602948684115E-4</v>
      </c>
      <c r="U67" s="36">
        <f t="shared" si="13"/>
        <v>40.031131678586455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1796968</v>
      </c>
      <c r="E68" s="31">
        <v>1796968</v>
      </c>
      <c r="F68" s="31">
        <v>496876</v>
      </c>
      <c r="G68" s="36">
        <f t="shared" si="7"/>
        <v>0.27650798456065995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496876</v>
      </c>
      <c r="O68" s="36">
        <f t="shared" si="11"/>
        <v>0.27650798456065995</v>
      </c>
      <c r="P68" s="31">
        <v>5015</v>
      </c>
      <c r="Q68" s="31">
        <v>1831502</v>
      </c>
      <c r="R68" s="31">
        <v>1831501</v>
      </c>
      <c r="S68" s="31">
        <v>5015</v>
      </c>
      <c r="T68" s="36">
        <f t="shared" si="12"/>
        <v>2.738189748086543E-3</v>
      </c>
      <c r="U68" s="36">
        <f t="shared" si="13"/>
        <v>98.077966101694912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17172580</v>
      </c>
      <c r="E70" s="32">
        <f>SUM(E64:E69)</f>
        <v>17172580</v>
      </c>
      <c r="F70" s="32">
        <f>SUM(F64:F69)</f>
        <v>861442</v>
      </c>
      <c r="G70" s="37">
        <f t="shared" si="7"/>
        <v>5.016380765150024E-2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861442</v>
      </c>
      <c r="O70" s="37">
        <f t="shared" si="11"/>
        <v>5.016380765150024E-2</v>
      </c>
      <c r="P70" s="32">
        <f>SUM(P64:P69)</f>
        <v>71831</v>
      </c>
      <c r="Q70" s="32">
        <f>SUM(Q64:Q69)</f>
        <v>32043926</v>
      </c>
      <c r="R70" s="32">
        <f>SUM(R64:R69)</f>
        <v>32789142</v>
      </c>
      <c r="S70" s="32">
        <f>SUM(S64:S69)</f>
        <v>71831</v>
      </c>
      <c r="T70" s="37">
        <f t="shared" si="12"/>
        <v>2.2416416764912015E-3</v>
      </c>
      <c r="U70" s="37">
        <f t="shared" si="13"/>
        <v>10.992621570074203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30000</v>
      </c>
      <c r="E71" s="31">
        <v>30000</v>
      </c>
      <c r="F71" s="31">
        <v>72731</v>
      </c>
      <c r="G71" s="36">
        <f t="shared" si="7"/>
        <v>2.4243666666666668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72731</v>
      </c>
      <c r="O71" s="36">
        <f t="shared" si="11"/>
        <v>2.4243666666666668</v>
      </c>
      <c r="P71" s="31">
        <v>776</v>
      </c>
      <c r="Q71" s="31">
        <v>132300</v>
      </c>
      <c r="R71" s="31">
        <v>20000</v>
      </c>
      <c r="S71" s="31">
        <v>776</v>
      </c>
      <c r="T71" s="36">
        <f t="shared" si="12"/>
        <v>5.8654572940287225E-3</v>
      </c>
      <c r="U71" s="36">
        <f t="shared" si="13"/>
        <v>92.725515463917532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1797174</v>
      </c>
      <c r="E72" s="31">
        <v>1797174</v>
      </c>
      <c r="F72" s="31">
        <v>40905</v>
      </c>
      <c r="G72" s="36">
        <f t="shared" si="7"/>
        <v>2.2760734352934107E-2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40905</v>
      </c>
      <c r="O72" s="36">
        <f t="shared" si="11"/>
        <v>2.2760734352934107E-2</v>
      </c>
      <c r="P72" s="31">
        <v>53736</v>
      </c>
      <c r="Q72" s="31">
        <v>33302</v>
      </c>
      <c r="R72" s="31">
        <v>33302</v>
      </c>
      <c r="S72" s="31">
        <v>53736</v>
      </c>
      <c r="T72" s="36">
        <f t="shared" si="12"/>
        <v>1.6135967809741156</v>
      </c>
      <c r="U72" s="36">
        <f t="shared" si="13"/>
        <v>-0.23877847253238049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1897587</v>
      </c>
      <c r="E73" s="31">
        <v>1897587</v>
      </c>
      <c r="F73" s="31">
        <v>790669</v>
      </c>
      <c r="G73" s="36">
        <f t="shared" si="7"/>
        <v>0.41667075080088556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790669</v>
      </c>
      <c r="O73" s="36">
        <f t="shared" si="11"/>
        <v>0.41667075080088556</v>
      </c>
      <c r="P73" s="31">
        <v>763303</v>
      </c>
      <c r="Q73" s="31">
        <v>1828673</v>
      </c>
      <c r="R73" s="31">
        <v>1828673</v>
      </c>
      <c r="S73" s="31">
        <v>763303</v>
      </c>
      <c r="T73" s="36">
        <f t="shared" si="12"/>
        <v>0.41740814240708973</v>
      </c>
      <c r="U73" s="36">
        <f t="shared" si="13"/>
        <v>3.5852079711464535E-2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8256327</v>
      </c>
      <c r="E74" s="31">
        <v>8256327</v>
      </c>
      <c r="F74" s="31">
        <v>498427</v>
      </c>
      <c r="G74" s="36">
        <f t="shared" si="7"/>
        <v>6.0369096330608031E-2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498427</v>
      </c>
      <c r="O74" s="36">
        <f t="shared" si="11"/>
        <v>6.0369096330608031E-2</v>
      </c>
      <c r="P74" s="31">
        <v>180912</v>
      </c>
      <c r="Q74" s="31">
        <v>7013182</v>
      </c>
      <c r="R74" s="31">
        <v>1334389</v>
      </c>
      <c r="S74" s="31">
        <v>180912</v>
      </c>
      <c r="T74" s="36">
        <f t="shared" si="12"/>
        <v>2.5795993886940337E-2</v>
      </c>
      <c r="U74" s="36">
        <f t="shared" si="13"/>
        <v>1.7550798178119749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49770</v>
      </c>
      <c r="E75" s="31">
        <v>49770</v>
      </c>
      <c r="F75" s="31">
        <v>13272</v>
      </c>
      <c r="G75" s="36">
        <f t="shared" si="7"/>
        <v>0.26666666666666666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13272</v>
      </c>
      <c r="O75" s="36">
        <f t="shared" si="11"/>
        <v>0.26666666666666666</v>
      </c>
      <c r="P75" s="31">
        <v>27799</v>
      </c>
      <c r="Q75" s="31">
        <v>47672</v>
      </c>
      <c r="R75" s="31">
        <v>47672</v>
      </c>
      <c r="S75" s="31">
        <v>27799</v>
      </c>
      <c r="T75" s="36">
        <f t="shared" si="12"/>
        <v>0.58313055881859377</v>
      </c>
      <c r="U75" s="36">
        <f t="shared" si="13"/>
        <v>-0.52257275441562645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4771396</v>
      </c>
      <c r="E76" s="31">
        <v>4771396</v>
      </c>
      <c r="F76" s="31">
        <v>96537</v>
      </c>
      <c r="G76" s="36">
        <f t="shared" si="7"/>
        <v>2.0232443502907746E-2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96537</v>
      </c>
      <c r="O76" s="36">
        <f t="shared" si="11"/>
        <v>2.0232443502907746E-2</v>
      </c>
      <c r="P76" s="31">
        <v>132374</v>
      </c>
      <c r="Q76" s="31">
        <v>6444300</v>
      </c>
      <c r="R76" s="31">
        <v>6444300</v>
      </c>
      <c r="S76" s="31">
        <v>132374</v>
      </c>
      <c r="T76" s="36">
        <f t="shared" si="12"/>
        <v>2.0541253510854552E-2</v>
      </c>
      <c r="U76" s="36">
        <f t="shared" si="13"/>
        <v>-0.27072536903017208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26084168</v>
      </c>
      <c r="E77" s="31">
        <v>26084168</v>
      </c>
      <c r="F77" s="31">
        <v>7263878</v>
      </c>
      <c r="G77" s="36">
        <f t="shared" si="7"/>
        <v>0.27847842415368584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7263878</v>
      </c>
      <c r="O77" s="36">
        <f t="shared" si="11"/>
        <v>0.27847842415368584</v>
      </c>
      <c r="P77" s="31">
        <v>478000</v>
      </c>
      <c r="Q77" s="31">
        <v>32379864</v>
      </c>
      <c r="R77" s="31">
        <v>11331000</v>
      </c>
      <c r="S77" s="31">
        <v>478000</v>
      </c>
      <c r="T77" s="36">
        <f t="shared" si="12"/>
        <v>1.4762260891521965E-2</v>
      </c>
      <c r="U77" s="36">
        <f t="shared" si="13"/>
        <v>14.196397489539748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42886422</v>
      </c>
      <c r="E78" s="32">
        <f>SUM(E71:E77)</f>
        <v>42886422</v>
      </c>
      <c r="F78" s="32">
        <f>SUM(F71:F77)</f>
        <v>8776419</v>
      </c>
      <c r="G78" s="37">
        <f t="shared" si="7"/>
        <v>0.20464330178908374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8776419</v>
      </c>
      <c r="O78" s="37">
        <f t="shared" si="11"/>
        <v>0.20464330178908374</v>
      </c>
      <c r="P78" s="32">
        <f>SUM(P71:P77)</f>
        <v>1636900</v>
      </c>
      <c r="Q78" s="32">
        <f>SUM(Q71:Q77)</f>
        <v>47879293</v>
      </c>
      <c r="R78" s="32">
        <f>SUM(R71:R77)</f>
        <v>21039336</v>
      </c>
      <c r="S78" s="32">
        <f>SUM(S71:S77)</f>
        <v>1636900</v>
      </c>
      <c r="T78" s="37">
        <f t="shared" si="12"/>
        <v>3.418805703751724E-2</v>
      </c>
      <c r="U78" s="37">
        <f t="shared" si="13"/>
        <v>4.3616097501374549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1773300</v>
      </c>
      <c r="E79" s="31">
        <v>1773300</v>
      </c>
      <c r="F79" s="31">
        <v>389257</v>
      </c>
      <c r="G79" s="36">
        <f t="shared" si="7"/>
        <v>0.21950995319460892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389257</v>
      </c>
      <c r="O79" s="36">
        <f t="shared" si="11"/>
        <v>0.21950995319460892</v>
      </c>
      <c r="P79" s="31">
        <v>452407</v>
      </c>
      <c r="Q79" s="31">
        <v>1729057</v>
      </c>
      <c r="R79" s="31">
        <v>1881108</v>
      </c>
      <c r="S79" s="31">
        <v>452407</v>
      </c>
      <c r="T79" s="36">
        <f t="shared" si="12"/>
        <v>0.26164955811173374</v>
      </c>
      <c r="U79" s="36">
        <f t="shared" si="13"/>
        <v>-0.13958669958687642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369781</v>
      </c>
      <c r="E80" s="31">
        <v>369781</v>
      </c>
      <c r="F80" s="31">
        <v>183050</v>
      </c>
      <c r="G80" s="36">
        <f t="shared" si="7"/>
        <v>0.49502272966972344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183050</v>
      </c>
      <c r="O80" s="36">
        <f t="shared" si="11"/>
        <v>0.49502272966972344</v>
      </c>
      <c r="P80" s="31">
        <v>83444</v>
      </c>
      <c r="Q80" s="31">
        <v>58814359</v>
      </c>
      <c r="R80" s="31">
        <v>58902975</v>
      </c>
      <c r="S80" s="31">
        <v>83444</v>
      </c>
      <c r="T80" s="36">
        <f t="shared" si="12"/>
        <v>1.4187691818591443E-3</v>
      </c>
      <c r="U80" s="36">
        <f t="shared" si="13"/>
        <v>1.1936867839509131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4422910</v>
      </c>
      <c r="E81" s="31">
        <v>4422910</v>
      </c>
      <c r="F81" s="31">
        <v>979024</v>
      </c>
      <c r="G81" s="36">
        <f t="shared" si="7"/>
        <v>0.22135291018808884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979024</v>
      </c>
      <c r="O81" s="36">
        <f t="shared" si="11"/>
        <v>0.22135291018808884</v>
      </c>
      <c r="P81" s="31">
        <v>717339</v>
      </c>
      <c r="Q81" s="31">
        <v>4240550</v>
      </c>
      <c r="R81" s="31">
        <v>4240550</v>
      </c>
      <c r="S81" s="31">
        <v>717339</v>
      </c>
      <c r="T81" s="36">
        <f t="shared" si="12"/>
        <v>0.16916178325924702</v>
      </c>
      <c r="U81" s="36">
        <f t="shared" si="13"/>
        <v>0.36479962751223627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6565991</v>
      </c>
      <c r="E84" s="32">
        <f>SUM(E79:E83)</f>
        <v>6565991</v>
      </c>
      <c r="F84" s="32">
        <f>SUM(F79:F83)</f>
        <v>1551331</v>
      </c>
      <c r="G84" s="37">
        <f t="shared" si="7"/>
        <v>0.23626760987031509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1551331</v>
      </c>
      <c r="O84" s="37">
        <f t="shared" si="11"/>
        <v>0.23626760987031509</v>
      </c>
      <c r="P84" s="32">
        <f>SUM(P79:P83)</f>
        <v>1253190</v>
      </c>
      <c r="Q84" s="32">
        <f>SUM(Q79:Q83)</f>
        <v>64783966</v>
      </c>
      <c r="R84" s="32">
        <f>SUM(R79:R83)</f>
        <v>65024633</v>
      </c>
      <c r="S84" s="32">
        <f>SUM(S79:S83)</f>
        <v>1253190</v>
      </c>
      <c r="T84" s="37">
        <f t="shared" si="12"/>
        <v>1.9344138332006409E-2</v>
      </c>
      <c r="U84" s="37">
        <f t="shared" si="13"/>
        <v>0.23790566474357444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100994341</v>
      </c>
      <c r="E85" s="32">
        <f>SUM(E57,E59:E62,E64:E69,E71:E77,E79:E83)</f>
        <v>100994341</v>
      </c>
      <c r="F85" s="32">
        <f>SUM(F57,F59:F62,F64:F69,F71:F77,F79:F83)</f>
        <v>21039392</v>
      </c>
      <c r="G85" s="37">
        <f t="shared" si="7"/>
        <v>0.20832248412809584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21039392</v>
      </c>
      <c r="O85" s="37">
        <f t="shared" si="11"/>
        <v>0.20832248412809584</v>
      </c>
      <c r="P85" s="32">
        <f>SUM(P57,P59:P62,P64:P69,P71:P77,P79:P83)</f>
        <v>13997898</v>
      </c>
      <c r="Q85" s="32">
        <f>SUM(Q57,Q59:Q62,Q64:Q69,Q71:Q77,Q79:Q83)</f>
        <v>175918643</v>
      </c>
      <c r="R85" s="32">
        <f>SUM(R57,R59:R62,R64:R69,R71:R77,R79:R83)</f>
        <v>148369834</v>
      </c>
      <c r="S85" s="32">
        <f>SUM(S57,S59:S62,S64:S69,S71:S77,S79:S83)</f>
        <v>13997898</v>
      </c>
      <c r="T85" s="37">
        <f t="shared" si="12"/>
        <v>7.9570293183764504E-2</v>
      </c>
      <c r="U85" s="37">
        <f t="shared" si="13"/>
        <v>0.50303938491336342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185874892</v>
      </c>
      <c r="E88" s="31">
        <v>185874892</v>
      </c>
      <c r="F88" s="31">
        <v>36533170</v>
      </c>
      <c r="G88" s="36">
        <f t="shared" ref="G88:G99" si="14">IF(($D88      =0),0,($F88      /$D88      ))</f>
        <v>0.19654709469851367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36533170</v>
      </c>
      <c r="O88" s="36">
        <f t="shared" ref="O88:O99" si="18">IF(($D88      =0),0,($N88      /$D88      ))</f>
        <v>0.19654709469851367</v>
      </c>
      <c r="P88" s="31">
        <v>42961628</v>
      </c>
      <c r="Q88" s="31">
        <v>285711721</v>
      </c>
      <c r="R88" s="31">
        <v>248552117</v>
      </c>
      <c r="S88" s="31">
        <v>42961628</v>
      </c>
      <c r="T88" s="36">
        <f t="shared" ref="T88:T99" si="19">IF(($Q88      =0),0,($S88      /$Q88      ))</f>
        <v>0.15036704776980431</v>
      </c>
      <c r="U88" s="36">
        <f t="shared" ref="U88:U99" si="20">IF(($P88      =0),0,(($F88      /$P88      )-1))</f>
        <v>-0.14963255116868479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218655824</v>
      </c>
      <c r="E89" s="31">
        <v>218655824</v>
      </c>
      <c r="F89" s="31">
        <v>28343764</v>
      </c>
      <c r="G89" s="36">
        <f t="shared" si="14"/>
        <v>0.12962729956829322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28343764</v>
      </c>
      <c r="O89" s="36">
        <f t="shared" si="18"/>
        <v>0.12962729956829322</v>
      </c>
      <c r="P89" s="31">
        <v>41872911</v>
      </c>
      <c r="Q89" s="31">
        <v>234178924</v>
      </c>
      <c r="R89" s="31">
        <v>214628924</v>
      </c>
      <c r="S89" s="31">
        <v>41872911</v>
      </c>
      <c r="T89" s="36">
        <f t="shared" si="19"/>
        <v>0.17880734220129904</v>
      </c>
      <c r="U89" s="36">
        <f t="shared" si="20"/>
        <v>-0.32310022582380293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191831480</v>
      </c>
      <c r="E90" s="31">
        <v>191831480</v>
      </c>
      <c r="F90" s="31">
        <v>60758285</v>
      </c>
      <c r="G90" s="36">
        <f t="shared" si="14"/>
        <v>0.31672739531593042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60758285</v>
      </c>
      <c r="O90" s="36">
        <f t="shared" si="18"/>
        <v>0.31672739531593042</v>
      </c>
      <c r="P90" s="31">
        <v>28472808</v>
      </c>
      <c r="Q90" s="31">
        <v>213757477</v>
      </c>
      <c r="R90" s="31">
        <v>205802387</v>
      </c>
      <c r="S90" s="31">
        <v>28472808</v>
      </c>
      <c r="T90" s="36">
        <f t="shared" si="19"/>
        <v>0.13320145989559934</v>
      </c>
      <c r="U90" s="36">
        <f t="shared" si="20"/>
        <v>1.1339056197056503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596362196</v>
      </c>
      <c r="E91" s="32">
        <f>SUM(E88:E90)</f>
        <v>596362196</v>
      </c>
      <c r="F91" s="32">
        <f>SUM(F88:F90)</f>
        <v>125635219</v>
      </c>
      <c r="G91" s="37">
        <f t="shared" si="14"/>
        <v>0.21066932116535436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125635219</v>
      </c>
      <c r="O91" s="37">
        <f t="shared" si="18"/>
        <v>0.21066932116535436</v>
      </c>
      <c r="P91" s="32">
        <f>SUM(P88:P90)</f>
        <v>113307347</v>
      </c>
      <c r="Q91" s="32">
        <f>SUM(Q88:Q90)</f>
        <v>733648122</v>
      </c>
      <c r="R91" s="32">
        <f>SUM(R88:R90)</f>
        <v>668983428</v>
      </c>
      <c r="S91" s="32">
        <f>SUM(S88:S90)</f>
        <v>113307347</v>
      </c>
      <c r="T91" s="37">
        <f t="shared" si="19"/>
        <v>0.15444372254523403</v>
      </c>
      <c r="U91" s="37">
        <f t="shared" si="20"/>
        <v>0.10880028812253451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28882466</v>
      </c>
      <c r="E92" s="31">
        <v>28882466</v>
      </c>
      <c r="F92" s="31">
        <v>514556863</v>
      </c>
      <c r="G92" s="36">
        <f t="shared" si="14"/>
        <v>17.815544662979956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514556863</v>
      </c>
      <c r="O92" s="36">
        <f t="shared" si="18"/>
        <v>17.815544662979956</v>
      </c>
      <c r="P92" s="31">
        <v>478294898</v>
      </c>
      <c r="Q92" s="31">
        <v>37369254</v>
      </c>
      <c r="R92" s="31">
        <v>33528818</v>
      </c>
      <c r="S92" s="31">
        <v>478294898</v>
      </c>
      <c r="T92" s="36">
        <f t="shared" si="19"/>
        <v>12.799155637412511</v>
      </c>
      <c r="U92" s="36">
        <f t="shared" si="20"/>
        <v>7.5815078002358316E-2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4370692</v>
      </c>
      <c r="E93" s="31">
        <v>4370692</v>
      </c>
      <c r="F93" s="31">
        <v>2137375</v>
      </c>
      <c r="G93" s="36">
        <f t="shared" si="14"/>
        <v>0.48902439247606555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2137375</v>
      </c>
      <c r="O93" s="36">
        <f t="shared" si="18"/>
        <v>0.48902439247606555</v>
      </c>
      <c r="P93" s="31">
        <v>918138</v>
      </c>
      <c r="Q93" s="31">
        <v>4023294</v>
      </c>
      <c r="R93" s="31">
        <v>4123294</v>
      </c>
      <c r="S93" s="31">
        <v>918138</v>
      </c>
      <c r="T93" s="36">
        <f t="shared" si="19"/>
        <v>0.22820554500864218</v>
      </c>
      <c r="U93" s="36">
        <f t="shared" si="20"/>
        <v>1.327945254417092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653676</v>
      </c>
      <c r="E94" s="31">
        <v>653676</v>
      </c>
      <c r="F94" s="31">
        <v>236351</v>
      </c>
      <c r="G94" s="36">
        <f t="shared" si="14"/>
        <v>0.36157209382018002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236351</v>
      </c>
      <c r="O94" s="36">
        <f t="shared" si="18"/>
        <v>0.36157209382018002</v>
      </c>
      <c r="P94" s="31">
        <v>199361</v>
      </c>
      <c r="Q94" s="31">
        <v>500717</v>
      </c>
      <c r="R94" s="31">
        <v>517600</v>
      </c>
      <c r="S94" s="31">
        <v>199361</v>
      </c>
      <c r="T94" s="36">
        <f t="shared" si="19"/>
        <v>0.39815105139230345</v>
      </c>
      <c r="U94" s="36">
        <f t="shared" si="20"/>
        <v>0.18554280927563571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2856000</v>
      </c>
      <c r="E95" s="31">
        <v>2856000</v>
      </c>
      <c r="F95" s="31">
        <v>329073</v>
      </c>
      <c r="G95" s="36">
        <f t="shared" si="14"/>
        <v>0.11522163865546219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329073</v>
      </c>
      <c r="O95" s="36">
        <f t="shared" si="18"/>
        <v>0.11522163865546219</v>
      </c>
      <c r="P95" s="31">
        <v>310557</v>
      </c>
      <c r="Q95" s="31">
        <v>2733000</v>
      </c>
      <c r="R95" s="31">
        <v>2439430</v>
      </c>
      <c r="S95" s="31">
        <v>310557</v>
      </c>
      <c r="T95" s="36">
        <f t="shared" si="19"/>
        <v>0.11363227222832052</v>
      </c>
      <c r="U95" s="36">
        <f t="shared" si="20"/>
        <v>5.9621905157507316E-2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36762834</v>
      </c>
      <c r="E96" s="32">
        <f>SUM(E92:E95)</f>
        <v>36762834</v>
      </c>
      <c r="F96" s="32">
        <f>SUM(F92:F95)</f>
        <v>517259662</v>
      </c>
      <c r="G96" s="37">
        <f t="shared" si="14"/>
        <v>14.070179192387616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517259662</v>
      </c>
      <c r="O96" s="37">
        <f t="shared" si="18"/>
        <v>14.070179192387616</v>
      </c>
      <c r="P96" s="32">
        <f>SUM(P92:P95)</f>
        <v>479722954</v>
      </c>
      <c r="Q96" s="32">
        <f>SUM(Q92:Q95)</f>
        <v>44626265</v>
      </c>
      <c r="R96" s="32">
        <f>SUM(R92:R95)</f>
        <v>40609142</v>
      </c>
      <c r="S96" s="32">
        <f>SUM(S92:S95)</f>
        <v>479722954</v>
      </c>
      <c r="T96" s="37">
        <f t="shared" si="19"/>
        <v>10.749789479357055</v>
      </c>
      <c r="U96" s="37">
        <f t="shared" si="20"/>
        <v>7.8246637328927893E-2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18321250</v>
      </c>
      <c r="E97" s="31">
        <v>18321250</v>
      </c>
      <c r="F97" s="31">
        <v>2552506</v>
      </c>
      <c r="G97" s="36">
        <f t="shared" si="14"/>
        <v>0.13931942416592755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2552506</v>
      </c>
      <c r="O97" s="36">
        <f t="shared" si="18"/>
        <v>0.13931942416592755</v>
      </c>
      <c r="P97" s="31">
        <v>2166002</v>
      </c>
      <c r="Q97" s="31">
        <v>12370826</v>
      </c>
      <c r="R97" s="31">
        <v>17477876</v>
      </c>
      <c r="S97" s="31">
        <v>2166002</v>
      </c>
      <c r="T97" s="36">
        <f t="shared" si="19"/>
        <v>0.17508952110392628</v>
      </c>
      <c r="U97" s="36">
        <f t="shared" si="20"/>
        <v>0.17844120180867784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4555328</v>
      </c>
      <c r="E98" s="31">
        <v>4555328</v>
      </c>
      <c r="F98" s="31">
        <v>3368259</v>
      </c>
      <c r="G98" s="36">
        <f t="shared" si="14"/>
        <v>0.73941086130351097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3368259</v>
      </c>
      <c r="O98" s="36">
        <f t="shared" si="18"/>
        <v>0.73941086130351097</v>
      </c>
      <c r="P98" s="31">
        <v>7372128</v>
      </c>
      <c r="Q98" s="31">
        <v>18172519</v>
      </c>
      <c r="R98" s="31">
        <v>8829848</v>
      </c>
      <c r="S98" s="31">
        <v>7372128</v>
      </c>
      <c r="T98" s="36">
        <f t="shared" si="19"/>
        <v>0.40567452426380735</v>
      </c>
      <c r="U98" s="36">
        <f t="shared" si="20"/>
        <v>-0.54310899105387211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67506700</v>
      </c>
      <c r="E99" s="31">
        <v>67506700</v>
      </c>
      <c r="F99" s="31">
        <v>25575139</v>
      </c>
      <c r="G99" s="36">
        <f t="shared" si="14"/>
        <v>0.37885334344590982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25575139</v>
      </c>
      <c r="O99" s="36">
        <f t="shared" si="18"/>
        <v>0.37885334344590982</v>
      </c>
      <c r="P99" s="31">
        <v>18973405</v>
      </c>
      <c r="Q99" s="31">
        <v>49474761</v>
      </c>
      <c r="R99" s="31">
        <v>49474761</v>
      </c>
      <c r="S99" s="31">
        <v>18973405</v>
      </c>
      <c r="T99" s="36">
        <f t="shared" si="19"/>
        <v>0.38349664791710664</v>
      </c>
      <c r="U99" s="36">
        <f t="shared" si="20"/>
        <v>0.34794671805087174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44107653</v>
      </c>
      <c r="E100" s="31">
        <v>44107653</v>
      </c>
      <c r="F100" s="31">
        <v>13296529</v>
      </c>
      <c r="G100" s="36">
        <f>IF(($D100     =0),0,($F100     /$D100     ))</f>
        <v>0.30145628016072401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13296529</v>
      </c>
      <c r="O100" s="36">
        <f>IF(($D100     =0),0,($N100     /$D100     ))</f>
        <v>0.30145628016072401</v>
      </c>
      <c r="P100" s="31">
        <v>31700940</v>
      </c>
      <c r="Q100" s="31">
        <v>83424972</v>
      </c>
      <c r="R100" s="31">
        <v>54914348</v>
      </c>
      <c r="S100" s="31">
        <v>31700940</v>
      </c>
      <c r="T100" s="36">
        <f>IF(($Q100     =0),0,($S100     /$Q100     ))</f>
        <v>0.3799934149213739</v>
      </c>
      <c r="U100" s="36">
        <f>IF(($P100     =0),0,(($F100     /$P100     )-1))</f>
        <v>-0.58056357319372864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134490931</v>
      </c>
      <c r="E101" s="32">
        <f>SUM(E97:E100)</f>
        <v>134490931</v>
      </c>
      <c r="F101" s="32">
        <f>SUM(F97:F100)</f>
        <v>44792433</v>
      </c>
      <c r="G101" s="37">
        <f>IF(($D101     =0),0,($F101     /$D101     ))</f>
        <v>0.33305169848218241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44792433</v>
      </c>
      <c r="O101" s="37">
        <f>IF(($D101     =0),0,($N101     /$D101     ))</f>
        <v>0.33305169848218241</v>
      </c>
      <c r="P101" s="32">
        <f>SUM(P97:P100)</f>
        <v>60212475</v>
      </c>
      <c r="Q101" s="32">
        <f>SUM(Q97:Q100)</f>
        <v>163443078</v>
      </c>
      <c r="R101" s="32">
        <f>SUM(R97:R100)</f>
        <v>130696833</v>
      </c>
      <c r="S101" s="32">
        <f>SUM(S97:S100)</f>
        <v>60212475</v>
      </c>
      <c r="T101" s="37">
        <f>IF(($Q101     =0),0,($S101     /$Q101     ))</f>
        <v>0.36840027572167972</v>
      </c>
      <c r="U101" s="37">
        <f>IF(($P101     =0),0,(($F101     /$P101     )-1))</f>
        <v>-0.25609380780311719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767615961</v>
      </c>
      <c r="E102" s="32">
        <f>SUM(E88:E90,E92:E95,E97:E100)</f>
        <v>767615961</v>
      </c>
      <c r="F102" s="32">
        <f>SUM(F88:F90,F92:F95,F97:F100)</f>
        <v>687687314</v>
      </c>
      <c r="G102" s="37">
        <f>IF(($D102     =0),0,($F102     /$D102     ))</f>
        <v>0.89587417268411906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687687314</v>
      </c>
      <c r="O102" s="37">
        <f>IF(($D102     =0),0,($N102     /$D102     ))</f>
        <v>0.89587417268411906</v>
      </c>
      <c r="P102" s="32">
        <f>SUM(P88:P90,P92:P95,P97:P100)</f>
        <v>653242776</v>
      </c>
      <c r="Q102" s="32">
        <f>SUM(Q88:Q90,Q92:Q95,Q97:Q100)</f>
        <v>941717465</v>
      </c>
      <c r="R102" s="32">
        <f>SUM(R88:R90,R92:R95,R97:R100)</f>
        <v>840289403</v>
      </c>
      <c r="S102" s="32">
        <f>SUM(S88:S90,S92:S95,S97:S100)</f>
        <v>653242776</v>
      </c>
      <c r="T102" s="37">
        <f>IF(($Q102     =0),0,($S102     /$Q102     ))</f>
        <v>0.69367172244171982</v>
      </c>
      <c r="U102" s="37">
        <f>IF(($P102     =0),0,(($F102     /$P102     )-1))</f>
        <v>5.2728540238767163E-2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141201020</v>
      </c>
      <c r="E105" s="31">
        <v>141201020</v>
      </c>
      <c r="F105" s="31">
        <v>20522489</v>
      </c>
      <c r="G105" s="36">
        <f t="shared" ref="G105:G136" si="21">IF(($D105     =0),0,($F105     /$D105     ))</f>
        <v>0.14534235659204162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20522489</v>
      </c>
      <c r="O105" s="36">
        <f t="shared" ref="O105:O136" si="25">IF(($D105     =0),0,($N105     /$D105     ))</f>
        <v>0.14534235659204162</v>
      </c>
      <c r="P105" s="31">
        <v>9297932</v>
      </c>
      <c r="Q105" s="31">
        <v>164787680</v>
      </c>
      <c r="R105" s="31">
        <v>167150680</v>
      </c>
      <c r="S105" s="31">
        <v>9297932</v>
      </c>
      <c r="T105" s="36">
        <f t="shared" ref="T105:T136" si="26">IF(($Q105     =0),0,($S105     /$Q105     ))</f>
        <v>5.6423708374315359E-2</v>
      </c>
      <c r="U105" s="36">
        <f t="shared" ref="U105:U136" si="27">IF(($P105     =0),0,(($F105     /$P105     )-1))</f>
        <v>1.207210054881021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141201020</v>
      </c>
      <c r="E106" s="32">
        <f>E105</f>
        <v>141201020</v>
      </c>
      <c r="F106" s="32">
        <f>F105</f>
        <v>20522489</v>
      </c>
      <c r="G106" s="37">
        <f t="shared" si="21"/>
        <v>0.14534235659204162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20522489</v>
      </c>
      <c r="O106" s="37">
        <f t="shared" si="25"/>
        <v>0.14534235659204162</v>
      </c>
      <c r="P106" s="32">
        <f>P105</f>
        <v>9297932</v>
      </c>
      <c r="Q106" s="32">
        <f>Q105</f>
        <v>164787680</v>
      </c>
      <c r="R106" s="32">
        <f>R105</f>
        <v>167150680</v>
      </c>
      <c r="S106" s="32">
        <f>S105</f>
        <v>9297932</v>
      </c>
      <c r="T106" s="37">
        <f t="shared" si="26"/>
        <v>5.6423708374315359E-2</v>
      </c>
      <c r="U106" s="37">
        <f t="shared" si="27"/>
        <v>1.207210054881021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2930871</v>
      </c>
      <c r="E107" s="31">
        <v>2930871</v>
      </c>
      <c r="F107" s="31">
        <v>446113</v>
      </c>
      <c r="G107" s="36">
        <f t="shared" si="21"/>
        <v>0.15221174865765161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446113</v>
      </c>
      <c r="O107" s="36">
        <f t="shared" si="25"/>
        <v>0.15221174865765161</v>
      </c>
      <c r="P107" s="31">
        <v>91021</v>
      </c>
      <c r="Q107" s="31">
        <v>1873129</v>
      </c>
      <c r="R107" s="31">
        <v>1768877</v>
      </c>
      <c r="S107" s="31">
        <v>91021</v>
      </c>
      <c r="T107" s="36">
        <f t="shared" si="26"/>
        <v>4.859302269090917E-2</v>
      </c>
      <c r="U107" s="36">
        <f t="shared" si="27"/>
        <v>3.9012096109688974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6557487</v>
      </c>
      <c r="E108" s="31">
        <v>6557487</v>
      </c>
      <c r="F108" s="31">
        <v>388383</v>
      </c>
      <c r="G108" s="36">
        <f t="shared" si="21"/>
        <v>5.9227414404328972E-2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388383</v>
      </c>
      <c r="O108" s="36">
        <f t="shared" si="25"/>
        <v>5.9227414404328972E-2</v>
      </c>
      <c r="P108" s="31">
        <v>357584</v>
      </c>
      <c r="Q108" s="31">
        <v>7911117</v>
      </c>
      <c r="R108" s="31">
        <v>7911117</v>
      </c>
      <c r="S108" s="31">
        <v>357584</v>
      </c>
      <c r="T108" s="36">
        <f t="shared" si="26"/>
        <v>4.5200191072891478E-2</v>
      </c>
      <c r="U108" s="36">
        <f t="shared" si="27"/>
        <v>8.613081122197852E-2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17186288</v>
      </c>
      <c r="E109" s="31">
        <v>17186288</v>
      </c>
      <c r="F109" s="31">
        <v>569918</v>
      </c>
      <c r="G109" s="36">
        <f t="shared" si="21"/>
        <v>3.3161203862055608E-2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569918</v>
      </c>
      <c r="O109" s="36">
        <f t="shared" si="25"/>
        <v>3.3161203862055608E-2</v>
      </c>
      <c r="P109" s="31">
        <v>41665</v>
      </c>
      <c r="Q109" s="31">
        <v>16160842</v>
      </c>
      <c r="R109" s="31">
        <v>16463842</v>
      </c>
      <c r="S109" s="31">
        <v>41665</v>
      </c>
      <c r="T109" s="36">
        <f t="shared" si="26"/>
        <v>2.578145371385971E-3</v>
      </c>
      <c r="U109" s="36">
        <f t="shared" si="27"/>
        <v>12.678579143165727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3672549</v>
      </c>
      <c r="E110" s="31">
        <v>3672549</v>
      </c>
      <c r="F110" s="31">
        <v>1568269</v>
      </c>
      <c r="G110" s="36">
        <f t="shared" si="21"/>
        <v>0.42702466325159993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1568269</v>
      </c>
      <c r="O110" s="36">
        <f t="shared" si="25"/>
        <v>0.42702466325159993</v>
      </c>
      <c r="P110" s="31">
        <v>988117</v>
      </c>
      <c r="Q110" s="31">
        <v>5042542</v>
      </c>
      <c r="R110" s="31">
        <v>11424768</v>
      </c>
      <c r="S110" s="31">
        <v>988117</v>
      </c>
      <c r="T110" s="36">
        <f t="shared" si="26"/>
        <v>0.19595612688996938</v>
      </c>
      <c r="U110" s="36">
        <f t="shared" si="27"/>
        <v>0.58712885215009969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1901841</v>
      </c>
      <c r="E111" s="31">
        <v>1901841</v>
      </c>
      <c r="F111" s="31">
        <v>758758</v>
      </c>
      <c r="G111" s="36">
        <f t="shared" si="21"/>
        <v>0.39895974479464896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758758</v>
      </c>
      <c r="O111" s="36">
        <f t="shared" si="25"/>
        <v>0.39895974479464896</v>
      </c>
      <c r="P111" s="31">
        <v>2942512</v>
      </c>
      <c r="Q111" s="31">
        <v>1821687</v>
      </c>
      <c r="R111" s="31">
        <v>2419952</v>
      </c>
      <c r="S111" s="31">
        <v>2942512</v>
      </c>
      <c r="T111" s="36">
        <f t="shared" si="26"/>
        <v>1.6152676063451077</v>
      </c>
      <c r="U111" s="36">
        <f t="shared" si="27"/>
        <v>-0.74213936935516323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32249036</v>
      </c>
      <c r="E112" s="32">
        <f>SUM(E107:E111)</f>
        <v>32249036</v>
      </c>
      <c r="F112" s="32">
        <f>SUM(F107:F111)</f>
        <v>3731441</v>
      </c>
      <c r="G112" s="37">
        <f t="shared" si="21"/>
        <v>0.11570705555353654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3731441</v>
      </c>
      <c r="O112" s="37">
        <f t="shared" si="25"/>
        <v>0.11570705555353654</v>
      </c>
      <c r="P112" s="32">
        <f>SUM(P107:P111)</f>
        <v>4420899</v>
      </c>
      <c r="Q112" s="32">
        <f>SUM(Q107:Q111)</f>
        <v>32809317</v>
      </c>
      <c r="R112" s="32">
        <f>SUM(R107:R111)</f>
        <v>39988556</v>
      </c>
      <c r="S112" s="32">
        <f>SUM(S107:S111)</f>
        <v>4420899</v>
      </c>
      <c r="T112" s="37">
        <f t="shared" si="26"/>
        <v>0.13474523105738531</v>
      </c>
      <c r="U112" s="37">
        <f t="shared" si="27"/>
        <v>-0.15595425274361618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555000</v>
      </c>
      <c r="E113" s="31">
        <v>555000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2265000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4867078</v>
      </c>
      <c r="E114" s="31">
        <v>4867078</v>
      </c>
      <c r="F114" s="31">
        <v>713715</v>
      </c>
      <c r="G114" s="36">
        <f t="shared" si="21"/>
        <v>0.14664137291409754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713715</v>
      </c>
      <c r="O114" s="36">
        <f t="shared" si="25"/>
        <v>0.14664137291409754</v>
      </c>
      <c r="P114" s="31">
        <v>560753</v>
      </c>
      <c r="Q114" s="31">
        <v>4882002</v>
      </c>
      <c r="R114" s="31">
        <v>4811700</v>
      </c>
      <c r="S114" s="31">
        <v>560753</v>
      </c>
      <c r="T114" s="36">
        <f t="shared" si="26"/>
        <v>0.11486128026985651</v>
      </c>
      <c r="U114" s="36">
        <f t="shared" si="27"/>
        <v>0.27277963738045097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4150310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4150310</v>
      </c>
      <c r="O115" s="36">
        <f t="shared" si="25"/>
        <v>0</v>
      </c>
      <c r="P115" s="31">
        <v>0</v>
      </c>
      <c r="Q115" s="31">
        <v>0</v>
      </c>
      <c r="R115" s="31">
        <v>9792200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14771000</v>
      </c>
      <c r="E116" s="31">
        <v>14771000</v>
      </c>
      <c r="F116" s="31">
        <v>5786492</v>
      </c>
      <c r="G116" s="36">
        <f t="shared" si="21"/>
        <v>0.39174680116444383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5786492</v>
      </c>
      <c r="O116" s="36">
        <f t="shared" si="25"/>
        <v>0.39174680116444383</v>
      </c>
      <c r="P116" s="31">
        <v>6118884</v>
      </c>
      <c r="Q116" s="31">
        <v>14324500</v>
      </c>
      <c r="R116" s="31">
        <v>16311500</v>
      </c>
      <c r="S116" s="31">
        <v>6118884</v>
      </c>
      <c r="T116" s="36">
        <f t="shared" si="26"/>
        <v>0.42716213480400711</v>
      </c>
      <c r="U116" s="36">
        <f t="shared" si="27"/>
        <v>-5.4322324136231392E-2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10664552</v>
      </c>
      <c r="E117" s="31">
        <v>10664552</v>
      </c>
      <c r="F117" s="31">
        <v>5224984</v>
      </c>
      <c r="G117" s="36">
        <f t="shared" si="21"/>
        <v>0.48993938048218061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5224984</v>
      </c>
      <c r="O117" s="36">
        <f t="shared" si="25"/>
        <v>0.48993938048218061</v>
      </c>
      <c r="P117" s="31">
        <v>2793160</v>
      </c>
      <c r="Q117" s="31">
        <v>10697207</v>
      </c>
      <c r="R117" s="31">
        <v>10539954</v>
      </c>
      <c r="S117" s="31">
        <v>2793160</v>
      </c>
      <c r="T117" s="36">
        <f t="shared" si="26"/>
        <v>0.26111114798470292</v>
      </c>
      <c r="U117" s="36">
        <f t="shared" si="27"/>
        <v>0.87063540935714379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542880</v>
      </c>
      <c r="E118" s="31">
        <v>542880</v>
      </c>
      <c r="F118" s="31">
        <v>57635</v>
      </c>
      <c r="G118" s="36">
        <f t="shared" si="21"/>
        <v>0.10616526672561155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57635</v>
      </c>
      <c r="O118" s="36">
        <f t="shared" si="25"/>
        <v>0.10616526672561155</v>
      </c>
      <c r="P118" s="31">
        <v>220380</v>
      </c>
      <c r="Q118" s="31">
        <v>419750</v>
      </c>
      <c r="R118" s="31">
        <v>540000</v>
      </c>
      <c r="S118" s="31">
        <v>220380</v>
      </c>
      <c r="T118" s="36">
        <f t="shared" si="26"/>
        <v>0.52502680166765936</v>
      </c>
      <c r="U118" s="36">
        <f t="shared" si="27"/>
        <v>-0.73847445321717031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1572204</v>
      </c>
      <c r="E119" s="31">
        <v>1572204</v>
      </c>
      <c r="F119" s="31">
        <v>628685</v>
      </c>
      <c r="G119" s="36">
        <f t="shared" si="21"/>
        <v>0.39987495261429179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628685</v>
      </c>
      <c r="O119" s="36">
        <f t="shared" si="25"/>
        <v>0.39987495261429179</v>
      </c>
      <c r="P119" s="31">
        <v>186615</v>
      </c>
      <c r="Q119" s="31">
        <v>1463220</v>
      </c>
      <c r="R119" s="31">
        <v>1505060</v>
      </c>
      <c r="S119" s="31">
        <v>186615</v>
      </c>
      <c r="T119" s="36">
        <f t="shared" si="26"/>
        <v>0.12753721244925575</v>
      </c>
      <c r="U119" s="36">
        <f t="shared" si="27"/>
        <v>2.3688878171636794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32972714</v>
      </c>
      <c r="E121" s="32">
        <f>SUM(E113:E120)</f>
        <v>32972714</v>
      </c>
      <c r="F121" s="32">
        <f>SUM(F113:F120)</f>
        <v>16561821</v>
      </c>
      <c r="G121" s="37">
        <f t="shared" si="21"/>
        <v>0.50228868027060192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16561821</v>
      </c>
      <c r="O121" s="37">
        <f t="shared" si="25"/>
        <v>0.50228868027060192</v>
      </c>
      <c r="P121" s="32">
        <f>SUM(P113:P120)</f>
        <v>9879792</v>
      </c>
      <c r="Q121" s="32">
        <f>SUM(Q113:Q120)</f>
        <v>34051679</v>
      </c>
      <c r="R121" s="32">
        <f>SUM(R113:R120)</f>
        <v>43500414</v>
      </c>
      <c r="S121" s="32">
        <f>SUM(S113:S120)</f>
        <v>9879792</v>
      </c>
      <c r="T121" s="37">
        <f t="shared" si="26"/>
        <v>0.29014111169085083</v>
      </c>
      <c r="U121" s="37">
        <f t="shared" si="27"/>
        <v>0.67633296328505699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494473</v>
      </c>
      <c r="E122" s="31">
        <v>494473</v>
      </c>
      <c r="F122" s="31">
        <v>217348</v>
      </c>
      <c r="G122" s="36">
        <f t="shared" si="21"/>
        <v>0.43955483919243316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217348</v>
      </c>
      <c r="O122" s="36">
        <f t="shared" si="25"/>
        <v>0.43955483919243316</v>
      </c>
      <c r="P122" s="31">
        <v>205532</v>
      </c>
      <c r="Q122" s="31">
        <v>388020</v>
      </c>
      <c r="R122" s="31">
        <v>463857</v>
      </c>
      <c r="S122" s="31">
        <v>205532</v>
      </c>
      <c r="T122" s="36">
        <f t="shared" si="26"/>
        <v>0.52969434565228601</v>
      </c>
      <c r="U122" s="36">
        <f t="shared" si="27"/>
        <v>5.7489831267150571E-2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897173</v>
      </c>
      <c r="E123" s="31">
        <v>897173</v>
      </c>
      <c r="F123" s="31">
        <v>95552</v>
      </c>
      <c r="G123" s="36">
        <f t="shared" si="21"/>
        <v>0.10650342798991945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95552</v>
      </c>
      <c r="O123" s="36">
        <f t="shared" si="25"/>
        <v>0.10650342798991945</v>
      </c>
      <c r="P123" s="31">
        <v>250362</v>
      </c>
      <c r="Q123" s="31">
        <v>356158</v>
      </c>
      <c r="R123" s="31">
        <v>256158</v>
      </c>
      <c r="S123" s="31">
        <v>250362</v>
      </c>
      <c r="T123" s="36">
        <f t="shared" si="26"/>
        <v>0.70295206060231696</v>
      </c>
      <c r="U123" s="36">
        <f t="shared" si="27"/>
        <v>-0.61834463696567377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12801456</v>
      </c>
      <c r="E124" s="31">
        <v>12801456</v>
      </c>
      <c r="F124" s="31">
        <v>2804225</v>
      </c>
      <c r="G124" s="36">
        <f t="shared" si="21"/>
        <v>0.21905516060048169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2804225</v>
      </c>
      <c r="O124" s="36">
        <f t="shared" si="25"/>
        <v>0.21905516060048169</v>
      </c>
      <c r="P124" s="31">
        <v>1186366</v>
      </c>
      <c r="Q124" s="31">
        <v>450120</v>
      </c>
      <c r="R124" s="31">
        <v>5143212</v>
      </c>
      <c r="S124" s="31">
        <v>1186366</v>
      </c>
      <c r="T124" s="36">
        <f t="shared" si="26"/>
        <v>2.6356660446103262</v>
      </c>
      <c r="U124" s="36">
        <f t="shared" si="27"/>
        <v>1.3637098500799922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14193102</v>
      </c>
      <c r="E126" s="32">
        <f>SUM(E122:E125)</f>
        <v>14193102</v>
      </c>
      <c r="F126" s="32">
        <f>SUM(F122:F125)</f>
        <v>3117125</v>
      </c>
      <c r="G126" s="37">
        <f t="shared" si="21"/>
        <v>0.21962253212863544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3117125</v>
      </c>
      <c r="O126" s="37">
        <f t="shared" si="25"/>
        <v>0.21962253212863544</v>
      </c>
      <c r="P126" s="32">
        <f>SUM(P122:P125)</f>
        <v>1642260</v>
      </c>
      <c r="Q126" s="32">
        <f>SUM(Q122:Q125)</f>
        <v>1194298</v>
      </c>
      <c r="R126" s="32">
        <f>SUM(R122:R125)</f>
        <v>5863227</v>
      </c>
      <c r="S126" s="32">
        <f>SUM(S122:S125)</f>
        <v>1642260</v>
      </c>
      <c r="T126" s="37">
        <f t="shared" si="26"/>
        <v>1.3750839405240569</v>
      </c>
      <c r="U126" s="37">
        <f t="shared" si="27"/>
        <v>0.89807034208955949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253</v>
      </c>
      <c r="E127" s="31">
        <v>253</v>
      </c>
      <c r="F127" s="31">
        <v>15732</v>
      </c>
      <c r="G127" s="36">
        <f t="shared" si="21"/>
        <v>62.18181818181818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15732</v>
      </c>
      <c r="O127" s="36">
        <f t="shared" si="25"/>
        <v>62.18181818181818</v>
      </c>
      <c r="P127" s="31">
        <v>26</v>
      </c>
      <c r="Q127" s="31">
        <v>216</v>
      </c>
      <c r="R127" s="31">
        <v>216</v>
      </c>
      <c r="S127" s="31">
        <v>26</v>
      </c>
      <c r="T127" s="36">
        <f t="shared" si="26"/>
        <v>0.12037037037037036</v>
      </c>
      <c r="U127" s="36">
        <f t="shared" si="27"/>
        <v>604.07692307692309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25017398</v>
      </c>
      <c r="E128" s="31">
        <v>25017398</v>
      </c>
      <c r="F128" s="31">
        <v>707792</v>
      </c>
      <c r="G128" s="36">
        <f t="shared" si="21"/>
        <v>2.8291991037597115E-2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707792</v>
      </c>
      <c r="O128" s="36">
        <f t="shared" si="25"/>
        <v>2.8291991037597115E-2</v>
      </c>
      <c r="P128" s="31">
        <v>1583651</v>
      </c>
      <c r="Q128" s="31">
        <v>185075</v>
      </c>
      <c r="R128" s="31">
        <v>1695063</v>
      </c>
      <c r="S128" s="31">
        <v>1583651</v>
      </c>
      <c r="T128" s="36">
        <f t="shared" si="26"/>
        <v>8.5568066999864918</v>
      </c>
      <c r="U128" s="36">
        <f t="shared" si="27"/>
        <v>-0.55306314333145368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2469596</v>
      </c>
      <c r="E129" s="31">
        <v>2469596</v>
      </c>
      <c r="F129" s="31">
        <v>978</v>
      </c>
      <c r="G129" s="36">
        <f t="shared" si="21"/>
        <v>3.9601619050241415E-4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978</v>
      </c>
      <c r="O129" s="36">
        <f t="shared" si="25"/>
        <v>3.9601619050241415E-4</v>
      </c>
      <c r="P129" s="31">
        <v>80243</v>
      </c>
      <c r="Q129" s="31">
        <v>0</v>
      </c>
      <c r="R129" s="31">
        <v>6000000</v>
      </c>
      <c r="S129" s="31">
        <v>80243</v>
      </c>
      <c r="T129" s="36">
        <f t="shared" si="26"/>
        <v>0</v>
      </c>
      <c r="U129" s="36">
        <f t="shared" si="27"/>
        <v>-0.9878120209862542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30457726</v>
      </c>
      <c r="E130" s="31">
        <v>30457726</v>
      </c>
      <c r="F130" s="31">
        <v>50287</v>
      </c>
      <c r="G130" s="36">
        <f t="shared" si="21"/>
        <v>1.6510424973945855E-3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50287</v>
      </c>
      <c r="O130" s="36">
        <f t="shared" si="25"/>
        <v>1.6510424973945855E-3</v>
      </c>
      <c r="P130" s="31">
        <v>199451</v>
      </c>
      <c r="Q130" s="31">
        <v>29470640</v>
      </c>
      <c r="R130" s="31">
        <v>31647726</v>
      </c>
      <c r="S130" s="31">
        <v>199451</v>
      </c>
      <c r="T130" s="36">
        <f t="shared" si="26"/>
        <v>6.767786515664404E-3</v>
      </c>
      <c r="U130" s="36">
        <f t="shared" si="27"/>
        <v>-0.74787291114108223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57944973</v>
      </c>
      <c r="E132" s="32">
        <f>SUM(E127:E131)</f>
        <v>57944973</v>
      </c>
      <c r="F132" s="32">
        <f>SUM(F127:F131)</f>
        <v>774789</v>
      </c>
      <c r="G132" s="37">
        <f t="shared" si="21"/>
        <v>1.3371116766246487E-2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774789</v>
      </c>
      <c r="O132" s="37">
        <f t="shared" si="25"/>
        <v>1.3371116766246487E-2</v>
      </c>
      <c r="P132" s="32">
        <f>SUM(P127:P131)</f>
        <v>1863371</v>
      </c>
      <c r="Q132" s="32">
        <f>SUM(Q127:Q131)</f>
        <v>29655931</v>
      </c>
      <c r="R132" s="32">
        <f>SUM(R127:R131)</f>
        <v>39343005</v>
      </c>
      <c r="S132" s="32">
        <f>SUM(S127:S131)</f>
        <v>1863371</v>
      </c>
      <c r="T132" s="37">
        <f t="shared" si="26"/>
        <v>6.2832996205716821E-2</v>
      </c>
      <c r="U132" s="37">
        <f t="shared" si="27"/>
        <v>-0.5842003551627668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4151584</v>
      </c>
      <c r="E133" s="31">
        <v>4151584</v>
      </c>
      <c r="F133" s="31">
        <v>906064</v>
      </c>
      <c r="G133" s="36">
        <f t="shared" si="21"/>
        <v>0.21824537333220284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906064</v>
      </c>
      <c r="O133" s="36">
        <f t="shared" si="25"/>
        <v>0.21824537333220284</v>
      </c>
      <c r="P133" s="31">
        <v>1490120</v>
      </c>
      <c r="Q133" s="31">
        <v>3213741</v>
      </c>
      <c r="R133" s="31">
        <v>5099569</v>
      </c>
      <c r="S133" s="31">
        <v>1490120</v>
      </c>
      <c r="T133" s="36">
        <f t="shared" si="26"/>
        <v>0.46367146574661744</v>
      </c>
      <c r="U133" s="36">
        <f t="shared" si="27"/>
        <v>-0.39195232598716878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1380881</v>
      </c>
      <c r="E134" s="31">
        <v>1380881</v>
      </c>
      <c r="F134" s="31">
        <v>347833</v>
      </c>
      <c r="G134" s="36">
        <f t="shared" si="21"/>
        <v>0.25189208918074768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347833</v>
      </c>
      <c r="O134" s="36">
        <f t="shared" si="25"/>
        <v>0.25189208918074768</v>
      </c>
      <c r="P134" s="31">
        <v>6967</v>
      </c>
      <c r="Q134" s="31">
        <v>1392711</v>
      </c>
      <c r="R134" s="31">
        <v>1350633</v>
      </c>
      <c r="S134" s="31">
        <v>6967</v>
      </c>
      <c r="T134" s="36">
        <f t="shared" si="26"/>
        <v>5.0024735928703087E-3</v>
      </c>
      <c r="U134" s="36">
        <f t="shared" si="27"/>
        <v>48.92579302425721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334944</v>
      </c>
      <c r="E135" s="31">
        <v>334944</v>
      </c>
      <c r="F135" s="31">
        <v>31612</v>
      </c>
      <c r="G135" s="36">
        <f t="shared" si="21"/>
        <v>9.4379956052355024E-2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31612</v>
      </c>
      <c r="O135" s="36">
        <f t="shared" si="25"/>
        <v>9.4379956052355024E-2</v>
      </c>
      <c r="P135" s="31">
        <v>-18236</v>
      </c>
      <c r="Q135" s="31">
        <v>1153740</v>
      </c>
      <c r="R135" s="31">
        <v>350830</v>
      </c>
      <c r="S135" s="31">
        <v>-18236</v>
      </c>
      <c r="T135" s="36">
        <f t="shared" si="26"/>
        <v>-1.5805987484181879E-2</v>
      </c>
      <c r="U135" s="36">
        <f t="shared" si="27"/>
        <v>-2.7334941873217811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21746626</v>
      </c>
      <c r="E136" s="31">
        <v>21746626</v>
      </c>
      <c r="F136" s="31">
        <v>9948937</v>
      </c>
      <c r="G136" s="36">
        <f t="shared" si="21"/>
        <v>0.45749336011940428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9948937</v>
      </c>
      <c r="O136" s="36">
        <f t="shared" si="25"/>
        <v>0.45749336011940428</v>
      </c>
      <c r="P136" s="31">
        <v>9540909</v>
      </c>
      <c r="Q136" s="31">
        <v>20882220</v>
      </c>
      <c r="R136" s="31">
        <v>20882220</v>
      </c>
      <c r="S136" s="31">
        <v>9540909</v>
      </c>
      <c r="T136" s="36">
        <f t="shared" si="26"/>
        <v>0.45689150866143541</v>
      </c>
      <c r="U136" s="36">
        <f t="shared" si="27"/>
        <v>4.276615571954423E-2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27614035</v>
      </c>
      <c r="E137" s="32">
        <f>SUM(E133:E136)</f>
        <v>27614035</v>
      </c>
      <c r="F137" s="32">
        <f>SUM(F133:F136)</f>
        <v>11234446</v>
      </c>
      <c r="G137" s="37">
        <f t="shared" ref="G137:G170" si="28">IF(($D137     =0),0,($F137     /$D137     ))</f>
        <v>0.40683826177521681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11234446</v>
      </c>
      <c r="O137" s="37">
        <f t="shared" ref="O137:O170" si="32">IF(($D137     =0),0,($N137     /$D137     ))</f>
        <v>0.40683826177521681</v>
      </c>
      <c r="P137" s="32">
        <f>SUM(P133:P136)</f>
        <v>11019760</v>
      </c>
      <c r="Q137" s="32">
        <f>SUM(Q133:Q136)</f>
        <v>26642412</v>
      </c>
      <c r="R137" s="32">
        <f>SUM(R133:R136)</f>
        <v>27683252</v>
      </c>
      <c r="S137" s="32">
        <f>SUM(S133:S136)</f>
        <v>11019760</v>
      </c>
      <c r="T137" s="37">
        <f t="shared" ref="T137:T170" si="33">IF(($Q137     =0),0,($S137     /$Q137     ))</f>
        <v>0.41361720552928916</v>
      </c>
      <c r="U137" s="37">
        <f t="shared" ref="U137:U170" si="34">IF(($P137     =0),0,(($F137     /$P137     )-1))</f>
        <v>1.9481912491742026E-2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38911930</v>
      </c>
      <c r="E138" s="31">
        <v>38911930</v>
      </c>
      <c r="F138" s="31">
        <v>15805941</v>
      </c>
      <c r="G138" s="36">
        <f t="shared" si="28"/>
        <v>0.40619781645372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15805941</v>
      </c>
      <c r="O138" s="36">
        <f t="shared" si="32"/>
        <v>0.40619781645372</v>
      </c>
      <c r="P138" s="31">
        <v>17722440</v>
      </c>
      <c r="Q138" s="31">
        <v>62220946</v>
      </c>
      <c r="R138" s="31">
        <v>62220946</v>
      </c>
      <c r="S138" s="31">
        <v>17722440</v>
      </c>
      <c r="T138" s="36">
        <f t="shared" si="33"/>
        <v>0.28483077065398521</v>
      </c>
      <c r="U138" s="36">
        <f t="shared" si="34"/>
        <v>-0.10813968054060275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31104192</v>
      </c>
      <c r="E139" s="31">
        <v>31104192</v>
      </c>
      <c r="F139" s="31">
        <v>12753011</v>
      </c>
      <c r="G139" s="36">
        <f t="shared" si="28"/>
        <v>0.41000939680413495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12753011</v>
      </c>
      <c r="O139" s="36">
        <f t="shared" si="32"/>
        <v>0.41000939680413495</v>
      </c>
      <c r="P139" s="31">
        <v>12685332</v>
      </c>
      <c r="Q139" s="31">
        <v>31254327</v>
      </c>
      <c r="R139" s="31">
        <v>30854327</v>
      </c>
      <c r="S139" s="31">
        <v>12685332</v>
      </c>
      <c r="T139" s="36">
        <f t="shared" si="33"/>
        <v>0.40587442500361631</v>
      </c>
      <c r="U139" s="36">
        <f t="shared" si="34"/>
        <v>5.3352170837941415E-3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4646903</v>
      </c>
      <c r="E140" s="31">
        <v>4646903</v>
      </c>
      <c r="F140" s="31">
        <v>954774</v>
      </c>
      <c r="G140" s="36">
        <f t="shared" si="28"/>
        <v>0.20546458576819873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954774</v>
      </c>
      <c r="O140" s="36">
        <f t="shared" si="32"/>
        <v>0.20546458576819873</v>
      </c>
      <c r="P140" s="31">
        <v>503283</v>
      </c>
      <c r="Q140" s="31">
        <v>2000000</v>
      </c>
      <c r="R140" s="31">
        <v>2466218</v>
      </c>
      <c r="S140" s="31">
        <v>503283</v>
      </c>
      <c r="T140" s="36">
        <f t="shared" si="33"/>
        <v>0.25164150000000002</v>
      </c>
      <c r="U140" s="36">
        <f t="shared" si="34"/>
        <v>0.8970916959245594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190981</v>
      </c>
      <c r="E141" s="31">
        <v>190981</v>
      </c>
      <c r="F141" s="31">
        <v>44415</v>
      </c>
      <c r="G141" s="36">
        <f t="shared" si="28"/>
        <v>0.23256240149543672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44415</v>
      </c>
      <c r="O141" s="36">
        <f t="shared" si="32"/>
        <v>0.23256240149543672</v>
      </c>
      <c r="P141" s="31">
        <v>36697</v>
      </c>
      <c r="Q141" s="31">
        <v>186453</v>
      </c>
      <c r="R141" s="31">
        <v>162062</v>
      </c>
      <c r="S141" s="31">
        <v>36697</v>
      </c>
      <c r="T141" s="36">
        <f t="shared" si="33"/>
        <v>0.1968163558644806</v>
      </c>
      <c r="U141" s="36">
        <f t="shared" si="34"/>
        <v>0.21031691963920762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745237</v>
      </c>
      <c r="E142" s="31">
        <v>745237</v>
      </c>
      <c r="F142" s="31">
        <v>120976</v>
      </c>
      <c r="G142" s="36">
        <f t="shared" si="28"/>
        <v>0.16233225135091253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120976</v>
      </c>
      <c r="O142" s="36">
        <f t="shared" si="32"/>
        <v>0.16233225135091253</v>
      </c>
      <c r="P142" s="31">
        <v>133808</v>
      </c>
      <c r="Q142" s="31">
        <v>178780</v>
      </c>
      <c r="R142" s="31">
        <v>42832597</v>
      </c>
      <c r="S142" s="31">
        <v>133808</v>
      </c>
      <c r="T142" s="36">
        <f t="shared" si="33"/>
        <v>0.74845060968788457</v>
      </c>
      <c r="U142" s="36">
        <f t="shared" si="34"/>
        <v>-9.5898600980509396E-2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68000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75599243</v>
      </c>
      <c r="E144" s="32">
        <f>SUM(E138:E143)</f>
        <v>75599243</v>
      </c>
      <c r="F144" s="32">
        <f>SUM(F138:F143)</f>
        <v>29679117</v>
      </c>
      <c r="G144" s="37">
        <f t="shared" si="28"/>
        <v>0.39258484373977132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29679117</v>
      </c>
      <c r="O144" s="37">
        <f t="shared" si="32"/>
        <v>0.39258484373977132</v>
      </c>
      <c r="P144" s="32">
        <f>SUM(P138:P143)</f>
        <v>31081560</v>
      </c>
      <c r="Q144" s="32">
        <f>SUM(Q138:Q143)</f>
        <v>95908506</v>
      </c>
      <c r="R144" s="32">
        <f>SUM(R138:R143)</f>
        <v>138536150</v>
      </c>
      <c r="S144" s="32">
        <f>SUM(S138:S143)</f>
        <v>31081560</v>
      </c>
      <c r="T144" s="37">
        <f t="shared" si="33"/>
        <v>0.32407511383818238</v>
      </c>
      <c r="U144" s="37">
        <f t="shared" si="34"/>
        <v>-4.5121383868763298E-2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3913860</v>
      </c>
      <c r="E145" s="31">
        <v>3913860</v>
      </c>
      <c r="F145" s="31">
        <v>720108</v>
      </c>
      <c r="G145" s="36">
        <f t="shared" si="28"/>
        <v>0.18398920758535053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720108</v>
      </c>
      <c r="O145" s="36">
        <f t="shared" si="32"/>
        <v>0.18398920758535053</v>
      </c>
      <c r="P145" s="31">
        <v>1732572</v>
      </c>
      <c r="Q145" s="31">
        <v>3880573</v>
      </c>
      <c r="R145" s="31">
        <v>3740854</v>
      </c>
      <c r="S145" s="31">
        <v>1732572</v>
      </c>
      <c r="T145" s="36">
        <f t="shared" si="33"/>
        <v>0.44647323990555005</v>
      </c>
      <c r="U145" s="36">
        <f t="shared" si="34"/>
        <v>-0.58437051966671516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37233689</v>
      </c>
      <c r="E146" s="31">
        <v>37233689</v>
      </c>
      <c r="F146" s="31">
        <v>15600953</v>
      </c>
      <c r="G146" s="36">
        <f t="shared" si="28"/>
        <v>0.4190010020226575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15600953</v>
      </c>
      <c r="O146" s="36">
        <f t="shared" si="32"/>
        <v>0.4190010020226575</v>
      </c>
      <c r="P146" s="31">
        <v>14785243</v>
      </c>
      <c r="Q146" s="31">
        <v>35465862</v>
      </c>
      <c r="R146" s="31">
        <v>35525862</v>
      </c>
      <c r="S146" s="31">
        <v>14785243</v>
      </c>
      <c r="T146" s="36">
        <f t="shared" si="33"/>
        <v>0.41688661056652171</v>
      </c>
      <c r="U146" s="36">
        <f t="shared" si="34"/>
        <v>5.5170550798522511E-2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59187750</v>
      </c>
      <c r="E147" s="31">
        <v>59187750</v>
      </c>
      <c r="F147" s="31">
        <v>37506377</v>
      </c>
      <c r="G147" s="36">
        <f t="shared" si="28"/>
        <v>0.6336847911941238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37506377</v>
      </c>
      <c r="O147" s="36">
        <f t="shared" si="32"/>
        <v>0.6336847911941238</v>
      </c>
      <c r="P147" s="31">
        <v>34137444</v>
      </c>
      <c r="Q147" s="31">
        <v>53261683</v>
      </c>
      <c r="R147" s="31">
        <v>53176683</v>
      </c>
      <c r="S147" s="31">
        <v>34137444</v>
      </c>
      <c r="T147" s="36">
        <f t="shared" si="33"/>
        <v>0.64093813933742949</v>
      </c>
      <c r="U147" s="36">
        <f t="shared" si="34"/>
        <v>9.8687324100773299E-2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25322</v>
      </c>
      <c r="E148" s="31">
        <v>25322</v>
      </c>
      <c r="F148" s="31">
        <v>37498186</v>
      </c>
      <c r="G148" s="36">
        <f t="shared" si="28"/>
        <v>1480.8540399652477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37498186</v>
      </c>
      <c r="O148" s="36">
        <f t="shared" si="32"/>
        <v>1480.8540399652477</v>
      </c>
      <c r="P148" s="31">
        <v>3050979</v>
      </c>
      <c r="Q148" s="31">
        <v>7754261</v>
      </c>
      <c r="R148" s="31">
        <v>7656522</v>
      </c>
      <c r="S148" s="31">
        <v>3050979</v>
      </c>
      <c r="T148" s="36">
        <f t="shared" si="33"/>
        <v>0.39345838371960912</v>
      </c>
      <c r="U148" s="36">
        <f t="shared" si="34"/>
        <v>11.290542150568719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3931000</v>
      </c>
      <c r="E149" s="31">
        <v>3931000</v>
      </c>
      <c r="F149" s="31">
        <v>980000</v>
      </c>
      <c r="G149" s="36">
        <f t="shared" si="28"/>
        <v>0.24930043245993386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980000</v>
      </c>
      <c r="O149" s="36">
        <f t="shared" si="32"/>
        <v>0.24930043245993386</v>
      </c>
      <c r="P149" s="31">
        <v>1196579</v>
      </c>
      <c r="Q149" s="31">
        <v>4270000</v>
      </c>
      <c r="R149" s="31">
        <v>4270000</v>
      </c>
      <c r="S149" s="31">
        <v>1196579</v>
      </c>
      <c r="T149" s="36">
        <f t="shared" si="33"/>
        <v>0.28022927400468384</v>
      </c>
      <c r="U149" s="36">
        <f t="shared" si="34"/>
        <v>-0.1809984965472401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104291621</v>
      </c>
      <c r="E150" s="32">
        <f>SUM(E145:E149)</f>
        <v>104291621</v>
      </c>
      <c r="F150" s="32">
        <f>SUM(F145:F149)</f>
        <v>92305624</v>
      </c>
      <c r="G150" s="37">
        <f t="shared" si="28"/>
        <v>0.88507229166569379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92305624</v>
      </c>
      <c r="O150" s="37">
        <f t="shared" si="32"/>
        <v>0.88507229166569379</v>
      </c>
      <c r="P150" s="32">
        <f>SUM(P145:P149)</f>
        <v>54902817</v>
      </c>
      <c r="Q150" s="32">
        <f>SUM(Q145:Q149)</f>
        <v>104632379</v>
      </c>
      <c r="R150" s="32">
        <f>SUM(R145:R149)</f>
        <v>104369921</v>
      </c>
      <c r="S150" s="32">
        <f>SUM(S145:S149)</f>
        <v>54902817</v>
      </c>
      <c r="T150" s="37">
        <f t="shared" si="33"/>
        <v>0.52472109995702187</v>
      </c>
      <c r="U150" s="37">
        <f t="shared" si="34"/>
        <v>0.68125478880254908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1585150</v>
      </c>
      <c r="E151" s="31">
        <v>1585150</v>
      </c>
      <c r="F151" s="31">
        <v>302279</v>
      </c>
      <c r="G151" s="36">
        <f t="shared" si="28"/>
        <v>0.19069425606409487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302279</v>
      </c>
      <c r="O151" s="36">
        <f t="shared" si="32"/>
        <v>0.19069425606409487</v>
      </c>
      <c r="P151" s="31">
        <v>256925</v>
      </c>
      <c r="Q151" s="31">
        <v>1510900</v>
      </c>
      <c r="R151" s="31">
        <v>1510900</v>
      </c>
      <c r="S151" s="31">
        <v>256925</v>
      </c>
      <c r="T151" s="36">
        <f t="shared" si="33"/>
        <v>0.17004765371632802</v>
      </c>
      <c r="U151" s="36">
        <f t="shared" si="34"/>
        <v>0.1765262236061107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18240500</v>
      </c>
      <c r="E152" s="31">
        <v>18240500</v>
      </c>
      <c r="F152" s="31">
        <v>2491760</v>
      </c>
      <c r="G152" s="36">
        <f t="shared" si="28"/>
        <v>0.13660590444340889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2491760</v>
      </c>
      <c r="O152" s="36">
        <f t="shared" si="32"/>
        <v>0.13660590444340889</v>
      </c>
      <c r="P152" s="31">
        <v>7009449</v>
      </c>
      <c r="Q152" s="31">
        <v>14425600</v>
      </c>
      <c r="R152" s="31">
        <v>15812793</v>
      </c>
      <c r="S152" s="31">
        <v>7009449</v>
      </c>
      <c r="T152" s="36">
        <f t="shared" si="33"/>
        <v>0.4859034632874889</v>
      </c>
      <c r="U152" s="36">
        <f t="shared" si="34"/>
        <v>-0.64451414084045688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6422734</v>
      </c>
      <c r="E153" s="31">
        <v>6422734</v>
      </c>
      <c r="F153" s="31">
        <v>922847</v>
      </c>
      <c r="G153" s="36">
        <f t="shared" si="28"/>
        <v>0.1436844496440301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922847</v>
      </c>
      <c r="O153" s="36">
        <f t="shared" si="32"/>
        <v>0.1436844496440301</v>
      </c>
      <c r="P153" s="31">
        <v>912830</v>
      </c>
      <c r="Q153" s="31">
        <v>5164030</v>
      </c>
      <c r="R153" s="31">
        <v>5259030</v>
      </c>
      <c r="S153" s="31">
        <v>912830</v>
      </c>
      <c r="T153" s="36">
        <f t="shared" si="33"/>
        <v>0.17676698237616745</v>
      </c>
      <c r="U153" s="36">
        <f t="shared" si="34"/>
        <v>1.0973565724176515E-2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44530</v>
      </c>
      <c r="E155" s="31">
        <v>44530</v>
      </c>
      <c r="F155" s="31">
        <v>47775</v>
      </c>
      <c r="G155" s="36">
        <f t="shared" si="28"/>
        <v>1.0728722209746238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47775</v>
      </c>
      <c r="O155" s="36">
        <f t="shared" si="32"/>
        <v>1.0728722209746238</v>
      </c>
      <c r="P155" s="31">
        <v>16050</v>
      </c>
      <c r="Q155" s="31">
        <v>71336</v>
      </c>
      <c r="R155" s="31">
        <v>71336</v>
      </c>
      <c r="S155" s="31">
        <v>16050</v>
      </c>
      <c r="T155" s="36">
        <f t="shared" si="33"/>
        <v>0.22499158909947292</v>
      </c>
      <c r="U155" s="36">
        <f t="shared" si="34"/>
        <v>1.9766355140186915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26292914</v>
      </c>
      <c r="E157" s="32">
        <f>SUM(E151:E156)</f>
        <v>26292914</v>
      </c>
      <c r="F157" s="32">
        <f>SUM(F151:F156)</f>
        <v>3764661</v>
      </c>
      <c r="G157" s="37">
        <f t="shared" si="28"/>
        <v>0.1431815811666976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3764661</v>
      </c>
      <c r="O157" s="37">
        <f t="shared" si="32"/>
        <v>0.1431815811666976</v>
      </c>
      <c r="P157" s="32">
        <f>SUM(P151:P156)</f>
        <v>8195254</v>
      </c>
      <c r="Q157" s="32">
        <f>SUM(Q151:Q156)</f>
        <v>21171866</v>
      </c>
      <c r="R157" s="32">
        <f>SUM(R151:R156)</f>
        <v>22654059</v>
      </c>
      <c r="S157" s="32">
        <f>SUM(S151:S156)</f>
        <v>8195254</v>
      </c>
      <c r="T157" s="37">
        <f t="shared" si="33"/>
        <v>0.38708227229475189</v>
      </c>
      <c r="U157" s="37">
        <f t="shared" si="34"/>
        <v>-0.54062912510094252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2923830</v>
      </c>
      <c r="E158" s="31">
        <v>2923830</v>
      </c>
      <c r="F158" s="31">
        <v>666152</v>
      </c>
      <c r="G158" s="36">
        <f t="shared" si="28"/>
        <v>0.22783540766734045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666152</v>
      </c>
      <c r="O158" s="36">
        <f t="shared" si="32"/>
        <v>0.22783540766734045</v>
      </c>
      <c r="P158" s="31">
        <v>665537</v>
      </c>
      <c r="Q158" s="31">
        <v>2631924</v>
      </c>
      <c r="R158" s="31">
        <v>2831924</v>
      </c>
      <c r="S158" s="31">
        <v>665537</v>
      </c>
      <c r="T158" s="36">
        <f t="shared" si="33"/>
        <v>0.25287090356712427</v>
      </c>
      <c r="U158" s="36">
        <f t="shared" si="34"/>
        <v>9.2406582954818184E-4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69733775</v>
      </c>
      <c r="E159" s="31">
        <v>69733775</v>
      </c>
      <c r="F159" s="31">
        <v>19205827</v>
      </c>
      <c r="G159" s="36">
        <f t="shared" si="28"/>
        <v>0.27541642482426915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19205827</v>
      </c>
      <c r="O159" s="36">
        <f t="shared" si="32"/>
        <v>0.27541642482426915</v>
      </c>
      <c r="P159" s="31">
        <v>17761301</v>
      </c>
      <c r="Q159" s="31">
        <v>58279280</v>
      </c>
      <c r="R159" s="31">
        <v>69593193</v>
      </c>
      <c r="S159" s="31">
        <v>17761301</v>
      </c>
      <c r="T159" s="36">
        <f t="shared" si="33"/>
        <v>0.30476184674896462</v>
      </c>
      <c r="U159" s="36">
        <f t="shared" si="34"/>
        <v>8.1329965637089385E-2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20862473</v>
      </c>
      <c r="E160" s="31">
        <v>20862473</v>
      </c>
      <c r="F160" s="31">
        <v>8692757</v>
      </c>
      <c r="G160" s="36">
        <f t="shared" si="28"/>
        <v>0.41666953864961265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8692757</v>
      </c>
      <c r="O160" s="36">
        <f t="shared" si="32"/>
        <v>0.41666953864961265</v>
      </c>
      <c r="P160" s="31">
        <v>8778465</v>
      </c>
      <c r="Q160" s="31">
        <v>21068214</v>
      </c>
      <c r="R160" s="31">
        <v>20810125</v>
      </c>
      <c r="S160" s="31">
        <v>8778465</v>
      </c>
      <c r="T160" s="36">
        <f t="shared" si="33"/>
        <v>0.41666868392356371</v>
      </c>
      <c r="U160" s="36">
        <f t="shared" si="34"/>
        <v>-9.7634381409505977E-3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53458027</v>
      </c>
      <c r="E162" s="31">
        <v>53458027</v>
      </c>
      <c r="F162" s="31">
        <v>13798341</v>
      </c>
      <c r="G162" s="36">
        <f t="shared" si="28"/>
        <v>0.2581154182888194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13798341</v>
      </c>
      <c r="O162" s="36">
        <f t="shared" si="32"/>
        <v>0.2581154182888194</v>
      </c>
      <c r="P162" s="31">
        <v>12986911</v>
      </c>
      <c r="Q162" s="31">
        <v>57909496</v>
      </c>
      <c r="R162" s="31">
        <v>64255572</v>
      </c>
      <c r="S162" s="31">
        <v>12986911</v>
      </c>
      <c r="T162" s="36">
        <f t="shared" si="33"/>
        <v>0.22426220045154599</v>
      </c>
      <c r="U162" s="36">
        <f t="shared" si="34"/>
        <v>6.2480600660157037E-2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146978105</v>
      </c>
      <c r="E163" s="32">
        <f>SUM(E158:E162)</f>
        <v>146978105</v>
      </c>
      <c r="F163" s="32">
        <f>SUM(F158:F162)</f>
        <v>42363077</v>
      </c>
      <c r="G163" s="37">
        <f t="shared" si="28"/>
        <v>0.28822712743506934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42363077</v>
      </c>
      <c r="O163" s="37">
        <f t="shared" si="32"/>
        <v>0.28822712743506934</v>
      </c>
      <c r="P163" s="32">
        <f>SUM(P158:P162)</f>
        <v>40192214</v>
      </c>
      <c r="Q163" s="32">
        <f>SUM(Q158:Q162)</f>
        <v>139888914</v>
      </c>
      <c r="R163" s="32">
        <f>SUM(R158:R162)</f>
        <v>157490814</v>
      </c>
      <c r="S163" s="32">
        <f>SUM(S158:S162)</f>
        <v>40192214</v>
      </c>
      <c r="T163" s="37">
        <f t="shared" si="33"/>
        <v>0.287315219274631</v>
      </c>
      <c r="U163" s="37">
        <f t="shared" si="34"/>
        <v>5.4012028299809556E-2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3039537</v>
      </c>
      <c r="E164" s="31">
        <v>3039537</v>
      </c>
      <c r="F164" s="31">
        <v>344264</v>
      </c>
      <c r="G164" s="36">
        <f t="shared" si="28"/>
        <v>0.1132619869407742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344264</v>
      </c>
      <c r="O164" s="36">
        <f t="shared" si="32"/>
        <v>0.1132619869407742</v>
      </c>
      <c r="P164" s="31">
        <v>2070157</v>
      </c>
      <c r="Q164" s="31">
        <v>3617136</v>
      </c>
      <c r="R164" s="31">
        <v>3697636</v>
      </c>
      <c r="S164" s="31">
        <v>2070157</v>
      </c>
      <c r="T164" s="36">
        <f t="shared" si="33"/>
        <v>0.57231937090560048</v>
      </c>
      <c r="U164" s="36">
        <f t="shared" si="34"/>
        <v>-0.83370150186676661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17065000</v>
      </c>
      <c r="E165" s="31">
        <v>17065000</v>
      </c>
      <c r="F165" s="31">
        <v>17626</v>
      </c>
      <c r="G165" s="36">
        <f t="shared" si="28"/>
        <v>1.0328743041312627E-3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17626</v>
      </c>
      <c r="O165" s="36">
        <f t="shared" si="32"/>
        <v>1.0328743041312627E-3</v>
      </c>
      <c r="P165" s="31">
        <v>4090</v>
      </c>
      <c r="Q165" s="31">
        <v>17160000</v>
      </c>
      <c r="R165" s="31">
        <v>17067000</v>
      </c>
      <c r="S165" s="31">
        <v>4090</v>
      </c>
      <c r="T165" s="36">
        <f t="shared" si="33"/>
        <v>2.3834498834498835E-4</v>
      </c>
      <c r="U165" s="36">
        <f t="shared" si="34"/>
        <v>3.3095354523227387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28671662</v>
      </c>
      <c r="E166" s="31">
        <v>28671662</v>
      </c>
      <c r="F166" s="31">
        <v>11942502</v>
      </c>
      <c r="G166" s="36">
        <f t="shared" si="28"/>
        <v>0.41652632484297564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11942502</v>
      </c>
      <c r="O166" s="36">
        <f t="shared" si="32"/>
        <v>0.41652632484297564</v>
      </c>
      <c r="P166" s="31">
        <v>8696500</v>
      </c>
      <c r="Q166" s="31">
        <v>20023719</v>
      </c>
      <c r="R166" s="31">
        <v>21561023</v>
      </c>
      <c r="S166" s="31">
        <v>8696500</v>
      </c>
      <c r="T166" s="36">
        <f t="shared" si="33"/>
        <v>0.4343099301383524</v>
      </c>
      <c r="U166" s="36">
        <f t="shared" si="34"/>
        <v>0.37325383775081922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322321</v>
      </c>
      <c r="E167" s="31">
        <v>322321</v>
      </c>
      <c r="F167" s="31">
        <v>64075</v>
      </c>
      <c r="G167" s="36">
        <f t="shared" si="28"/>
        <v>0.19879250808976145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64075</v>
      </c>
      <c r="O167" s="36">
        <f t="shared" si="32"/>
        <v>0.19879250808976145</v>
      </c>
      <c r="P167" s="31">
        <v>57393</v>
      </c>
      <c r="Q167" s="31">
        <v>322321</v>
      </c>
      <c r="R167" s="31">
        <v>322321</v>
      </c>
      <c r="S167" s="31">
        <v>57393</v>
      </c>
      <c r="T167" s="36">
        <f t="shared" si="33"/>
        <v>0.17806162179938634</v>
      </c>
      <c r="U167" s="36">
        <f t="shared" si="34"/>
        <v>0.11642534803895943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23000000</v>
      </c>
      <c r="E168" s="31">
        <v>23000000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21530000</v>
      </c>
      <c r="R168" s="31">
        <v>21530000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72098520</v>
      </c>
      <c r="E169" s="32">
        <f>SUM(E164:E168)</f>
        <v>72098520</v>
      </c>
      <c r="F169" s="32">
        <f>SUM(F164:F168)</f>
        <v>12368467</v>
      </c>
      <c r="G169" s="37">
        <f t="shared" si="28"/>
        <v>0.17154952695284176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12368467</v>
      </c>
      <c r="O169" s="37">
        <f t="shared" si="32"/>
        <v>0.17154952695284176</v>
      </c>
      <c r="P169" s="32">
        <f>SUM(P164:P168)</f>
        <v>10828140</v>
      </c>
      <c r="Q169" s="32">
        <f>SUM(Q164:Q168)</f>
        <v>62653176</v>
      </c>
      <c r="R169" s="32">
        <f>SUM(R164:R168)</f>
        <v>64177980</v>
      </c>
      <c r="S169" s="32">
        <f>SUM(S164:S168)</f>
        <v>10828140</v>
      </c>
      <c r="T169" s="37">
        <f t="shared" si="33"/>
        <v>0.17282667362305784</v>
      </c>
      <c r="U169" s="37">
        <f t="shared" si="34"/>
        <v>0.14225222429706297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731435283</v>
      </c>
      <c r="E170" s="32">
        <f>SUM(E105,E107:E111,E113:E120,E122:E125,E127:E131,E133:E136,E138:E143,E145:E149,E151:E156,E158:E162,E164:E168)</f>
        <v>731435283</v>
      </c>
      <c r="F170" s="32">
        <f>SUM(F105,F107:F111,F113:F120,F122:F125,F127:F131,F133:F136,F138:F143,F145:F149,F151:F156,F158:F162,F164:F168)</f>
        <v>236423057</v>
      </c>
      <c r="G170" s="37">
        <f t="shared" si="28"/>
        <v>0.3232316822758467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236423057</v>
      </c>
      <c r="O170" s="37">
        <f t="shared" si="32"/>
        <v>0.3232316822758467</v>
      </c>
      <c r="P170" s="32">
        <f>SUM(P105,P107:P111,P113:P120,P122:P125,P127:P131,P133:P136,P138:P143,P145:P149,P151:P156,P158:P162,P164:P168)</f>
        <v>183323999</v>
      </c>
      <c r="Q170" s="32">
        <f>SUM(Q105,Q107:Q111,Q113:Q120,Q122:Q125,Q127:Q131,Q133:Q136,Q138:Q143,Q145:Q149,Q151:Q156,Q158:Q162,Q164:Q168)</f>
        <v>713396158</v>
      </c>
      <c r="R170" s="32">
        <f>SUM(R105,R107:R111,R113:R120,R122:R125,R127:R131,R133:R136,R138:R143,R145:R149,R151:R156,R158:R162,R164:R168)</f>
        <v>810758058</v>
      </c>
      <c r="S170" s="32">
        <f>SUM(S105,S107:S111,S113:S120,S122:S125,S127:S131,S133:S136,S138:S143,S145:S149,S151:S156,S158:S162,S164:S168)</f>
        <v>183323999</v>
      </c>
      <c r="T170" s="37">
        <f t="shared" si="33"/>
        <v>0.25697362810860552</v>
      </c>
      <c r="U170" s="37">
        <f t="shared" si="34"/>
        <v>0.28964597264758551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6101096</v>
      </c>
      <c r="E173" s="31">
        <v>6101096</v>
      </c>
      <c r="F173" s="31">
        <v>370370</v>
      </c>
      <c r="G173" s="36">
        <f t="shared" ref="G173:G205" si="35">IF(($D173     =0),0,($F173     /$D173     ))</f>
        <v>6.0705486358516567E-2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370370</v>
      </c>
      <c r="O173" s="36">
        <f t="shared" ref="O173:O205" si="39">IF(($D173     =0),0,($N173     /$D173     ))</f>
        <v>6.0705486358516567E-2</v>
      </c>
      <c r="P173" s="31">
        <v>633864</v>
      </c>
      <c r="Q173" s="31">
        <v>3230000</v>
      </c>
      <c r="R173" s="31">
        <v>6133478</v>
      </c>
      <c r="S173" s="31">
        <v>633864</v>
      </c>
      <c r="T173" s="36">
        <f t="shared" ref="T173:T205" si="40">IF(($Q173     =0),0,($S173     /$Q173     ))</f>
        <v>0.19624272445820434</v>
      </c>
      <c r="U173" s="36">
        <f t="shared" ref="U173:U205" si="41">IF(($P173     =0),0,(($F173     /$P173     )-1))</f>
        <v>-0.4156948493683188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4059252</v>
      </c>
      <c r="E174" s="31">
        <v>4059252</v>
      </c>
      <c r="F174" s="31">
        <v>1148840</v>
      </c>
      <c r="G174" s="36">
        <f t="shared" si="35"/>
        <v>0.28301765941114276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1148840</v>
      </c>
      <c r="O174" s="36">
        <f t="shared" si="39"/>
        <v>0.28301765941114276</v>
      </c>
      <c r="P174" s="31">
        <v>1027002</v>
      </c>
      <c r="Q174" s="31">
        <v>3610200</v>
      </c>
      <c r="R174" s="31">
        <v>3580200</v>
      </c>
      <c r="S174" s="31">
        <v>1027002</v>
      </c>
      <c r="T174" s="36">
        <f t="shared" si="40"/>
        <v>0.28447232840285858</v>
      </c>
      <c r="U174" s="36">
        <f t="shared" si="41"/>
        <v>0.11863462778066647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155000</v>
      </c>
      <c r="E175" s="31">
        <v>155000</v>
      </c>
      <c r="F175" s="31">
        <v>5859</v>
      </c>
      <c r="G175" s="36">
        <f t="shared" si="35"/>
        <v>3.78E-2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5859</v>
      </c>
      <c r="O175" s="36">
        <f t="shared" si="39"/>
        <v>3.78E-2</v>
      </c>
      <c r="P175" s="31">
        <v>4177</v>
      </c>
      <c r="Q175" s="31">
        <v>305000</v>
      </c>
      <c r="R175" s="31">
        <v>255000</v>
      </c>
      <c r="S175" s="31">
        <v>4177</v>
      </c>
      <c r="T175" s="36">
        <f t="shared" si="40"/>
        <v>1.3695081967213115E-2</v>
      </c>
      <c r="U175" s="36">
        <f t="shared" si="41"/>
        <v>0.40268135025137664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301445</v>
      </c>
      <c r="E176" s="31">
        <v>301445</v>
      </c>
      <c r="F176" s="31">
        <v>55171</v>
      </c>
      <c r="G176" s="36">
        <f t="shared" si="35"/>
        <v>0.18302177843387682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55171</v>
      </c>
      <c r="O176" s="36">
        <f t="shared" si="39"/>
        <v>0.18302177843387682</v>
      </c>
      <c r="P176" s="31">
        <v>295742</v>
      </c>
      <c r="Q176" s="31">
        <v>274956</v>
      </c>
      <c r="R176" s="31">
        <v>274956</v>
      </c>
      <c r="S176" s="31">
        <v>295742</v>
      </c>
      <c r="T176" s="36">
        <f t="shared" si="40"/>
        <v>1.0755975501534791</v>
      </c>
      <c r="U176" s="36">
        <f t="shared" si="41"/>
        <v>-0.81344888450067965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2972795</v>
      </c>
      <c r="E177" s="31">
        <v>2972795</v>
      </c>
      <c r="F177" s="31">
        <v>1127020</v>
      </c>
      <c r="G177" s="36">
        <f t="shared" si="35"/>
        <v>0.37911124043198402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1127020</v>
      </c>
      <c r="O177" s="36">
        <f t="shared" si="39"/>
        <v>0.37911124043198402</v>
      </c>
      <c r="P177" s="31">
        <v>337803</v>
      </c>
      <c r="Q177" s="31">
        <v>3151836</v>
      </c>
      <c r="R177" s="31">
        <v>2847505</v>
      </c>
      <c r="S177" s="31">
        <v>337803</v>
      </c>
      <c r="T177" s="36">
        <f t="shared" si="40"/>
        <v>0.10717657898443955</v>
      </c>
      <c r="U177" s="36">
        <f t="shared" si="41"/>
        <v>2.3363232416526794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10200826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10200826</v>
      </c>
      <c r="O178" s="36">
        <f t="shared" si="39"/>
        <v>0</v>
      </c>
      <c r="P178" s="31">
        <v>12117064</v>
      </c>
      <c r="Q178" s="31">
        <v>0</v>
      </c>
      <c r="R178" s="31">
        <v>0</v>
      </c>
      <c r="S178" s="31">
        <v>12117064</v>
      </c>
      <c r="T178" s="36">
        <f t="shared" si="40"/>
        <v>0</v>
      </c>
      <c r="U178" s="36">
        <f t="shared" si="41"/>
        <v>-0.158143754955821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13589588</v>
      </c>
      <c r="E179" s="32">
        <f>SUM(E173:E178)</f>
        <v>13589588</v>
      </c>
      <c r="F179" s="32">
        <f>SUM(F173:F178)</f>
        <v>12908086</v>
      </c>
      <c r="G179" s="37">
        <f t="shared" si="35"/>
        <v>0.94985116546579629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12908086</v>
      </c>
      <c r="O179" s="37">
        <f t="shared" si="39"/>
        <v>0.94985116546579629</v>
      </c>
      <c r="P179" s="32">
        <f>SUM(P173:P178)</f>
        <v>14415652</v>
      </c>
      <c r="Q179" s="32">
        <f>SUM(Q173:Q178)</f>
        <v>10571992</v>
      </c>
      <c r="R179" s="32">
        <f>SUM(R173:R178)</f>
        <v>13091139</v>
      </c>
      <c r="S179" s="32">
        <f>SUM(S173:S178)</f>
        <v>14415652</v>
      </c>
      <c r="T179" s="37">
        <f t="shared" si="40"/>
        <v>1.3635700821567023</v>
      </c>
      <c r="U179" s="37">
        <f t="shared" si="41"/>
        <v>-0.1045784124089566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3465900</v>
      </c>
      <c r="E180" s="31">
        <v>3465900</v>
      </c>
      <c r="F180" s="31">
        <v>1020276</v>
      </c>
      <c r="G180" s="36">
        <f t="shared" si="35"/>
        <v>0.29437548688652299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1020276</v>
      </c>
      <c r="O180" s="36">
        <f t="shared" si="39"/>
        <v>0.29437548688652299</v>
      </c>
      <c r="P180" s="31">
        <v>936949</v>
      </c>
      <c r="Q180" s="31">
        <v>83660678</v>
      </c>
      <c r="R180" s="31">
        <v>83760678</v>
      </c>
      <c r="S180" s="31">
        <v>936949</v>
      </c>
      <c r="T180" s="36">
        <f t="shared" si="40"/>
        <v>1.1199395252331089E-2</v>
      </c>
      <c r="U180" s="36">
        <f t="shared" si="41"/>
        <v>8.8934403046483812E-2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49517966</v>
      </c>
      <c r="E181" s="31">
        <v>49517966</v>
      </c>
      <c r="F181" s="31">
        <v>3936563</v>
      </c>
      <c r="G181" s="36">
        <f t="shared" si="35"/>
        <v>7.9497671612763735E-2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3936563</v>
      </c>
      <c r="O181" s="36">
        <f t="shared" si="39"/>
        <v>7.9497671612763735E-2</v>
      </c>
      <c r="P181" s="31">
        <v>3472649</v>
      </c>
      <c r="Q181" s="31">
        <v>63531340</v>
      </c>
      <c r="R181" s="31">
        <v>47798050</v>
      </c>
      <c r="S181" s="31">
        <v>3472649</v>
      </c>
      <c r="T181" s="36">
        <f t="shared" si="40"/>
        <v>5.4660408547970184E-2</v>
      </c>
      <c r="U181" s="36">
        <f t="shared" si="41"/>
        <v>0.1335908120861049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162702288</v>
      </c>
      <c r="E182" s="31">
        <v>162702288</v>
      </c>
      <c r="F182" s="31">
        <v>343952</v>
      </c>
      <c r="G182" s="36">
        <f t="shared" si="35"/>
        <v>2.1139960859063028E-3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343952</v>
      </c>
      <c r="O182" s="36">
        <f t="shared" si="39"/>
        <v>2.1139960859063028E-3</v>
      </c>
      <c r="P182" s="31">
        <v>78028</v>
      </c>
      <c r="Q182" s="31">
        <v>25884576</v>
      </c>
      <c r="R182" s="31">
        <v>172284118</v>
      </c>
      <c r="S182" s="31">
        <v>78028</v>
      </c>
      <c r="T182" s="36">
        <f t="shared" si="40"/>
        <v>3.0144592671713069E-3</v>
      </c>
      <c r="U182" s="36">
        <f t="shared" si="41"/>
        <v>3.4080586456143944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22316681</v>
      </c>
      <c r="E183" s="31">
        <v>22316681</v>
      </c>
      <c r="F183" s="31">
        <v>5330078</v>
      </c>
      <c r="G183" s="36">
        <f t="shared" si="35"/>
        <v>0.23883829320318734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5330078</v>
      </c>
      <c r="O183" s="36">
        <f t="shared" si="39"/>
        <v>0.23883829320318734</v>
      </c>
      <c r="P183" s="31">
        <v>4413687</v>
      </c>
      <c r="Q183" s="31">
        <v>14089874</v>
      </c>
      <c r="R183" s="31">
        <v>20933267</v>
      </c>
      <c r="S183" s="31">
        <v>4413687</v>
      </c>
      <c r="T183" s="36">
        <f t="shared" si="40"/>
        <v>0.31325241091581091</v>
      </c>
      <c r="U183" s="36">
        <f t="shared" si="41"/>
        <v>0.20762482704369378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51863652</v>
      </c>
      <c r="E184" s="31">
        <v>51863652</v>
      </c>
      <c r="F184" s="31">
        <v>21165881</v>
      </c>
      <c r="G184" s="36">
        <f t="shared" si="35"/>
        <v>0.40810625908102266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21165881</v>
      </c>
      <c r="O184" s="36">
        <f t="shared" si="39"/>
        <v>0.40810625908102266</v>
      </c>
      <c r="P184" s="31">
        <v>20859105</v>
      </c>
      <c r="Q184" s="31">
        <v>50212460</v>
      </c>
      <c r="R184" s="31">
        <v>54921108</v>
      </c>
      <c r="S184" s="31">
        <v>20859105</v>
      </c>
      <c r="T184" s="36">
        <f t="shared" si="40"/>
        <v>0.41541691046405615</v>
      </c>
      <c r="U184" s="36">
        <f t="shared" si="41"/>
        <v>1.4707054784948825E-2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289866487</v>
      </c>
      <c r="E185" s="32">
        <f>SUM(E180:E184)</f>
        <v>289866487</v>
      </c>
      <c r="F185" s="32">
        <f>SUM(F180:F184)</f>
        <v>31796750</v>
      </c>
      <c r="G185" s="37">
        <f t="shared" si="35"/>
        <v>0.1096944677154072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31796750</v>
      </c>
      <c r="O185" s="37">
        <f t="shared" si="39"/>
        <v>0.1096944677154072</v>
      </c>
      <c r="P185" s="32">
        <f>SUM(P180:P184)</f>
        <v>29760418</v>
      </c>
      <c r="Q185" s="32">
        <f>SUM(Q180:Q184)</f>
        <v>237378928</v>
      </c>
      <c r="R185" s="32">
        <f>SUM(R180:R184)</f>
        <v>379697221</v>
      </c>
      <c r="S185" s="32">
        <f>SUM(S180:S184)</f>
        <v>29760418</v>
      </c>
      <c r="T185" s="37">
        <f t="shared" si="40"/>
        <v>0.125370934356903</v>
      </c>
      <c r="U185" s="37">
        <f t="shared" si="41"/>
        <v>6.8424173343264227E-2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2835947</v>
      </c>
      <c r="E186" s="31">
        <v>2835947</v>
      </c>
      <c r="F186" s="31">
        <v>438057</v>
      </c>
      <c r="G186" s="36">
        <f t="shared" si="35"/>
        <v>0.15446586272592541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438057</v>
      </c>
      <c r="O186" s="36">
        <f t="shared" si="39"/>
        <v>0.15446586272592541</v>
      </c>
      <c r="P186" s="31">
        <v>54980</v>
      </c>
      <c r="Q186" s="31">
        <v>2518555</v>
      </c>
      <c r="R186" s="31">
        <v>6518555</v>
      </c>
      <c r="S186" s="31">
        <v>54980</v>
      </c>
      <c r="T186" s="36">
        <f t="shared" si="40"/>
        <v>2.1829977903996538E-2</v>
      </c>
      <c r="U186" s="36">
        <f t="shared" si="41"/>
        <v>6.9675700254638047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4084642</v>
      </c>
      <c r="E187" s="31">
        <v>4084642</v>
      </c>
      <c r="F187" s="31">
        <v>11235</v>
      </c>
      <c r="G187" s="36">
        <f t="shared" si="35"/>
        <v>2.7505470491661203E-3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11235</v>
      </c>
      <c r="O187" s="36">
        <f t="shared" si="39"/>
        <v>2.7505470491661203E-3</v>
      </c>
      <c r="P187" s="31">
        <v>9615</v>
      </c>
      <c r="Q187" s="31">
        <v>4954708</v>
      </c>
      <c r="R187" s="31">
        <v>4821469</v>
      </c>
      <c r="S187" s="31">
        <v>9615</v>
      </c>
      <c r="T187" s="36">
        <f t="shared" si="40"/>
        <v>1.940578536616083E-3</v>
      </c>
      <c r="U187" s="36">
        <f t="shared" si="41"/>
        <v>0.16848673946957882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48509983</v>
      </c>
      <c r="E188" s="31">
        <v>48509983</v>
      </c>
      <c r="F188" s="31">
        <v>6908922</v>
      </c>
      <c r="G188" s="36">
        <f t="shared" si="35"/>
        <v>0.14242268441941117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6908922</v>
      </c>
      <c r="O188" s="36">
        <f t="shared" si="39"/>
        <v>0.14242268441941117</v>
      </c>
      <c r="P188" s="31">
        <v>11992663</v>
      </c>
      <c r="Q188" s="31">
        <v>53948730</v>
      </c>
      <c r="R188" s="31">
        <v>38617127</v>
      </c>
      <c r="S188" s="31">
        <v>11992663</v>
      </c>
      <c r="T188" s="36">
        <f t="shared" si="40"/>
        <v>0.22229741089363919</v>
      </c>
      <c r="U188" s="36">
        <f t="shared" si="41"/>
        <v>-0.42390426546631055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34790826</v>
      </c>
      <c r="E189" s="31">
        <v>34790826</v>
      </c>
      <c r="F189" s="31">
        <v>453424</v>
      </c>
      <c r="G189" s="36">
        <f t="shared" si="35"/>
        <v>1.3032861019166375E-2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453424</v>
      </c>
      <c r="O189" s="36">
        <f t="shared" si="39"/>
        <v>1.3032861019166375E-2</v>
      </c>
      <c r="P189" s="31">
        <v>116492</v>
      </c>
      <c r="Q189" s="31">
        <v>21376103</v>
      </c>
      <c r="R189" s="31">
        <v>21782131</v>
      </c>
      <c r="S189" s="31">
        <v>116492</v>
      </c>
      <c r="T189" s="36">
        <f t="shared" si="40"/>
        <v>5.4496369146424866E-3</v>
      </c>
      <c r="U189" s="36">
        <f t="shared" si="41"/>
        <v>2.8923187858393709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22013000</v>
      </c>
      <c r="E190" s="31">
        <v>22013000</v>
      </c>
      <c r="F190" s="31">
        <v>8049030</v>
      </c>
      <c r="G190" s="36">
        <f t="shared" si="35"/>
        <v>0.3656489347203925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8049030</v>
      </c>
      <c r="O190" s="36">
        <f t="shared" si="39"/>
        <v>0.3656489347203925</v>
      </c>
      <c r="P190" s="31">
        <v>6886149</v>
      </c>
      <c r="Q190" s="31">
        <v>19222000</v>
      </c>
      <c r="R190" s="31">
        <v>19152000</v>
      </c>
      <c r="S190" s="31">
        <v>6886149</v>
      </c>
      <c r="T190" s="36">
        <f t="shared" si="40"/>
        <v>0.35824310685672667</v>
      </c>
      <c r="U190" s="36">
        <f t="shared" si="41"/>
        <v>0.16887247139148465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112234398</v>
      </c>
      <c r="E191" s="32">
        <f>SUM(E186:E190)</f>
        <v>112234398</v>
      </c>
      <c r="F191" s="32">
        <f>SUM(F186:F190)</f>
        <v>15860668</v>
      </c>
      <c r="G191" s="37">
        <f t="shared" si="35"/>
        <v>0.1413173526355084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15860668</v>
      </c>
      <c r="O191" s="37">
        <f t="shared" si="39"/>
        <v>0.1413173526355084</v>
      </c>
      <c r="P191" s="32">
        <f>SUM(P186:P190)</f>
        <v>19059899</v>
      </c>
      <c r="Q191" s="32">
        <f>SUM(Q186:Q190)</f>
        <v>102020096</v>
      </c>
      <c r="R191" s="32">
        <f>SUM(R186:R190)</f>
        <v>90891282</v>
      </c>
      <c r="S191" s="32">
        <f>SUM(S186:S190)</f>
        <v>19059899</v>
      </c>
      <c r="T191" s="37">
        <f t="shared" si="40"/>
        <v>0.18682494672422187</v>
      </c>
      <c r="U191" s="37">
        <f t="shared" si="41"/>
        <v>-0.1678514141129499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1575262</v>
      </c>
      <c r="E192" s="31">
        <v>1575262</v>
      </c>
      <c r="F192" s="31">
        <v>87327</v>
      </c>
      <c r="G192" s="36">
        <f t="shared" si="35"/>
        <v>5.5436492469189254E-2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87327</v>
      </c>
      <c r="O192" s="36">
        <f t="shared" si="39"/>
        <v>5.5436492469189254E-2</v>
      </c>
      <c r="P192" s="31">
        <v>103716</v>
      </c>
      <c r="Q192" s="31">
        <v>785964</v>
      </c>
      <c r="R192" s="31">
        <v>785964</v>
      </c>
      <c r="S192" s="31">
        <v>103716</v>
      </c>
      <c r="T192" s="36">
        <f t="shared" si="40"/>
        <v>0.13196024245385285</v>
      </c>
      <c r="U192" s="36">
        <f t="shared" si="41"/>
        <v>-0.15801804928844154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1337896</v>
      </c>
      <c r="E193" s="31">
        <v>1337896</v>
      </c>
      <c r="F193" s="31">
        <v>154023</v>
      </c>
      <c r="G193" s="36">
        <f t="shared" si="35"/>
        <v>0.1151232980739908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154023</v>
      </c>
      <c r="O193" s="36">
        <f t="shared" si="39"/>
        <v>0.1151232980739908</v>
      </c>
      <c r="P193" s="31">
        <v>302657</v>
      </c>
      <c r="Q193" s="31">
        <v>1290897</v>
      </c>
      <c r="R193" s="31">
        <v>3688972</v>
      </c>
      <c r="S193" s="31">
        <v>302657</v>
      </c>
      <c r="T193" s="36">
        <f t="shared" si="40"/>
        <v>0.23445480158370496</v>
      </c>
      <c r="U193" s="36">
        <f t="shared" si="41"/>
        <v>-0.49109718261926871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5431973</v>
      </c>
      <c r="E194" s="31">
        <v>5431973</v>
      </c>
      <c r="F194" s="31">
        <v>1023077</v>
      </c>
      <c r="G194" s="36">
        <f t="shared" si="35"/>
        <v>0.18834353558090219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1023077</v>
      </c>
      <c r="O194" s="36">
        <f t="shared" si="39"/>
        <v>0.18834353558090219</v>
      </c>
      <c r="P194" s="31">
        <v>582850</v>
      </c>
      <c r="Q194" s="31">
        <v>2763978</v>
      </c>
      <c r="R194" s="31">
        <v>2848474</v>
      </c>
      <c r="S194" s="31">
        <v>582850</v>
      </c>
      <c r="T194" s="36">
        <f t="shared" si="40"/>
        <v>0.21087360319076345</v>
      </c>
      <c r="U194" s="36">
        <f t="shared" si="41"/>
        <v>0.75530067770438358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11231474</v>
      </c>
      <c r="E195" s="31">
        <v>11231474</v>
      </c>
      <c r="F195" s="31">
        <v>3220304</v>
      </c>
      <c r="G195" s="36">
        <f t="shared" si="35"/>
        <v>0.28672140451021833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3220304</v>
      </c>
      <c r="O195" s="36">
        <f t="shared" si="39"/>
        <v>0.28672140451021833</v>
      </c>
      <c r="P195" s="31">
        <v>2190441</v>
      </c>
      <c r="Q195" s="31">
        <v>10610040</v>
      </c>
      <c r="R195" s="31">
        <v>10753765</v>
      </c>
      <c r="S195" s="31">
        <v>2190441</v>
      </c>
      <c r="T195" s="36">
        <f t="shared" si="40"/>
        <v>0.20644983430788197</v>
      </c>
      <c r="U195" s="36">
        <f t="shared" si="41"/>
        <v>0.47016240108726959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165381720</v>
      </c>
      <c r="E196" s="31">
        <v>165381720</v>
      </c>
      <c r="F196" s="31">
        <v>68452725</v>
      </c>
      <c r="G196" s="36">
        <f t="shared" si="35"/>
        <v>0.41390744394241397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68452725</v>
      </c>
      <c r="O196" s="36">
        <f t="shared" si="39"/>
        <v>0.41390744394241397</v>
      </c>
      <c r="P196" s="31">
        <v>65648514</v>
      </c>
      <c r="Q196" s="31">
        <v>159924004</v>
      </c>
      <c r="R196" s="31">
        <v>159924004</v>
      </c>
      <c r="S196" s="31">
        <v>65648514</v>
      </c>
      <c r="T196" s="36">
        <f t="shared" si="40"/>
        <v>0.41049818887726197</v>
      </c>
      <c r="U196" s="36">
        <f t="shared" si="41"/>
        <v>4.2715528945560077E-2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3000000</v>
      </c>
      <c r="E197" s="31">
        <v>3000000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1200000</v>
      </c>
      <c r="R197" s="31">
        <v>1200000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187958325</v>
      </c>
      <c r="E198" s="32">
        <f>SUM(E192:E197)</f>
        <v>187958325</v>
      </c>
      <c r="F198" s="32">
        <f>SUM(F192:F197)</f>
        <v>72937456</v>
      </c>
      <c r="G198" s="37">
        <f t="shared" si="35"/>
        <v>0.38805121294840228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72937456</v>
      </c>
      <c r="O198" s="37">
        <f t="shared" si="39"/>
        <v>0.38805121294840228</v>
      </c>
      <c r="P198" s="32">
        <f>SUM(P192:P197)</f>
        <v>68828178</v>
      </c>
      <c r="Q198" s="32">
        <f>SUM(Q192:Q197)</f>
        <v>176574883</v>
      </c>
      <c r="R198" s="32">
        <f>SUM(R192:R197)</f>
        <v>179201179</v>
      </c>
      <c r="S198" s="32">
        <f>SUM(S192:S197)</f>
        <v>68828178</v>
      </c>
      <c r="T198" s="37">
        <f t="shared" si="40"/>
        <v>0.38979597115179737</v>
      </c>
      <c r="U198" s="37">
        <f t="shared" si="41"/>
        <v>5.9703425535977406E-2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125280</v>
      </c>
      <c r="E199" s="31">
        <v>125280</v>
      </c>
      <c r="F199" s="31">
        <v>75461</v>
      </c>
      <c r="G199" s="36">
        <f t="shared" si="35"/>
        <v>0.6023387611749681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75461</v>
      </c>
      <c r="O199" s="36">
        <f t="shared" si="39"/>
        <v>0.6023387611749681</v>
      </c>
      <c r="P199" s="31">
        <v>5085</v>
      </c>
      <c r="Q199" s="31">
        <v>21178</v>
      </c>
      <c r="R199" s="31">
        <v>119998</v>
      </c>
      <c r="S199" s="31">
        <v>5085</v>
      </c>
      <c r="T199" s="36">
        <f t="shared" si="40"/>
        <v>0.24010765889130228</v>
      </c>
      <c r="U199" s="36">
        <f t="shared" si="41"/>
        <v>13.839921337266469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26486533</v>
      </c>
      <c r="E200" s="31">
        <v>26486533</v>
      </c>
      <c r="F200" s="31">
        <v>12559781</v>
      </c>
      <c r="G200" s="36">
        <f t="shared" si="35"/>
        <v>0.47419498052085562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12559781</v>
      </c>
      <c r="O200" s="36">
        <f t="shared" si="39"/>
        <v>0.47419498052085562</v>
      </c>
      <c r="P200" s="31">
        <v>12345535</v>
      </c>
      <c r="Q200" s="31">
        <v>26909457</v>
      </c>
      <c r="R200" s="31">
        <v>27921260</v>
      </c>
      <c r="S200" s="31">
        <v>12345535</v>
      </c>
      <c r="T200" s="36">
        <f t="shared" si="40"/>
        <v>0.45878053206350466</v>
      </c>
      <c r="U200" s="36">
        <f t="shared" si="41"/>
        <v>1.7354128435908223E-2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7111272</v>
      </c>
      <c r="E202" s="31">
        <v>7111272</v>
      </c>
      <c r="F202" s="31">
        <v>871676</v>
      </c>
      <c r="G202" s="36">
        <f t="shared" si="35"/>
        <v>0.1225766642029724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871676</v>
      </c>
      <c r="O202" s="36">
        <f t="shared" si="39"/>
        <v>0.1225766642029724</v>
      </c>
      <c r="P202" s="31">
        <v>1173692</v>
      </c>
      <c r="Q202" s="31">
        <v>2995900</v>
      </c>
      <c r="R202" s="31">
        <v>5879700</v>
      </c>
      <c r="S202" s="31">
        <v>1173692</v>
      </c>
      <c r="T202" s="36">
        <f t="shared" si="40"/>
        <v>0.39176608030975668</v>
      </c>
      <c r="U202" s="36">
        <f t="shared" si="41"/>
        <v>-0.25732134154445974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33723085</v>
      </c>
      <c r="E204" s="32">
        <f>SUM(E199:E203)</f>
        <v>33723085</v>
      </c>
      <c r="F204" s="32">
        <f>SUM(F199:F203)</f>
        <v>13506918</v>
      </c>
      <c r="G204" s="37">
        <f t="shared" si="35"/>
        <v>0.40052438856053652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13506918</v>
      </c>
      <c r="O204" s="37">
        <f t="shared" si="39"/>
        <v>0.40052438856053652</v>
      </c>
      <c r="P204" s="32">
        <f>SUM(P199:P203)</f>
        <v>13524312</v>
      </c>
      <c r="Q204" s="32">
        <f>SUM(Q199:Q203)</f>
        <v>29926535</v>
      </c>
      <c r="R204" s="32">
        <f>SUM(R199:R203)</f>
        <v>33920958</v>
      </c>
      <c r="S204" s="32">
        <f>SUM(S199:S203)</f>
        <v>13524312</v>
      </c>
      <c r="T204" s="37">
        <f t="shared" si="40"/>
        <v>0.45191706958389938</v>
      </c>
      <c r="U204" s="37">
        <f t="shared" si="41"/>
        <v>-1.2861282703326982E-3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637371883</v>
      </c>
      <c r="E205" s="32">
        <f>SUM(E173:E178,E180:E184,E186:E190,E192:E197,E199:E203)</f>
        <v>637371883</v>
      </c>
      <c r="F205" s="32">
        <f>SUM(F173:F178,F180:F184,F186:F190,F192:F197,F199:F203)</f>
        <v>147009878</v>
      </c>
      <c r="G205" s="37">
        <f t="shared" si="35"/>
        <v>0.23065008344586799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147009878</v>
      </c>
      <c r="O205" s="37">
        <f t="shared" si="39"/>
        <v>0.23065008344586799</v>
      </c>
      <c r="P205" s="32">
        <f>SUM(P173:P178,P180:P184,P186:P190,P192:P197,P199:P203)</f>
        <v>145588459</v>
      </c>
      <c r="Q205" s="32">
        <f>SUM(Q173:Q178,Q180:Q184,Q186:Q190,Q192:Q197,Q199:Q203)</f>
        <v>556472434</v>
      </c>
      <c r="R205" s="32">
        <f>SUM(R173:R178,R180:R184,R186:R190,R192:R197,R199:R203)</f>
        <v>696801779</v>
      </c>
      <c r="S205" s="32">
        <f>SUM(S173:S178,S180:S184,S186:S190,S192:S197,S199:S203)</f>
        <v>145588459</v>
      </c>
      <c r="T205" s="37">
        <f t="shared" si="40"/>
        <v>0.26162744118965647</v>
      </c>
      <c r="U205" s="37">
        <f t="shared" si="41"/>
        <v>9.7632670183012138E-3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64740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64740</v>
      </c>
      <c r="O208" s="36">
        <f t="shared" ref="O208:O231" si="46">IF(($D208     =0),0,($N208     /$D208     ))</f>
        <v>0</v>
      </c>
      <c r="P208" s="31">
        <v>356326</v>
      </c>
      <c r="Q208" s="31">
        <v>300000</v>
      </c>
      <c r="R208" s="31">
        <v>1300000</v>
      </c>
      <c r="S208" s="31">
        <v>356326</v>
      </c>
      <c r="T208" s="36">
        <f t="shared" ref="T208:T231" si="47">IF(($Q208     =0),0,($S208     /$Q208     ))</f>
        <v>1.1877533333333334</v>
      </c>
      <c r="U208" s="36">
        <f t="shared" ref="U208:U231" si="48">IF(($P208     =0),0,(($F208     /$P208     )-1))</f>
        <v>-0.81831244422242555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6082596</v>
      </c>
      <c r="E209" s="31">
        <v>6082596</v>
      </c>
      <c r="F209" s="31">
        <v>497002</v>
      </c>
      <c r="G209" s="36">
        <f t="shared" si="42"/>
        <v>8.1708862465960264E-2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497002</v>
      </c>
      <c r="O209" s="36">
        <f t="shared" si="46"/>
        <v>8.1708862465960264E-2</v>
      </c>
      <c r="P209" s="31">
        <v>393950</v>
      </c>
      <c r="Q209" s="31">
        <v>5826587</v>
      </c>
      <c r="R209" s="31">
        <v>5826587</v>
      </c>
      <c r="S209" s="31">
        <v>393950</v>
      </c>
      <c r="T209" s="36">
        <f t="shared" si="47"/>
        <v>6.7612480513892612E-2</v>
      </c>
      <c r="U209" s="36">
        <f t="shared" si="48"/>
        <v>0.26158649574819148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7178536</v>
      </c>
      <c r="E210" s="31">
        <v>7178536</v>
      </c>
      <c r="F210" s="31">
        <v>112516</v>
      </c>
      <c r="G210" s="36">
        <f t="shared" si="42"/>
        <v>1.5673948002768251E-2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112516</v>
      </c>
      <c r="O210" s="36">
        <f t="shared" si="46"/>
        <v>1.5673948002768251E-2</v>
      </c>
      <c r="P210" s="31">
        <v>332484</v>
      </c>
      <c r="Q210" s="31">
        <v>6831842</v>
      </c>
      <c r="R210" s="31">
        <v>6861842</v>
      </c>
      <c r="S210" s="31">
        <v>332484</v>
      </c>
      <c r="T210" s="36">
        <f t="shared" si="47"/>
        <v>4.8666816357872442E-2</v>
      </c>
      <c r="U210" s="36">
        <f t="shared" si="48"/>
        <v>-0.66158973063365456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12985330</v>
      </c>
      <c r="E211" s="31">
        <v>12985330</v>
      </c>
      <c r="F211" s="31">
        <v>72885</v>
      </c>
      <c r="G211" s="36">
        <f t="shared" si="42"/>
        <v>5.6128723721307044E-3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72885</v>
      </c>
      <c r="O211" s="36">
        <f t="shared" si="46"/>
        <v>5.6128723721307044E-3</v>
      </c>
      <c r="P211" s="31">
        <v>37011</v>
      </c>
      <c r="Q211" s="31">
        <v>20416459</v>
      </c>
      <c r="R211" s="31">
        <v>12562799</v>
      </c>
      <c r="S211" s="31">
        <v>37011</v>
      </c>
      <c r="T211" s="36">
        <f t="shared" si="47"/>
        <v>1.8128021122565867E-3</v>
      </c>
      <c r="U211" s="36">
        <f t="shared" si="48"/>
        <v>0.9692794034206047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2478030</v>
      </c>
      <c r="E212" s="31">
        <v>2478030</v>
      </c>
      <c r="F212" s="31">
        <v>913890</v>
      </c>
      <c r="G212" s="36">
        <f t="shared" si="42"/>
        <v>0.36879698792992821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913890</v>
      </c>
      <c r="O212" s="36">
        <f t="shared" si="46"/>
        <v>0.36879698792992821</v>
      </c>
      <c r="P212" s="31">
        <v>259652</v>
      </c>
      <c r="Q212" s="31">
        <v>2636550</v>
      </c>
      <c r="R212" s="31">
        <v>3007751</v>
      </c>
      <c r="S212" s="31">
        <v>259652</v>
      </c>
      <c r="T212" s="36">
        <f t="shared" si="47"/>
        <v>9.8481728015778189E-2</v>
      </c>
      <c r="U212" s="36">
        <f t="shared" si="48"/>
        <v>2.5196724847103047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18161</v>
      </c>
      <c r="E213" s="31">
        <v>18161</v>
      </c>
      <c r="F213" s="31">
        <v>25439</v>
      </c>
      <c r="G213" s="36">
        <f t="shared" si="42"/>
        <v>1.4007488574417708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25439</v>
      </c>
      <c r="O213" s="36">
        <f t="shared" si="46"/>
        <v>1.4007488574417708</v>
      </c>
      <c r="P213" s="31">
        <v>9441</v>
      </c>
      <c r="Q213" s="31">
        <v>17412</v>
      </c>
      <c r="R213" s="31">
        <v>17412</v>
      </c>
      <c r="S213" s="31">
        <v>9441</v>
      </c>
      <c r="T213" s="36">
        <f t="shared" si="47"/>
        <v>0.54221226740179185</v>
      </c>
      <c r="U213" s="36">
        <f t="shared" si="48"/>
        <v>1.6945238851816544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5387952</v>
      </c>
      <c r="E214" s="31">
        <v>5387952</v>
      </c>
      <c r="F214" s="31">
        <v>1324125</v>
      </c>
      <c r="G214" s="36">
        <f t="shared" si="42"/>
        <v>0.24575664371174799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1324125</v>
      </c>
      <c r="O214" s="36">
        <f t="shared" si="46"/>
        <v>0.24575664371174799</v>
      </c>
      <c r="P214" s="31">
        <v>919312</v>
      </c>
      <c r="Q214" s="31">
        <v>3570983</v>
      </c>
      <c r="R214" s="31">
        <v>5760893</v>
      </c>
      <c r="S214" s="31">
        <v>919312</v>
      </c>
      <c r="T214" s="36">
        <f t="shared" si="47"/>
        <v>0.25743947814929391</v>
      </c>
      <c r="U214" s="36">
        <f t="shared" si="48"/>
        <v>0.44034343073950954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234502650</v>
      </c>
      <c r="E215" s="31">
        <v>234502650</v>
      </c>
      <c r="F215" s="31">
        <v>91806922</v>
      </c>
      <c r="G215" s="36">
        <f t="shared" si="42"/>
        <v>0.39149630931676038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91806922</v>
      </c>
      <c r="O215" s="36">
        <f t="shared" si="46"/>
        <v>0.39149630931676038</v>
      </c>
      <c r="P215" s="31">
        <v>84327630</v>
      </c>
      <c r="Q215" s="31">
        <v>238947970</v>
      </c>
      <c r="R215" s="31">
        <v>501969282</v>
      </c>
      <c r="S215" s="31">
        <v>84327630</v>
      </c>
      <c r="T215" s="36">
        <f t="shared" si="47"/>
        <v>0.35291210048781751</v>
      </c>
      <c r="U215" s="36">
        <f t="shared" si="48"/>
        <v>8.8693255105118052E-2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268633255</v>
      </c>
      <c r="E216" s="32">
        <f>SUM(E208:E215)</f>
        <v>268633255</v>
      </c>
      <c r="F216" s="32">
        <f>SUM(F208:F215)</f>
        <v>94817519</v>
      </c>
      <c r="G216" s="37">
        <f t="shared" si="42"/>
        <v>0.35296270002014457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94817519</v>
      </c>
      <c r="O216" s="37">
        <f t="shared" si="46"/>
        <v>0.35296270002014457</v>
      </c>
      <c r="P216" s="32">
        <f>SUM(P208:P215)</f>
        <v>86635806</v>
      </c>
      <c r="Q216" s="32">
        <f>SUM(Q208:Q215)</f>
        <v>278547803</v>
      </c>
      <c r="R216" s="32">
        <f>SUM(R208:R215)</f>
        <v>537306566</v>
      </c>
      <c r="S216" s="32">
        <f>SUM(S208:S215)</f>
        <v>86635806</v>
      </c>
      <c r="T216" s="37">
        <f t="shared" si="47"/>
        <v>0.31102670732606713</v>
      </c>
      <c r="U216" s="37">
        <f t="shared" si="48"/>
        <v>9.4438008691233311E-2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4355568</v>
      </c>
      <c r="E217" s="31">
        <v>4355568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4772000</v>
      </c>
      <c r="R217" s="31">
        <v>4772000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32357047</v>
      </c>
      <c r="E218" s="31">
        <v>32357047</v>
      </c>
      <c r="F218" s="31">
        <v>4822615</v>
      </c>
      <c r="G218" s="36">
        <f t="shared" si="42"/>
        <v>0.14904373072116253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4822615</v>
      </c>
      <c r="O218" s="36">
        <f t="shared" si="46"/>
        <v>0.14904373072116253</v>
      </c>
      <c r="P218" s="31">
        <v>4993406</v>
      </c>
      <c r="Q218" s="31">
        <v>27524935</v>
      </c>
      <c r="R218" s="31">
        <v>29179063</v>
      </c>
      <c r="S218" s="31">
        <v>4993406</v>
      </c>
      <c r="T218" s="36">
        <f t="shared" si="47"/>
        <v>0.18141390706281413</v>
      </c>
      <c r="U218" s="36">
        <f t="shared" si="48"/>
        <v>-3.4203307321695853E-2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5900988</v>
      </c>
      <c r="E219" s="31">
        <v>5900988</v>
      </c>
      <c r="F219" s="31">
        <v>1912540</v>
      </c>
      <c r="G219" s="36">
        <f t="shared" si="42"/>
        <v>0.3241050481715943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1912540</v>
      </c>
      <c r="O219" s="36">
        <f t="shared" si="46"/>
        <v>0.3241050481715943</v>
      </c>
      <c r="P219" s="31">
        <v>1713448</v>
      </c>
      <c r="Q219" s="31">
        <v>6108643</v>
      </c>
      <c r="R219" s="31">
        <v>6121838</v>
      </c>
      <c r="S219" s="31">
        <v>1713448</v>
      </c>
      <c r="T219" s="36">
        <f t="shared" si="47"/>
        <v>0.28049568455711033</v>
      </c>
      <c r="U219" s="36">
        <f t="shared" si="48"/>
        <v>0.11619378002717329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3969180</v>
      </c>
      <c r="E220" s="31">
        <v>3969180</v>
      </c>
      <c r="F220" s="31">
        <v>23330</v>
      </c>
      <c r="G220" s="36">
        <f t="shared" si="42"/>
        <v>5.877788359308472E-3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23330</v>
      </c>
      <c r="O220" s="36">
        <f t="shared" si="46"/>
        <v>5.877788359308472E-3</v>
      </c>
      <c r="P220" s="31">
        <v>619248</v>
      </c>
      <c r="Q220" s="31">
        <v>5042400</v>
      </c>
      <c r="R220" s="31">
        <v>2747835</v>
      </c>
      <c r="S220" s="31">
        <v>619248</v>
      </c>
      <c r="T220" s="36">
        <f t="shared" si="47"/>
        <v>0.12280818657782008</v>
      </c>
      <c r="U220" s="36">
        <f t="shared" si="48"/>
        <v>-0.96232527194274342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10045408</v>
      </c>
      <c r="E221" s="31">
        <v>10045408</v>
      </c>
      <c r="F221" s="31">
        <v>1296444</v>
      </c>
      <c r="G221" s="36">
        <f t="shared" si="42"/>
        <v>0.12905837174557769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1296444</v>
      </c>
      <c r="O221" s="36">
        <f t="shared" si="46"/>
        <v>0.12905837174557769</v>
      </c>
      <c r="P221" s="31">
        <v>1510031</v>
      </c>
      <c r="Q221" s="31">
        <v>8433750</v>
      </c>
      <c r="R221" s="31">
        <v>7628333</v>
      </c>
      <c r="S221" s="31">
        <v>1510031</v>
      </c>
      <c r="T221" s="36">
        <f t="shared" si="47"/>
        <v>0.17904621313176228</v>
      </c>
      <c r="U221" s="36">
        <f t="shared" si="48"/>
        <v>-0.14144544052406871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72283</v>
      </c>
      <c r="E222" s="31">
        <v>72283</v>
      </c>
      <c r="F222" s="31">
        <v>22211</v>
      </c>
      <c r="G222" s="36">
        <f t="shared" si="42"/>
        <v>0.30727833653832853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22211</v>
      </c>
      <c r="O222" s="36">
        <f t="shared" si="46"/>
        <v>0.30727833653832853</v>
      </c>
      <c r="P222" s="31">
        <v>14119</v>
      </c>
      <c r="Q222" s="31">
        <v>69504</v>
      </c>
      <c r="R222" s="31">
        <v>132504</v>
      </c>
      <c r="S222" s="31">
        <v>14119</v>
      </c>
      <c r="T222" s="36">
        <f t="shared" si="47"/>
        <v>0.20313938766114181</v>
      </c>
      <c r="U222" s="36">
        <f t="shared" si="48"/>
        <v>0.57312840852751612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309373999</v>
      </c>
      <c r="E223" s="31">
        <v>309373999</v>
      </c>
      <c r="F223" s="31">
        <v>38016500</v>
      </c>
      <c r="G223" s="36">
        <f t="shared" si="42"/>
        <v>0.12288201375319843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38016500</v>
      </c>
      <c r="O223" s="36">
        <f t="shared" si="46"/>
        <v>0.12288201375319843</v>
      </c>
      <c r="P223" s="31">
        <v>155935379</v>
      </c>
      <c r="Q223" s="31">
        <v>134206000</v>
      </c>
      <c r="R223" s="31">
        <v>575639874</v>
      </c>
      <c r="S223" s="31">
        <v>155935379</v>
      </c>
      <c r="T223" s="36">
        <f t="shared" si="47"/>
        <v>1.1619106373783585</v>
      </c>
      <c r="U223" s="36">
        <f t="shared" si="48"/>
        <v>-0.75620349760396577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366074473</v>
      </c>
      <c r="E224" s="32">
        <f>SUM(E217:E223)</f>
        <v>366074473</v>
      </c>
      <c r="F224" s="32">
        <f>SUM(F217:F223)</f>
        <v>46093640</v>
      </c>
      <c r="G224" s="37">
        <f t="shared" si="42"/>
        <v>0.12591328650222491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46093640</v>
      </c>
      <c r="O224" s="37">
        <f t="shared" si="46"/>
        <v>0.12591328650222491</v>
      </c>
      <c r="P224" s="32">
        <f>SUM(P217:P223)</f>
        <v>164785631</v>
      </c>
      <c r="Q224" s="32">
        <f>SUM(Q217:Q223)</f>
        <v>186157232</v>
      </c>
      <c r="R224" s="32">
        <f>SUM(R217:R223)</f>
        <v>626221447</v>
      </c>
      <c r="S224" s="32">
        <f>SUM(S217:S223)</f>
        <v>164785631</v>
      </c>
      <c r="T224" s="37">
        <f t="shared" si="47"/>
        <v>0.8851959670307088</v>
      </c>
      <c r="U224" s="37">
        <f t="shared" si="48"/>
        <v>-0.72028119369218546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45170629</v>
      </c>
      <c r="E225" s="31">
        <v>45170629</v>
      </c>
      <c r="F225" s="31">
        <v>363575</v>
      </c>
      <c r="G225" s="36">
        <f t="shared" si="42"/>
        <v>8.0489248887811587E-3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363575</v>
      </c>
      <c r="O225" s="36">
        <f t="shared" si="46"/>
        <v>8.0489248887811587E-3</v>
      </c>
      <c r="P225" s="31">
        <v>997639</v>
      </c>
      <c r="Q225" s="31">
        <v>4406450</v>
      </c>
      <c r="R225" s="31">
        <v>2256099</v>
      </c>
      <c r="S225" s="31">
        <v>997639</v>
      </c>
      <c r="T225" s="36">
        <f t="shared" si="47"/>
        <v>0.22640424831780684</v>
      </c>
      <c r="U225" s="36">
        <f t="shared" si="48"/>
        <v>-0.635564567944918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20926177</v>
      </c>
      <c r="E226" s="31">
        <v>20926177</v>
      </c>
      <c r="F226" s="31">
        <v>4877890</v>
      </c>
      <c r="G226" s="36">
        <f t="shared" si="42"/>
        <v>0.23309991117823384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4877890</v>
      </c>
      <c r="O226" s="36">
        <f t="shared" si="46"/>
        <v>0.23309991117823384</v>
      </c>
      <c r="P226" s="31">
        <v>5039110</v>
      </c>
      <c r="Q226" s="31">
        <v>18183743</v>
      </c>
      <c r="R226" s="31">
        <v>18183743</v>
      </c>
      <c r="S226" s="31">
        <v>5039110</v>
      </c>
      <c r="T226" s="36">
        <f t="shared" si="47"/>
        <v>0.27712171250990514</v>
      </c>
      <c r="U226" s="36">
        <f t="shared" si="48"/>
        <v>-3.1993744927179546E-2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444249</v>
      </c>
      <c r="E227" s="31">
        <v>444249</v>
      </c>
      <c r="F227" s="31">
        <v>39429</v>
      </c>
      <c r="G227" s="36">
        <f t="shared" si="42"/>
        <v>8.8754279694495661E-2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39429</v>
      </c>
      <c r="O227" s="36">
        <f t="shared" si="46"/>
        <v>8.8754279694495661E-2</v>
      </c>
      <c r="P227" s="31">
        <v>37697</v>
      </c>
      <c r="Q227" s="31">
        <v>444249</v>
      </c>
      <c r="R227" s="31">
        <v>444249</v>
      </c>
      <c r="S227" s="31">
        <v>37697</v>
      </c>
      <c r="T227" s="36">
        <f t="shared" si="47"/>
        <v>8.4855565234812011E-2</v>
      </c>
      <c r="U227" s="36">
        <f t="shared" si="48"/>
        <v>4.5945300687057378E-2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17396505</v>
      </c>
      <c r="E228" s="31">
        <v>17396505</v>
      </c>
      <c r="F228" s="31">
        <v>14820437</v>
      </c>
      <c r="G228" s="36">
        <f t="shared" si="42"/>
        <v>0.85192037136194887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14820437</v>
      </c>
      <c r="O228" s="36">
        <f t="shared" si="46"/>
        <v>0.85192037136194887</v>
      </c>
      <c r="P228" s="31">
        <v>6251198</v>
      </c>
      <c r="Q228" s="31">
        <v>16216913</v>
      </c>
      <c r="R228" s="31">
        <v>23998235</v>
      </c>
      <c r="S228" s="31">
        <v>6251198</v>
      </c>
      <c r="T228" s="36">
        <f t="shared" si="47"/>
        <v>0.38547398015886253</v>
      </c>
      <c r="U228" s="36">
        <f t="shared" si="48"/>
        <v>1.3708154820883931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83937560</v>
      </c>
      <c r="E230" s="32">
        <f>SUM(E225:E229)</f>
        <v>83937560</v>
      </c>
      <c r="F230" s="32">
        <f>SUM(F225:F229)</f>
        <v>20101331</v>
      </c>
      <c r="G230" s="37">
        <f t="shared" si="42"/>
        <v>0.23947957267282965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20101331</v>
      </c>
      <c r="O230" s="37">
        <f t="shared" si="46"/>
        <v>0.23947957267282965</v>
      </c>
      <c r="P230" s="32">
        <f>SUM(P225:P229)</f>
        <v>12325644</v>
      </c>
      <c r="Q230" s="32">
        <f>SUM(Q225:Q229)</f>
        <v>39251355</v>
      </c>
      <c r="R230" s="32">
        <f>SUM(R225:R229)</f>
        <v>44882326</v>
      </c>
      <c r="S230" s="32">
        <f>SUM(S225:S229)</f>
        <v>12325644</v>
      </c>
      <c r="T230" s="37">
        <f t="shared" si="47"/>
        <v>0.31401830586485485</v>
      </c>
      <c r="U230" s="37">
        <f t="shared" si="48"/>
        <v>0.63085442026396343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718645288</v>
      </c>
      <c r="E231" s="32">
        <f>SUM(E208:E215,E217:E223,E225:E229)</f>
        <v>718645288</v>
      </c>
      <c r="F231" s="32">
        <f>SUM(F208:F215,F217:F223,F225:F229)</f>
        <v>161012490</v>
      </c>
      <c r="G231" s="37">
        <f t="shared" si="42"/>
        <v>0.22405001840073291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161012490</v>
      </c>
      <c r="O231" s="37">
        <f t="shared" si="46"/>
        <v>0.22405001840073291</v>
      </c>
      <c r="P231" s="32">
        <f>SUM(P208:P215,P217:P223,P225:P229)</f>
        <v>263747081</v>
      </c>
      <c r="Q231" s="32">
        <f>SUM(Q208:Q215,Q217:Q223,Q225:Q229)</f>
        <v>503956390</v>
      </c>
      <c r="R231" s="32">
        <f>SUM(R208:R215,R217:R223,R225:R229)</f>
        <v>1208410339</v>
      </c>
      <c r="S231" s="32">
        <f>SUM(S208:S215,S217:S223,S225:S229)</f>
        <v>263747081</v>
      </c>
      <c r="T231" s="37">
        <f t="shared" si="47"/>
        <v>0.52335298496760796</v>
      </c>
      <c r="U231" s="37">
        <f t="shared" si="48"/>
        <v>-0.38951934789374976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6678194</v>
      </c>
      <c r="E234" s="31">
        <v>6678194</v>
      </c>
      <c r="F234" s="31">
        <v>1469504</v>
      </c>
      <c r="G234" s="36">
        <f t="shared" ref="G234:G260" si="49">IF(($D234     =0),0,($F234     /$D234     ))</f>
        <v>0.22004511998303733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1469504</v>
      </c>
      <c r="O234" s="36">
        <f t="shared" ref="O234:O260" si="53">IF(($D234     =0),0,($N234     /$D234     ))</f>
        <v>0.22004511998303733</v>
      </c>
      <c r="P234" s="31">
        <v>1314982</v>
      </c>
      <c r="Q234" s="31">
        <v>6680800</v>
      </c>
      <c r="R234" s="31">
        <v>6616304</v>
      </c>
      <c r="S234" s="31">
        <v>1314982</v>
      </c>
      <c r="T234" s="36">
        <f t="shared" ref="T234:T260" si="54">IF(($Q234     =0),0,($S234     /$Q234     ))</f>
        <v>0.19683002035684349</v>
      </c>
      <c r="U234" s="36">
        <f t="shared" ref="U234:U260" si="55">IF(($P234     =0),0,(($F234     /$P234     )-1))</f>
        <v>0.11750883282052538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14961361</v>
      </c>
      <c r="E235" s="31">
        <v>14961361</v>
      </c>
      <c r="F235" s="31">
        <v>3232045</v>
      </c>
      <c r="G235" s="36">
        <f t="shared" si="49"/>
        <v>0.21602613559020467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3232045</v>
      </c>
      <c r="O235" s="36">
        <f t="shared" si="53"/>
        <v>0.21602613559020467</v>
      </c>
      <c r="P235" s="31">
        <v>1223088</v>
      </c>
      <c r="Q235" s="31">
        <v>13183110</v>
      </c>
      <c r="R235" s="31">
        <v>13952806</v>
      </c>
      <c r="S235" s="31">
        <v>1223088</v>
      </c>
      <c r="T235" s="36">
        <f t="shared" si="54"/>
        <v>9.2776894071277566E-2</v>
      </c>
      <c r="U235" s="36">
        <f t="shared" si="55"/>
        <v>1.6425285833889305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24704041</v>
      </c>
      <c r="E236" s="31">
        <v>24704041</v>
      </c>
      <c r="F236" s="31">
        <v>2570641</v>
      </c>
      <c r="G236" s="36">
        <f t="shared" si="49"/>
        <v>0.10405751026724737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2570641</v>
      </c>
      <c r="O236" s="36">
        <f t="shared" si="53"/>
        <v>0.10405751026724737</v>
      </c>
      <c r="P236" s="31">
        <v>22482691</v>
      </c>
      <c r="Q236" s="31">
        <v>21975231</v>
      </c>
      <c r="R236" s="31">
        <v>17309231</v>
      </c>
      <c r="S236" s="31">
        <v>22482691</v>
      </c>
      <c r="T236" s="36">
        <f t="shared" si="54"/>
        <v>1.0230923624875661</v>
      </c>
      <c r="U236" s="36">
        <f t="shared" si="55"/>
        <v>-0.88566132942004139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18765483</v>
      </c>
      <c r="E237" s="31">
        <v>18765483</v>
      </c>
      <c r="F237" s="31">
        <v>1653824</v>
      </c>
      <c r="G237" s="36">
        <f t="shared" si="49"/>
        <v>8.8131171470513178E-2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1653824</v>
      </c>
      <c r="O237" s="36">
        <f t="shared" si="53"/>
        <v>8.8131171470513178E-2</v>
      </c>
      <c r="P237" s="31">
        <v>5790</v>
      </c>
      <c r="Q237" s="31">
        <v>320665</v>
      </c>
      <c r="R237" s="31">
        <v>320665</v>
      </c>
      <c r="S237" s="31">
        <v>5790</v>
      </c>
      <c r="T237" s="36">
        <f t="shared" si="54"/>
        <v>1.8056226903466234E-2</v>
      </c>
      <c r="U237" s="36">
        <f t="shared" si="55"/>
        <v>284.63454231433508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7312312</v>
      </c>
      <c r="E238" s="31">
        <v>7312312</v>
      </c>
      <c r="F238" s="31">
        <v>1469878</v>
      </c>
      <c r="G238" s="36">
        <f t="shared" si="49"/>
        <v>0.20101412521785175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1469878</v>
      </c>
      <c r="O238" s="36">
        <f t="shared" si="53"/>
        <v>0.20101412521785175</v>
      </c>
      <c r="P238" s="31">
        <v>1486394</v>
      </c>
      <c r="Q238" s="31">
        <v>7098990</v>
      </c>
      <c r="R238" s="31">
        <v>5918825</v>
      </c>
      <c r="S238" s="31">
        <v>1486394</v>
      </c>
      <c r="T238" s="36">
        <f t="shared" si="54"/>
        <v>0.20938105279765148</v>
      </c>
      <c r="U238" s="36">
        <f t="shared" si="55"/>
        <v>-1.1111454970889278E-2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72421391</v>
      </c>
      <c r="E240" s="32">
        <f>SUM(E234:E239)</f>
        <v>72421391</v>
      </c>
      <c r="F240" s="32">
        <f>SUM(F234:F239)</f>
        <v>10395892</v>
      </c>
      <c r="G240" s="37">
        <f t="shared" si="49"/>
        <v>0.14354725663858073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10395892</v>
      </c>
      <c r="O240" s="37">
        <f t="shared" si="53"/>
        <v>0.14354725663858073</v>
      </c>
      <c r="P240" s="32">
        <f>SUM(P234:P239)</f>
        <v>26512945</v>
      </c>
      <c r="Q240" s="32">
        <f>SUM(Q234:Q239)</f>
        <v>49258796</v>
      </c>
      <c r="R240" s="32">
        <f>SUM(R234:R239)</f>
        <v>44117831</v>
      </c>
      <c r="S240" s="32">
        <f>SUM(S234:S239)</f>
        <v>26512945</v>
      </c>
      <c r="T240" s="37">
        <f t="shared" si="54"/>
        <v>0.53823777990838428</v>
      </c>
      <c r="U240" s="37">
        <f t="shared" si="55"/>
        <v>-0.60789372889356508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55193676</v>
      </c>
      <c r="E241" s="31">
        <v>55193676</v>
      </c>
      <c r="F241" s="31">
        <v>14820322</v>
      </c>
      <c r="G241" s="36">
        <f t="shared" si="49"/>
        <v>0.26851485666582525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14820322</v>
      </c>
      <c r="O241" s="36">
        <f t="shared" si="53"/>
        <v>0.26851485666582525</v>
      </c>
      <c r="P241" s="31">
        <v>8599827</v>
      </c>
      <c r="Q241" s="31">
        <v>44535168</v>
      </c>
      <c r="R241" s="31">
        <v>38714676</v>
      </c>
      <c r="S241" s="31">
        <v>8599827</v>
      </c>
      <c r="T241" s="36">
        <f t="shared" si="54"/>
        <v>0.19310193238745613</v>
      </c>
      <c r="U241" s="36">
        <f t="shared" si="55"/>
        <v>0.72332792275937652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24459634</v>
      </c>
      <c r="E243" s="31">
        <v>24459634</v>
      </c>
      <c r="F243" s="31">
        <v>619570</v>
      </c>
      <c r="G243" s="36">
        <f t="shared" si="49"/>
        <v>2.5330305433024877E-2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619570</v>
      </c>
      <c r="O243" s="36">
        <f t="shared" si="53"/>
        <v>2.5330305433024877E-2</v>
      </c>
      <c r="P243" s="31">
        <v>4289476</v>
      </c>
      <c r="Q243" s="31">
        <v>18574008</v>
      </c>
      <c r="R243" s="31">
        <v>18574008</v>
      </c>
      <c r="S243" s="31">
        <v>4289476</v>
      </c>
      <c r="T243" s="36">
        <f t="shared" si="54"/>
        <v>0.2309397088662824</v>
      </c>
      <c r="U243" s="36">
        <f t="shared" si="55"/>
        <v>-0.85556044607779602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255500</v>
      </c>
      <c r="E244" s="31">
        <v>255500</v>
      </c>
      <c r="F244" s="31">
        <v>155000</v>
      </c>
      <c r="G244" s="36">
        <f t="shared" si="49"/>
        <v>0.60665362035225046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155000</v>
      </c>
      <c r="O244" s="36">
        <f t="shared" si="53"/>
        <v>0.60665362035225046</v>
      </c>
      <c r="P244" s="31">
        <v>89430</v>
      </c>
      <c r="Q244" s="31">
        <v>13000000</v>
      </c>
      <c r="R244" s="31">
        <v>13000000</v>
      </c>
      <c r="S244" s="31">
        <v>89430</v>
      </c>
      <c r="T244" s="36">
        <f t="shared" si="54"/>
        <v>6.8792307692307694E-3</v>
      </c>
      <c r="U244" s="36">
        <f t="shared" si="55"/>
        <v>0.73319915017331994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30968878</v>
      </c>
      <c r="E245" s="31">
        <v>30968878</v>
      </c>
      <c r="F245" s="31">
        <v>7766045</v>
      </c>
      <c r="G245" s="36">
        <f t="shared" si="49"/>
        <v>0.25076933688072262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7766045</v>
      </c>
      <c r="O245" s="36">
        <f t="shared" si="53"/>
        <v>0.25076933688072262</v>
      </c>
      <c r="P245" s="31">
        <v>-20011</v>
      </c>
      <c r="Q245" s="31">
        <v>27459311</v>
      </c>
      <c r="R245" s="31">
        <v>22468770</v>
      </c>
      <c r="S245" s="31">
        <v>-20011</v>
      </c>
      <c r="T245" s="36">
        <f t="shared" si="54"/>
        <v>-7.2875098723343792E-4</v>
      </c>
      <c r="U245" s="36">
        <f t="shared" si="55"/>
        <v>-389.08880115936233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22717250</v>
      </c>
      <c r="E246" s="31">
        <v>22717250</v>
      </c>
      <c r="F246" s="31">
        <v>2655750</v>
      </c>
      <c r="G246" s="36">
        <f t="shared" si="49"/>
        <v>0.11690455490871475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2655750</v>
      </c>
      <c r="O246" s="36">
        <f t="shared" si="53"/>
        <v>0.11690455490871475</v>
      </c>
      <c r="P246" s="31">
        <v>1185758</v>
      </c>
      <c r="Q246" s="31">
        <v>32914510</v>
      </c>
      <c r="R246" s="31">
        <v>29401510</v>
      </c>
      <c r="S246" s="31">
        <v>1185758</v>
      </c>
      <c r="T246" s="36">
        <f t="shared" si="54"/>
        <v>3.6025388195054402E-2</v>
      </c>
      <c r="U246" s="36">
        <f t="shared" si="55"/>
        <v>1.2397065843114699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133594938</v>
      </c>
      <c r="E247" s="32">
        <f>SUM(E241:E246)</f>
        <v>133594938</v>
      </c>
      <c r="F247" s="32">
        <f>SUM(F241:F246)</f>
        <v>26016687</v>
      </c>
      <c r="G247" s="37">
        <f t="shared" si="49"/>
        <v>0.194743059800664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26016687</v>
      </c>
      <c r="O247" s="37">
        <f t="shared" si="53"/>
        <v>0.194743059800664</v>
      </c>
      <c r="P247" s="32">
        <f>SUM(P241:P246)</f>
        <v>14144480</v>
      </c>
      <c r="Q247" s="32">
        <f>SUM(Q241:Q246)</f>
        <v>136482997</v>
      </c>
      <c r="R247" s="32">
        <f>SUM(R241:R246)</f>
        <v>122158964</v>
      </c>
      <c r="S247" s="32">
        <f>SUM(S241:S246)</f>
        <v>14144480</v>
      </c>
      <c r="T247" s="37">
        <f t="shared" si="54"/>
        <v>0.10363547336229728</v>
      </c>
      <c r="U247" s="37">
        <f t="shared" si="55"/>
        <v>0.83935266619911086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2500308</v>
      </c>
      <c r="E248" s="31">
        <v>2500308</v>
      </c>
      <c r="F248" s="31">
        <v>696593</v>
      </c>
      <c r="G248" s="36">
        <f t="shared" si="49"/>
        <v>0.27860287612566131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696593</v>
      </c>
      <c r="O248" s="36">
        <f t="shared" si="53"/>
        <v>0.27860287612566131</v>
      </c>
      <c r="P248" s="31">
        <v>408897</v>
      </c>
      <c r="Q248" s="31">
        <v>4568185</v>
      </c>
      <c r="R248" s="31">
        <v>4270185</v>
      </c>
      <c r="S248" s="31">
        <v>408897</v>
      </c>
      <c r="T248" s="36">
        <f t="shared" si="54"/>
        <v>8.9509728699691454E-2</v>
      </c>
      <c r="U248" s="36">
        <f t="shared" si="55"/>
        <v>0.70359039073409679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12516</v>
      </c>
      <c r="E249" s="31">
        <v>12516</v>
      </c>
      <c r="F249" s="31">
        <v>1861</v>
      </c>
      <c r="G249" s="36">
        <f t="shared" si="49"/>
        <v>0.14868967721316714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1861</v>
      </c>
      <c r="O249" s="36">
        <f t="shared" si="53"/>
        <v>0.14868967721316714</v>
      </c>
      <c r="P249" s="31">
        <v>4335</v>
      </c>
      <c r="Q249" s="31">
        <v>334050</v>
      </c>
      <c r="R249" s="31">
        <v>280784</v>
      </c>
      <c r="S249" s="31">
        <v>4335</v>
      </c>
      <c r="T249" s="36">
        <f t="shared" si="54"/>
        <v>1.2977099236641221E-2</v>
      </c>
      <c r="U249" s="36">
        <f t="shared" si="55"/>
        <v>-0.57070357554786622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3120852</v>
      </c>
      <c r="E250" s="31">
        <v>3120852</v>
      </c>
      <c r="F250" s="31">
        <v>645208</v>
      </c>
      <c r="G250" s="36">
        <f t="shared" si="49"/>
        <v>0.20674097970682365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645208</v>
      </c>
      <c r="O250" s="36">
        <f t="shared" si="53"/>
        <v>0.20674097970682365</v>
      </c>
      <c r="P250" s="31">
        <v>1013493</v>
      </c>
      <c r="Q250" s="31">
        <v>2963800</v>
      </c>
      <c r="R250" s="31">
        <v>2963800</v>
      </c>
      <c r="S250" s="31">
        <v>1013493</v>
      </c>
      <c r="T250" s="36">
        <f t="shared" si="54"/>
        <v>0.34195728456710978</v>
      </c>
      <c r="U250" s="36">
        <f t="shared" si="55"/>
        <v>-0.36338188818275019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863400</v>
      </c>
      <c r="E251" s="31">
        <v>863400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832900</v>
      </c>
      <c r="R251" s="31">
        <v>832900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16296420</v>
      </c>
      <c r="E252" s="31">
        <v>16296420</v>
      </c>
      <c r="F252" s="31">
        <v>8358250</v>
      </c>
      <c r="G252" s="36">
        <f t="shared" si="49"/>
        <v>0.51288872034471378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8358250</v>
      </c>
      <c r="O252" s="36">
        <f t="shared" si="53"/>
        <v>0.51288872034471378</v>
      </c>
      <c r="P252" s="31">
        <v>0</v>
      </c>
      <c r="Q252" s="31">
        <v>23015664</v>
      </c>
      <c r="R252" s="31">
        <v>23015664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44802723</v>
      </c>
      <c r="E253" s="31">
        <v>44802723</v>
      </c>
      <c r="F253" s="31">
        <v>22233376</v>
      </c>
      <c r="G253" s="36">
        <f t="shared" si="49"/>
        <v>0.49625055155687747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22233376</v>
      </c>
      <c r="O253" s="36">
        <f t="shared" si="53"/>
        <v>0.49625055155687747</v>
      </c>
      <c r="P253" s="31">
        <v>16783950</v>
      </c>
      <c r="Q253" s="31">
        <v>42388245</v>
      </c>
      <c r="R253" s="31">
        <v>42388245</v>
      </c>
      <c r="S253" s="31">
        <v>16783950</v>
      </c>
      <c r="T253" s="36">
        <f t="shared" si="54"/>
        <v>0.39595765288230261</v>
      </c>
      <c r="U253" s="36">
        <f t="shared" si="55"/>
        <v>0.32468078134169853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67596219</v>
      </c>
      <c r="E254" s="32">
        <f>SUM(E248:E253)</f>
        <v>67596219</v>
      </c>
      <c r="F254" s="32">
        <f>SUM(F248:F253)</f>
        <v>31935288</v>
      </c>
      <c r="G254" s="37">
        <f t="shared" si="49"/>
        <v>0.47244192755810793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31935288</v>
      </c>
      <c r="O254" s="37">
        <f t="shared" si="53"/>
        <v>0.47244192755810793</v>
      </c>
      <c r="P254" s="32">
        <f>SUM(P248:P253)</f>
        <v>18210675</v>
      </c>
      <c r="Q254" s="32">
        <f>SUM(Q248:Q253)</f>
        <v>74102844</v>
      </c>
      <c r="R254" s="32">
        <f>SUM(R248:R253)</f>
        <v>73751578</v>
      </c>
      <c r="S254" s="32">
        <f>SUM(S248:S253)</f>
        <v>18210675</v>
      </c>
      <c r="T254" s="37">
        <f t="shared" si="54"/>
        <v>0.24574866519293107</v>
      </c>
      <c r="U254" s="37">
        <f t="shared" si="55"/>
        <v>0.75365756623518898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12399354</v>
      </c>
      <c r="E255" s="31">
        <v>12399354</v>
      </c>
      <c r="F255" s="31">
        <v>1408204</v>
      </c>
      <c r="G255" s="36">
        <f t="shared" si="49"/>
        <v>0.11357075537967543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1408204</v>
      </c>
      <c r="O255" s="36">
        <f t="shared" si="53"/>
        <v>0.11357075537967543</v>
      </c>
      <c r="P255" s="31">
        <v>1434907</v>
      </c>
      <c r="Q255" s="31">
        <v>11553969</v>
      </c>
      <c r="R255" s="31">
        <v>12352942</v>
      </c>
      <c r="S255" s="31">
        <v>1434907</v>
      </c>
      <c r="T255" s="36">
        <f t="shared" si="54"/>
        <v>0.12419169551173281</v>
      </c>
      <c r="U255" s="36">
        <f t="shared" si="55"/>
        <v>-1.8609568424991951E-2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3910000</v>
      </c>
      <c r="E256" s="31">
        <v>3910000</v>
      </c>
      <c r="F256" s="31">
        <v>17937520</v>
      </c>
      <c r="G256" s="36">
        <f t="shared" si="49"/>
        <v>4.5876010230179025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17937520</v>
      </c>
      <c r="O256" s="36">
        <f t="shared" si="53"/>
        <v>4.5876010230179025</v>
      </c>
      <c r="P256" s="31">
        <v>12896912</v>
      </c>
      <c r="Q256" s="31">
        <v>1341832</v>
      </c>
      <c r="R256" s="31">
        <v>1341832</v>
      </c>
      <c r="S256" s="31">
        <v>12896912</v>
      </c>
      <c r="T256" s="36">
        <f t="shared" si="54"/>
        <v>9.6114208037965998</v>
      </c>
      <c r="U256" s="36">
        <f t="shared" si="55"/>
        <v>0.39083836502877589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6256417</v>
      </c>
      <c r="E257" s="31">
        <v>6256417</v>
      </c>
      <c r="F257" s="31">
        <v>582159</v>
      </c>
      <c r="G257" s="36">
        <f t="shared" si="49"/>
        <v>9.304990380276762E-2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582159</v>
      </c>
      <c r="O257" s="36">
        <f t="shared" si="53"/>
        <v>9.304990380276762E-2</v>
      </c>
      <c r="P257" s="31">
        <v>1046603</v>
      </c>
      <c r="Q257" s="31">
        <v>9665877</v>
      </c>
      <c r="R257" s="31">
        <v>4358710</v>
      </c>
      <c r="S257" s="31">
        <v>1046603</v>
      </c>
      <c r="T257" s="36">
        <f t="shared" si="54"/>
        <v>0.10827812106444144</v>
      </c>
      <c r="U257" s="36">
        <f t="shared" si="55"/>
        <v>-0.44376329897774036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9094992</v>
      </c>
      <c r="E258" s="31">
        <v>9094992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8213000</v>
      </c>
      <c r="R258" s="31">
        <v>7882992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31660763</v>
      </c>
      <c r="E259" s="32">
        <f>SUM(E255:E258)</f>
        <v>31660763</v>
      </c>
      <c r="F259" s="32">
        <f>SUM(F255:F258)</f>
        <v>19927883</v>
      </c>
      <c r="G259" s="37">
        <f t="shared" si="49"/>
        <v>0.62941891198263289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19927883</v>
      </c>
      <c r="O259" s="37">
        <f t="shared" si="53"/>
        <v>0.62941891198263289</v>
      </c>
      <c r="P259" s="32">
        <f>SUM(P255:P258)</f>
        <v>15378422</v>
      </c>
      <c r="Q259" s="32">
        <f>SUM(Q255:Q258)</f>
        <v>30774678</v>
      </c>
      <c r="R259" s="32">
        <f>SUM(R255:R258)</f>
        <v>25936476</v>
      </c>
      <c r="S259" s="32">
        <f>SUM(S255:S258)</f>
        <v>15378422</v>
      </c>
      <c r="T259" s="37">
        <f t="shared" si="54"/>
        <v>0.49971024879610437</v>
      </c>
      <c r="U259" s="37">
        <f t="shared" si="55"/>
        <v>0.29583405891709824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305273311</v>
      </c>
      <c r="E260" s="32">
        <f>SUM(E234:E239,E241:E246,E248:E253,E255:E258)</f>
        <v>305273311</v>
      </c>
      <c r="F260" s="32">
        <f>SUM(F234:F239,F241:F246,F248:F253,F255:F258)</f>
        <v>88275750</v>
      </c>
      <c r="G260" s="37">
        <f t="shared" si="49"/>
        <v>0.28916956320495374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88275750</v>
      </c>
      <c r="O260" s="37">
        <f t="shared" si="53"/>
        <v>0.28916956320495374</v>
      </c>
      <c r="P260" s="32">
        <f>SUM(P234:P239,P241:P246,P248:P253,P255:P258)</f>
        <v>74246522</v>
      </c>
      <c r="Q260" s="32">
        <f>SUM(Q234:Q239,Q241:Q246,Q248:Q253,Q255:Q258)</f>
        <v>290619315</v>
      </c>
      <c r="R260" s="32">
        <f>SUM(R234:R239,R241:R246,R248:R253,R255:R258)</f>
        <v>265964849</v>
      </c>
      <c r="S260" s="32">
        <f>SUM(S234:S239,S241:S246,S248:S253,S255:S258)</f>
        <v>74246522</v>
      </c>
      <c r="T260" s="37">
        <f t="shared" si="54"/>
        <v>0.25547690111374738</v>
      </c>
      <c r="U260" s="37">
        <f t="shared" si="55"/>
        <v>0.18895468261799531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3666700</v>
      </c>
      <c r="E263" s="31">
        <v>3666700</v>
      </c>
      <c r="F263" s="31">
        <v>685133</v>
      </c>
      <c r="G263" s="36">
        <f t="shared" ref="G263:G299" si="56">IF(($D263     =0),0,($F263     /$D263     ))</f>
        <v>0.18685275588403741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685133</v>
      </c>
      <c r="O263" s="36">
        <f t="shared" ref="O263:O299" si="60">IF(($D263     =0),0,($N263     /$D263     ))</f>
        <v>0.18685275588403741</v>
      </c>
      <c r="P263" s="31">
        <v>757622</v>
      </c>
      <c r="Q263" s="31">
        <v>3716800</v>
      </c>
      <c r="R263" s="31">
        <v>3536900</v>
      </c>
      <c r="S263" s="31">
        <v>757622</v>
      </c>
      <c r="T263" s="36">
        <f t="shared" ref="T263:T299" si="61">IF(($Q263     =0),0,($S263     /$Q263     ))</f>
        <v>0.20383717176065433</v>
      </c>
      <c r="U263" s="36">
        <f t="shared" ref="U263:U299" si="62">IF(($P263     =0),0,(($F263     /$P263     )-1))</f>
        <v>-9.5679639714791764E-2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62740140</v>
      </c>
      <c r="E264" s="31">
        <v>62740140</v>
      </c>
      <c r="F264" s="31">
        <v>10179071</v>
      </c>
      <c r="G264" s="36">
        <f t="shared" si="56"/>
        <v>0.16224176420390518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10179071</v>
      </c>
      <c r="O264" s="36">
        <f t="shared" si="60"/>
        <v>0.16224176420390518</v>
      </c>
      <c r="P264" s="31">
        <v>14509715</v>
      </c>
      <c r="Q264" s="31">
        <v>36205224</v>
      </c>
      <c r="R264" s="31">
        <v>38705224</v>
      </c>
      <c r="S264" s="31">
        <v>14509715</v>
      </c>
      <c r="T264" s="36">
        <f t="shared" si="61"/>
        <v>0.40076302248537393</v>
      </c>
      <c r="U264" s="36">
        <f t="shared" si="62"/>
        <v>-0.29846513180996315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4449784</v>
      </c>
      <c r="E265" s="31">
        <v>4449784</v>
      </c>
      <c r="F265" s="31">
        <v>1</v>
      </c>
      <c r="G265" s="36">
        <f t="shared" si="56"/>
        <v>2.247300093667468E-7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</v>
      </c>
      <c r="O265" s="36">
        <f t="shared" si="60"/>
        <v>2.247300093667468E-7</v>
      </c>
      <c r="P265" s="31">
        <v>588554</v>
      </c>
      <c r="Q265" s="31">
        <v>4353649</v>
      </c>
      <c r="R265" s="31">
        <v>4433696</v>
      </c>
      <c r="S265" s="31">
        <v>588554</v>
      </c>
      <c r="T265" s="36">
        <f t="shared" si="61"/>
        <v>0.13518636895165412</v>
      </c>
      <c r="U265" s="36">
        <f t="shared" si="62"/>
        <v>-0.99999830092056119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22024500</v>
      </c>
      <c r="E266" s="31">
        <v>22024500</v>
      </c>
      <c r="F266" s="31">
        <v>7295659</v>
      </c>
      <c r="G266" s="36">
        <f t="shared" si="56"/>
        <v>0.33125196939771617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7295659</v>
      </c>
      <c r="O266" s="36">
        <f t="shared" si="60"/>
        <v>0.33125196939771617</v>
      </c>
      <c r="P266" s="31">
        <v>8201441</v>
      </c>
      <c r="Q266" s="31">
        <v>23463465</v>
      </c>
      <c r="R266" s="31">
        <v>24741620</v>
      </c>
      <c r="S266" s="31">
        <v>8201441</v>
      </c>
      <c r="T266" s="36">
        <f t="shared" si="61"/>
        <v>0.34954091392724818</v>
      </c>
      <c r="U266" s="36">
        <f t="shared" si="62"/>
        <v>-0.11044181138412135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92881124</v>
      </c>
      <c r="E267" s="32">
        <f>SUM(E263:E266)</f>
        <v>92881124</v>
      </c>
      <c r="F267" s="32">
        <f>SUM(F263:F266)</f>
        <v>18159864</v>
      </c>
      <c r="G267" s="37">
        <f t="shared" si="56"/>
        <v>0.19551727216393289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18159864</v>
      </c>
      <c r="O267" s="37">
        <f t="shared" si="60"/>
        <v>0.19551727216393289</v>
      </c>
      <c r="P267" s="32">
        <f>SUM(P263:P266)</f>
        <v>24057332</v>
      </c>
      <c r="Q267" s="32">
        <f>SUM(Q263:Q266)</f>
        <v>67739138</v>
      </c>
      <c r="R267" s="32">
        <f>SUM(R263:R266)</f>
        <v>71417440</v>
      </c>
      <c r="S267" s="32">
        <f>SUM(S263:S266)</f>
        <v>24057332</v>
      </c>
      <c r="T267" s="37">
        <f t="shared" si="61"/>
        <v>0.35514671001570763</v>
      </c>
      <c r="U267" s="37">
        <f t="shared" si="62"/>
        <v>-0.24514222940432462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9328</v>
      </c>
      <c r="Q268" s="31">
        <v>105385</v>
      </c>
      <c r="R268" s="31">
        <v>28601</v>
      </c>
      <c r="S268" s="31">
        <v>9328</v>
      </c>
      <c r="T268" s="36">
        <f t="shared" si="61"/>
        <v>8.8513545571001565E-2</v>
      </c>
      <c r="U268" s="36">
        <f t="shared" si="62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1200000</v>
      </c>
      <c r="R270" s="31">
        <v>1200000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4304000</v>
      </c>
      <c r="E274" s="31">
        <v>4304000</v>
      </c>
      <c r="F274" s="31">
        <v>1071542</v>
      </c>
      <c r="G274" s="36">
        <f t="shared" si="56"/>
        <v>0.24896421933085502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1071542</v>
      </c>
      <c r="O274" s="36">
        <f t="shared" si="60"/>
        <v>0.24896421933085502</v>
      </c>
      <c r="P274" s="31">
        <v>605259</v>
      </c>
      <c r="Q274" s="31">
        <v>4158000</v>
      </c>
      <c r="R274" s="31">
        <v>4158000</v>
      </c>
      <c r="S274" s="31">
        <v>605259</v>
      </c>
      <c r="T274" s="36">
        <f t="shared" si="61"/>
        <v>0.14556493506493506</v>
      </c>
      <c r="U274" s="36">
        <f t="shared" si="62"/>
        <v>0.770385900911841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4304000</v>
      </c>
      <c r="E275" s="32">
        <f>SUM(E268:E274)</f>
        <v>4304000</v>
      </c>
      <c r="F275" s="32">
        <f>SUM(F268:F274)</f>
        <v>1071542</v>
      </c>
      <c r="G275" s="37">
        <f t="shared" si="56"/>
        <v>0.24896421933085502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1071542</v>
      </c>
      <c r="O275" s="37">
        <f t="shared" si="60"/>
        <v>0.24896421933085502</v>
      </c>
      <c r="P275" s="32">
        <f>SUM(P268:P274)</f>
        <v>614587</v>
      </c>
      <c r="Q275" s="32">
        <f>SUM(Q268:Q274)</f>
        <v>5463385</v>
      </c>
      <c r="R275" s="32">
        <f>SUM(R268:R274)</f>
        <v>5386601</v>
      </c>
      <c r="S275" s="32">
        <f>SUM(S268:S274)</f>
        <v>614587</v>
      </c>
      <c r="T275" s="37">
        <f t="shared" si="61"/>
        <v>0.11249198070427034</v>
      </c>
      <c r="U275" s="37">
        <f t="shared" si="62"/>
        <v>0.74351556411053266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61776</v>
      </c>
      <c r="E276" s="31">
        <v>61776</v>
      </c>
      <c r="F276" s="31">
        <v>1133</v>
      </c>
      <c r="G276" s="36">
        <f t="shared" si="56"/>
        <v>1.8340455840455839E-2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1133</v>
      </c>
      <c r="O276" s="36">
        <f t="shared" si="60"/>
        <v>1.8340455840455839E-2</v>
      </c>
      <c r="P276" s="31">
        <v>29120</v>
      </c>
      <c r="Q276" s="31">
        <v>8736</v>
      </c>
      <c r="R276" s="31">
        <v>59177</v>
      </c>
      <c r="S276" s="31">
        <v>29120</v>
      </c>
      <c r="T276" s="36">
        <f t="shared" si="61"/>
        <v>3.3333333333333335</v>
      </c>
      <c r="U276" s="36">
        <f t="shared" si="62"/>
        <v>-0.96109203296703294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1774200</v>
      </c>
      <c r="E278" s="31">
        <v>1774200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0</v>
      </c>
      <c r="R278" s="31">
        <v>2083553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630</v>
      </c>
      <c r="E279" s="31">
        <v>630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0</v>
      </c>
      <c r="R279" s="31">
        <v>600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5523600</v>
      </c>
      <c r="E281" s="31">
        <v>5523600</v>
      </c>
      <c r="F281" s="31">
        <v>1386</v>
      </c>
      <c r="G281" s="36">
        <f t="shared" si="56"/>
        <v>2.5092331088420598E-4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1386</v>
      </c>
      <c r="O281" s="36">
        <f t="shared" si="60"/>
        <v>2.5092331088420598E-4</v>
      </c>
      <c r="P281" s="31">
        <v>0</v>
      </c>
      <c r="Q281" s="31">
        <v>3641736</v>
      </c>
      <c r="R281" s="31">
        <v>3220932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21470</v>
      </c>
      <c r="E283" s="31">
        <v>21470</v>
      </c>
      <c r="F283" s="31">
        <v>12882</v>
      </c>
      <c r="G283" s="36">
        <f t="shared" si="56"/>
        <v>0.6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12882</v>
      </c>
      <c r="O283" s="36">
        <f t="shared" si="60"/>
        <v>0.6</v>
      </c>
      <c r="P283" s="31">
        <v>0</v>
      </c>
      <c r="Q283" s="31">
        <v>20469</v>
      </c>
      <c r="R283" s="31">
        <v>20469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4783000</v>
      </c>
      <c r="E284" s="31">
        <v>4783000</v>
      </c>
      <c r="F284" s="31">
        <v>2784000</v>
      </c>
      <c r="G284" s="36">
        <f t="shared" si="56"/>
        <v>0.58206146769809741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2784000</v>
      </c>
      <c r="O284" s="36">
        <f t="shared" si="60"/>
        <v>0.58206146769809741</v>
      </c>
      <c r="P284" s="31">
        <v>2665000</v>
      </c>
      <c r="Q284" s="31">
        <v>4578000</v>
      </c>
      <c r="R284" s="31">
        <v>4578000</v>
      </c>
      <c r="S284" s="31">
        <v>2665000</v>
      </c>
      <c r="T284" s="36">
        <f t="shared" si="61"/>
        <v>0.5821319353429445</v>
      </c>
      <c r="U284" s="36">
        <f t="shared" si="62"/>
        <v>4.4652908067542185E-2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12164676</v>
      </c>
      <c r="E285" s="32">
        <f>SUM(E276:E284)</f>
        <v>12164676</v>
      </c>
      <c r="F285" s="32">
        <f>SUM(F276:F284)</f>
        <v>2799401</v>
      </c>
      <c r="G285" s="37">
        <f t="shared" si="56"/>
        <v>0.23012540572391735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2799401</v>
      </c>
      <c r="O285" s="37">
        <f t="shared" si="60"/>
        <v>0.23012540572391735</v>
      </c>
      <c r="P285" s="32">
        <f>SUM(P276:P284)</f>
        <v>2694120</v>
      </c>
      <c r="Q285" s="32">
        <f>SUM(Q276:Q284)</f>
        <v>8248941</v>
      </c>
      <c r="R285" s="32">
        <f>SUM(R276:R284)</f>
        <v>9962731</v>
      </c>
      <c r="S285" s="32">
        <f>SUM(S276:S284)</f>
        <v>2694120</v>
      </c>
      <c r="T285" s="37">
        <f t="shared" si="61"/>
        <v>0.32660192381058367</v>
      </c>
      <c r="U285" s="37">
        <f t="shared" si="62"/>
        <v>3.9078066307365766E-2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2715790</v>
      </c>
      <c r="E286" s="31">
        <v>2715790</v>
      </c>
      <c r="F286" s="31">
        <v>9782</v>
      </c>
      <c r="G286" s="36">
        <f t="shared" si="56"/>
        <v>3.6018985267638514E-3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9782</v>
      </c>
      <c r="O286" s="36">
        <f t="shared" si="60"/>
        <v>3.6018985267638514E-3</v>
      </c>
      <c r="P286" s="31">
        <v>21591</v>
      </c>
      <c r="Q286" s="31">
        <v>60523</v>
      </c>
      <c r="R286" s="31">
        <v>60523</v>
      </c>
      <c r="S286" s="31">
        <v>21591</v>
      </c>
      <c r="T286" s="36">
        <f t="shared" si="61"/>
        <v>0.35674041273565421</v>
      </c>
      <c r="U286" s="36">
        <f t="shared" si="62"/>
        <v>-0.54694085498587375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300000</v>
      </c>
      <c r="Q287" s="31">
        <v>1200000</v>
      </c>
      <c r="R287" s="31">
        <v>1200000</v>
      </c>
      <c r="S287" s="31">
        <v>300000</v>
      </c>
      <c r="T287" s="36">
        <f t="shared" si="61"/>
        <v>0.25</v>
      </c>
      <c r="U287" s="36">
        <f t="shared" si="62"/>
        <v>-1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139970</v>
      </c>
      <c r="E288" s="31">
        <v>139970</v>
      </c>
      <c r="F288" s="31">
        <v>126269</v>
      </c>
      <c r="G288" s="36">
        <f t="shared" si="56"/>
        <v>0.90211473887261551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126269</v>
      </c>
      <c r="O288" s="36">
        <f t="shared" si="60"/>
        <v>0.90211473887261551</v>
      </c>
      <c r="P288" s="31">
        <v>0</v>
      </c>
      <c r="Q288" s="31">
        <v>960</v>
      </c>
      <c r="R288" s="31">
        <v>960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14656196</v>
      </c>
      <c r="E290" s="31">
        <v>14656196</v>
      </c>
      <c r="F290" s="31">
        <v>4238243</v>
      </c>
      <c r="G290" s="36">
        <f t="shared" si="56"/>
        <v>0.28917756012542406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4238243</v>
      </c>
      <c r="O290" s="36">
        <f t="shared" si="60"/>
        <v>0.28917756012542406</v>
      </c>
      <c r="P290" s="31">
        <v>3841858</v>
      </c>
      <c r="Q290" s="31">
        <v>12438994</v>
      </c>
      <c r="R290" s="31">
        <v>12438994</v>
      </c>
      <c r="S290" s="31">
        <v>3841858</v>
      </c>
      <c r="T290" s="36">
        <f t="shared" si="61"/>
        <v>0.30885600555800574</v>
      </c>
      <c r="U290" s="36">
        <f t="shared" si="62"/>
        <v>0.10317533859918826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4377770</v>
      </c>
      <c r="E291" s="31">
        <v>4377770</v>
      </c>
      <c r="F291" s="31">
        <v>197899</v>
      </c>
      <c r="G291" s="36">
        <f t="shared" si="56"/>
        <v>4.5205435644175E-2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197899</v>
      </c>
      <c r="O291" s="36">
        <f t="shared" si="60"/>
        <v>4.5205435644175E-2</v>
      </c>
      <c r="P291" s="31">
        <v>0</v>
      </c>
      <c r="Q291" s="31">
        <v>4072565</v>
      </c>
      <c r="R291" s="31">
        <v>3932565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21889726</v>
      </c>
      <c r="E292" s="32">
        <f>SUM(E286:E291)</f>
        <v>21889726</v>
      </c>
      <c r="F292" s="32">
        <f>SUM(F286:F291)</f>
        <v>4572193</v>
      </c>
      <c r="G292" s="37">
        <f t="shared" si="56"/>
        <v>0.20887392560327159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4572193</v>
      </c>
      <c r="O292" s="37">
        <f t="shared" si="60"/>
        <v>0.20887392560327159</v>
      </c>
      <c r="P292" s="32">
        <f>SUM(P286:P291)</f>
        <v>4163449</v>
      </c>
      <c r="Q292" s="32">
        <f>SUM(Q286:Q291)</f>
        <v>17773042</v>
      </c>
      <c r="R292" s="32">
        <f>SUM(R286:R291)</f>
        <v>17633042</v>
      </c>
      <c r="S292" s="32">
        <f>SUM(S286:S291)</f>
        <v>4163449</v>
      </c>
      <c r="T292" s="37">
        <f t="shared" si="61"/>
        <v>0.23425640922921354</v>
      </c>
      <c r="U292" s="37">
        <f t="shared" si="62"/>
        <v>9.8174374178715773E-2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9207023</v>
      </c>
      <c r="E293" s="31">
        <v>9207023</v>
      </c>
      <c r="F293" s="31">
        <v>3359124</v>
      </c>
      <c r="G293" s="36">
        <f t="shared" si="56"/>
        <v>0.36484366336436869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3359124</v>
      </c>
      <c r="O293" s="36">
        <f t="shared" si="60"/>
        <v>0.36484366336436869</v>
      </c>
      <c r="P293" s="31">
        <v>4407096</v>
      </c>
      <c r="Q293" s="31">
        <v>5956000</v>
      </c>
      <c r="R293" s="31">
        <v>9215154</v>
      </c>
      <c r="S293" s="31">
        <v>4407096</v>
      </c>
      <c r="T293" s="36">
        <f t="shared" si="61"/>
        <v>0.73994224311618539</v>
      </c>
      <c r="U293" s="36">
        <f t="shared" si="62"/>
        <v>-0.2377919609647714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616000</v>
      </c>
      <c r="E294" s="31">
        <v>616000</v>
      </c>
      <c r="F294" s="31">
        <v>7451</v>
      </c>
      <c r="G294" s="36">
        <f t="shared" si="56"/>
        <v>1.2095779220779221E-2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7451</v>
      </c>
      <c r="O294" s="36">
        <f t="shared" si="60"/>
        <v>1.2095779220779221E-2</v>
      </c>
      <c r="P294" s="31">
        <v>30382</v>
      </c>
      <c r="Q294" s="31">
        <v>43237</v>
      </c>
      <c r="R294" s="31">
        <v>960000</v>
      </c>
      <c r="S294" s="31">
        <v>30382</v>
      </c>
      <c r="T294" s="36">
        <f t="shared" si="61"/>
        <v>0.7026852001757754</v>
      </c>
      <c r="U294" s="36">
        <f t="shared" si="62"/>
        <v>-0.75475610558883544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8350000</v>
      </c>
      <c r="E297" s="31">
        <v>8350000</v>
      </c>
      <c r="F297" s="31">
        <v>562291</v>
      </c>
      <c r="G297" s="36">
        <f t="shared" si="56"/>
        <v>6.7340239520958078E-2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562291</v>
      </c>
      <c r="O297" s="36">
        <f t="shared" si="60"/>
        <v>6.7340239520958078E-2</v>
      </c>
      <c r="P297" s="31">
        <v>178271</v>
      </c>
      <c r="Q297" s="31">
        <v>10506000</v>
      </c>
      <c r="R297" s="31">
        <v>10506000</v>
      </c>
      <c r="S297" s="31">
        <v>178271</v>
      </c>
      <c r="T297" s="36">
        <f t="shared" si="61"/>
        <v>1.6968494193794023E-2</v>
      </c>
      <c r="U297" s="36">
        <f t="shared" si="62"/>
        <v>2.1541361186059427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18173023</v>
      </c>
      <c r="E298" s="32">
        <f>SUM(E293:E297)</f>
        <v>18173023</v>
      </c>
      <c r="F298" s="32">
        <f>SUM(F293:F297)</f>
        <v>3928866</v>
      </c>
      <c r="G298" s="37">
        <f t="shared" si="56"/>
        <v>0.21619220973857789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3928866</v>
      </c>
      <c r="O298" s="37">
        <f t="shared" si="60"/>
        <v>0.21619220973857789</v>
      </c>
      <c r="P298" s="32">
        <f>SUM(P293:P297)</f>
        <v>4615749</v>
      </c>
      <c r="Q298" s="32">
        <f>SUM(Q293:Q297)</f>
        <v>16505237</v>
      </c>
      <c r="R298" s="32">
        <f>SUM(R293:R297)</f>
        <v>20681154</v>
      </c>
      <c r="S298" s="32">
        <f>SUM(S293:S297)</f>
        <v>4615749</v>
      </c>
      <c r="T298" s="37">
        <f t="shared" si="61"/>
        <v>0.27965360327755368</v>
      </c>
      <c r="U298" s="37">
        <f t="shared" si="62"/>
        <v>-0.14881290122144852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149412549</v>
      </c>
      <c r="E299" s="32">
        <f>SUM(E263:E266,E268:E274,E276:E284,E286:E291,E293:E297)</f>
        <v>149412549</v>
      </c>
      <c r="F299" s="32">
        <f>SUM(F263:F266,F268:F274,F276:F284,F286:F291,F293:F297)</f>
        <v>30531866</v>
      </c>
      <c r="G299" s="37">
        <f t="shared" si="56"/>
        <v>0.20434606198974625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30531866</v>
      </c>
      <c r="O299" s="37">
        <f t="shared" si="60"/>
        <v>0.20434606198974625</v>
      </c>
      <c r="P299" s="32">
        <f>SUM(P263:P266,P268:P274,P276:P284,P286:P291,P293:P297)</f>
        <v>36145237</v>
      </c>
      <c r="Q299" s="32">
        <f>SUM(Q263:Q266,Q268:Q274,Q276:Q284,Q286:Q291,Q293:Q297)</f>
        <v>115729743</v>
      </c>
      <c r="R299" s="32">
        <f>SUM(R263:R266,R268:R274,R276:R284,R286:R291,R293:R297)</f>
        <v>125080968</v>
      </c>
      <c r="S299" s="32">
        <f>SUM(S263:S266,S268:S274,S276:S284,S286:S291,S293:S297)</f>
        <v>36145237</v>
      </c>
      <c r="T299" s="37">
        <f t="shared" si="61"/>
        <v>0.31232452490627238</v>
      </c>
      <c r="U299" s="37">
        <f t="shared" si="62"/>
        <v>-0.15530043418998751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707498637</v>
      </c>
      <c r="E302" s="31">
        <v>707498637</v>
      </c>
      <c r="F302" s="31">
        <v>182561249</v>
      </c>
      <c r="G302" s="36">
        <f t="shared" ref="G302:G339" si="63">IF(($D302     =0),0,($F302     /$D302     ))</f>
        <v>0.25803759816995947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182561249</v>
      </c>
      <c r="O302" s="36">
        <f t="shared" ref="O302:O339" si="67">IF(($D302     =0),0,($N302     /$D302     ))</f>
        <v>0.25803759816995947</v>
      </c>
      <c r="P302" s="31">
        <v>154276498</v>
      </c>
      <c r="Q302" s="31">
        <v>620778898</v>
      </c>
      <c r="R302" s="31">
        <v>620627400</v>
      </c>
      <c r="S302" s="31">
        <v>154276498</v>
      </c>
      <c r="T302" s="36">
        <f t="shared" ref="T302:T339" si="68">IF(($Q302     =0),0,($S302     /$Q302     ))</f>
        <v>0.24852084775600733</v>
      </c>
      <c r="U302" s="36">
        <f t="shared" ref="U302:U339" si="69">IF(($P302     =0),0,(($F302     /$P302     )-1))</f>
        <v>0.1833380415466781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707498637</v>
      </c>
      <c r="E303" s="32">
        <f>E302</f>
        <v>707498637</v>
      </c>
      <c r="F303" s="32">
        <f>F302</f>
        <v>182561249</v>
      </c>
      <c r="G303" s="37">
        <f t="shared" si="63"/>
        <v>0.25803759816995947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182561249</v>
      </c>
      <c r="O303" s="37">
        <f t="shared" si="67"/>
        <v>0.25803759816995947</v>
      </c>
      <c r="P303" s="32">
        <f>P302</f>
        <v>154276498</v>
      </c>
      <c r="Q303" s="32">
        <f>Q302</f>
        <v>620778898</v>
      </c>
      <c r="R303" s="32">
        <f>R302</f>
        <v>620627400</v>
      </c>
      <c r="S303" s="32">
        <f>S302</f>
        <v>154276498</v>
      </c>
      <c r="T303" s="37">
        <f t="shared" si="68"/>
        <v>0.24852084775600733</v>
      </c>
      <c r="U303" s="37">
        <f t="shared" si="69"/>
        <v>0.1833380415466781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2073907</v>
      </c>
      <c r="E304" s="31">
        <v>2073907</v>
      </c>
      <c r="F304" s="31">
        <v>401318</v>
      </c>
      <c r="G304" s="36">
        <f t="shared" si="63"/>
        <v>0.19350819491905857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401318</v>
      </c>
      <c r="O304" s="36">
        <f t="shared" si="67"/>
        <v>0.19350819491905857</v>
      </c>
      <c r="P304" s="31">
        <v>635262</v>
      </c>
      <c r="Q304" s="31">
        <v>1778747</v>
      </c>
      <c r="R304" s="31">
        <v>1998691</v>
      </c>
      <c r="S304" s="31">
        <v>635262</v>
      </c>
      <c r="T304" s="36">
        <f t="shared" si="68"/>
        <v>0.35714016664539699</v>
      </c>
      <c r="U304" s="36">
        <f t="shared" si="69"/>
        <v>-0.3682638029663351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3484150</v>
      </c>
      <c r="E305" s="31">
        <v>3484150</v>
      </c>
      <c r="F305" s="31">
        <v>525210</v>
      </c>
      <c r="G305" s="36">
        <f t="shared" si="63"/>
        <v>0.15074264885266134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525210</v>
      </c>
      <c r="O305" s="36">
        <f t="shared" si="67"/>
        <v>0.15074264885266134</v>
      </c>
      <c r="P305" s="31">
        <v>796547</v>
      </c>
      <c r="Q305" s="31">
        <v>2095022</v>
      </c>
      <c r="R305" s="31">
        <v>2167900</v>
      </c>
      <c r="S305" s="31">
        <v>796547</v>
      </c>
      <c r="T305" s="36">
        <f t="shared" si="68"/>
        <v>0.38020937250300951</v>
      </c>
      <c r="U305" s="36">
        <f t="shared" si="69"/>
        <v>-0.3406415440645687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4676217</v>
      </c>
      <c r="E306" s="31">
        <v>4676217</v>
      </c>
      <c r="F306" s="31">
        <v>906228</v>
      </c>
      <c r="G306" s="36">
        <f t="shared" si="63"/>
        <v>0.19379511258780335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906228</v>
      </c>
      <c r="O306" s="36">
        <f t="shared" si="67"/>
        <v>0.19379511258780335</v>
      </c>
      <c r="P306" s="31">
        <v>1011610</v>
      </c>
      <c r="Q306" s="31">
        <v>5318435</v>
      </c>
      <c r="R306" s="31">
        <v>5786133</v>
      </c>
      <c r="S306" s="31">
        <v>1011610</v>
      </c>
      <c r="T306" s="36">
        <f t="shared" si="68"/>
        <v>0.1902082097459121</v>
      </c>
      <c r="U306" s="36">
        <f t="shared" si="69"/>
        <v>-0.10417255661766889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9908201</v>
      </c>
      <c r="E307" s="31">
        <v>9908201</v>
      </c>
      <c r="F307" s="31">
        <v>2528161</v>
      </c>
      <c r="G307" s="36">
        <f t="shared" si="63"/>
        <v>0.25515842886110202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2528161</v>
      </c>
      <c r="O307" s="36">
        <f t="shared" si="67"/>
        <v>0.25515842886110202</v>
      </c>
      <c r="P307" s="31">
        <v>2372899</v>
      </c>
      <c r="Q307" s="31">
        <v>10066517</v>
      </c>
      <c r="R307" s="31">
        <v>9066517</v>
      </c>
      <c r="S307" s="31">
        <v>2372899</v>
      </c>
      <c r="T307" s="36">
        <f t="shared" si="68"/>
        <v>0.23572194831638391</v>
      </c>
      <c r="U307" s="36">
        <f t="shared" si="69"/>
        <v>6.5431356328271795E-2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5592213</v>
      </c>
      <c r="E308" s="31">
        <v>5592213</v>
      </c>
      <c r="F308" s="31">
        <v>2749608</v>
      </c>
      <c r="G308" s="36">
        <f t="shared" si="63"/>
        <v>0.49168513431087119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2749608</v>
      </c>
      <c r="O308" s="36">
        <f t="shared" si="67"/>
        <v>0.49168513431087119</v>
      </c>
      <c r="P308" s="31">
        <v>1430976</v>
      </c>
      <c r="Q308" s="31">
        <v>5107177</v>
      </c>
      <c r="R308" s="31">
        <v>5433862</v>
      </c>
      <c r="S308" s="31">
        <v>1430976</v>
      </c>
      <c r="T308" s="36">
        <f t="shared" si="68"/>
        <v>0.28018923174191929</v>
      </c>
      <c r="U308" s="36">
        <f t="shared" si="69"/>
        <v>0.92149134576680525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644000</v>
      </c>
      <c r="E309" s="31">
        <v>644000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361000</v>
      </c>
      <c r="R309" s="31">
        <v>361000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26378688</v>
      </c>
      <c r="E310" s="32">
        <f>SUM(E304:E309)</f>
        <v>26378688</v>
      </c>
      <c r="F310" s="32">
        <f>SUM(F304:F309)</f>
        <v>7110525</v>
      </c>
      <c r="G310" s="37">
        <f t="shared" si="63"/>
        <v>0.26955567312521383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7110525</v>
      </c>
      <c r="O310" s="37">
        <f t="shared" si="67"/>
        <v>0.26955567312521383</v>
      </c>
      <c r="P310" s="32">
        <f>SUM(P304:P309)</f>
        <v>6247294</v>
      </c>
      <c r="Q310" s="32">
        <f>SUM(Q304:Q309)</f>
        <v>24726898</v>
      </c>
      <c r="R310" s="32">
        <f>SUM(R304:R309)</f>
        <v>24814103</v>
      </c>
      <c r="S310" s="32">
        <f>SUM(S304:S309)</f>
        <v>6247294</v>
      </c>
      <c r="T310" s="37">
        <f t="shared" si="68"/>
        <v>0.25265174790626788</v>
      </c>
      <c r="U310" s="37">
        <f t="shared" si="69"/>
        <v>0.13817678502084263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2221932</v>
      </c>
      <c r="E311" s="31">
        <v>2321932</v>
      </c>
      <c r="F311" s="31">
        <v>647258</v>
      </c>
      <c r="G311" s="36">
        <f t="shared" si="63"/>
        <v>0.29130414432124835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647258</v>
      </c>
      <c r="O311" s="36">
        <f t="shared" si="67"/>
        <v>0.29130414432124835</v>
      </c>
      <c r="P311" s="31">
        <v>354047</v>
      </c>
      <c r="Q311" s="31">
        <v>3116125</v>
      </c>
      <c r="R311" s="31">
        <v>3116125</v>
      </c>
      <c r="S311" s="31">
        <v>354047</v>
      </c>
      <c r="T311" s="36">
        <f t="shared" si="68"/>
        <v>0.11361771430863653</v>
      </c>
      <c r="U311" s="36">
        <f t="shared" si="69"/>
        <v>0.82816970628193443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12950753</v>
      </c>
      <c r="E312" s="31">
        <v>12950753</v>
      </c>
      <c r="F312" s="31">
        <v>2435808</v>
      </c>
      <c r="G312" s="36">
        <f t="shared" si="63"/>
        <v>0.18808234548215072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2435808</v>
      </c>
      <c r="O312" s="36">
        <f t="shared" si="67"/>
        <v>0.18808234548215072</v>
      </c>
      <c r="P312" s="31">
        <v>3231736</v>
      </c>
      <c r="Q312" s="31">
        <v>9953813</v>
      </c>
      <c r="R312" s="31">
        <v>11891433</v>
      </c>
      <c r="S312" s="31">
        <v>3231736</v>
      </c>
      <c r="T312" s="36">
        <f t="shared" si="68"/>
        <v>0.32467316796086082</v>
      </c>
      <c r="U312" s="36">
        <f t="shared" si="69"/>
        <v>-0.24628496882171069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17865030</v>
      </c>
      <c r="E313" s="31">
        <v>19148644</v>
      </c>
      <c r="F313" s="31">
        <v>6186596</v>
      </c>
      <c r="G313" s="36">
        <f t="shared" si="63"/>
        <v>0.34629642379553799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6186596</v>
      </c>
      <c r="O313" s="36">
        <f t="shared" si="67"/>
        <v>0.34629642379553799</v>
      </c>
      <c r="P313" s="31">
        <v>2895241</v>
      </c>
      <c r="Q313" s="31">
        <v>26935841</v>
      </c>
      <c r="R313" s="31">
        <v>19145441</v>
      </c>
      <c r="S313" s="31">
        <v>2895241</v>
      </c>
      <c r="T313" s="36">
        <f t="shared" si="68"/>
        <v>0.1074865640913161</v>
      </c>
      <c r="U313" s="36">
        <f t="shared" si="69"/>
        <v>1.1368155535238689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1691700</v>
      </c>
      <c r="E314" s="31">
        <v>1691700</v>
      </c>
      <c r="F314" s="31">
        <v>525439</v>
      </c>
      <c r="G314" s="36">
        <f t="shared" si="63"/>
        <v>0.31059821481350119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525439</v>
      </c>
      <c r="O314" s="36">
        <f t="shared" si="67"/>
        <v>0.31059821481350119</v>
      </c>
      <c r="P314" s="31">
        <v>381525</v>
      </c>
      <c r="Q314" s="31">
        <v>2605900</v>
      </c>
      <c r="R314" s="31">
        <v>1866515</v>
      </c>
      <c r="S314" s="31">
        <v>381525</v>
      </c>
      <c r="T314" s="36">
        <f t="shared" si="68"/>
        <v>0.14640815073487087</v>
      </c>
      <c r="U314" s="36">
        <f t="shared" si="69"/>
        <v>0.37720726033680618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5828773</v>
      </c>
      <c r="E315" s="31">
        <v>8537773</v>
      </c>
      <c r="F315" s="31">
        <v>1791805</v>
      </c>
      <c r="G315" s="36">
        <f t="shared" si="63"/>
        <v>0.30740689335474208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1791805</v>
      </c>
      <c r="O315" s="36">
        <f t="shared" si="67"/>
        <v>0.30740689335474208</v>
      </c>
      <c r="P315" s="31">
        <v>445231</v>
      </c>
      <c r="Q315" s="31">
        <v>2766066</v>
      </c>
      <c r="R315" s="31">
        <v>2324943</v>
      </c>
      <c r="S315" s="31">
        <v>445231</v>
      </c>
      <c r="T315" s="36">
        <f t="shared" si="68"/>
        <v>0.16096181363712941</v>
      </c>
      <c r="U315" s="36">
        <f t="shared" si="69"/>
        <v>3.0244389990813758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5626400</v>
      </c>
      <c r="E316" s="31">
        <v>5626400</v>
      </c>
      <c r="F316" s="31">
        <v>988161</v>
      </c>
      <c r="G316" s="36">
        <f t="shared" si="63"/>
        <v>0.17562935447177591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988161</v>
      </c>
      <c r="O316" s="36">
        <f t="shared" si="67"/>
        <v>0.17562935447177591</v>
      </c>
      <c r="P316" s="31">
        <v>524132</v>
      </c>
      <c r="Q316" s="31">
        <v>5211400</v>
      </c>
      <c r="R316" s="31">
        <v>5362300</v>
      </c>
      <c r="S316" s="31">
        <v>524132</v>
      </c>
      <c r="T316" s="36">
        <f t="shared" si="68"/>
        <v>0.10057412595463791</v>
      </c>
      <c r="U316" s="36">
        <f t="shared" si="69"/>
        <v>0.88532850503308325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46184588</v>
      </c>
      <c r="E317" s="32">
        <f>SUM(E311:E316)</f>
        <v>50277202</v>
      </c>
      <c r="F317" s="32">
        <f>SUM(F311:F316)</f>
        <v>12575067</v>
      </c>
      <c r="G317" s="37">
        <f t="shared" si="63"/>
        <v>0.2722784276001336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12575067</v>
      </c>
      <c r="O317" s="37">
        <f t="shared" si="67"/>
        <v>0.2722784276001336</v>
      </c>
      <c r="P317" s="32">
        <f>SUM(P311:P316)</f>
        <v>7831912</v>
      </c>
      <c r="Q317" s="32">
        <f>SUM(Q311:Q316)</f>
        <v>50589145</v>
      </c>
      <c r="R317" s="32">
        <f>SUM(R311:R316)</f>
        <v>43706757</v>
      </c>
      <c r="S317" s="32">
        <f>SUM(S311:S316)</f>
        <v>7831912</v>
      </c>
      <c r="T317" s="37">
        <f t="shared" si="68"/>
        <v>0.15481408116306375</v>
      </c>
      <c r="U317" s="37">
        <f t="shared" si="69"/>
        <v>0.60561903657753047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4909500</v>
      </c>
      <c r="E318" s="31">
        <v>4909500</v>
      </c>
      <c r="F318" s="31">
        <v>685228</v>
      </c>
      <c r="G318" s="36">
        <f t="shared" si="63"/>
        <v>0.13957185049394033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685228</v>
      </c>
      <c r="O318" s="36">
        <f t="shared" si="67"/>
        <v>0.13957185049394033</v>
      </c>
      <c r="P318" s="31">
        <v>1011402</v>
      </c>
      <c r="Q318" s="31">
        <v>3972634</v>
      </c>
      <c r="R318" s="31">
        <v>4352634</v>
      </c>
      <c r="S318" s="31">
        <v>1011402</v>
      </c>
      <c r="T318" s="36">
        <f t="shared" si="68"/>
        <v>0.25459229317374821</v>
      </c>
      <c r="U318" s="36">
        <f t="shared" si="69"/>
        <v>-0.32249689045503172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14804900</v>
      </c>
      <c r="E319" s="31">
        <v>14804900</v>
      </c>
      <c r="F319" s="31">
        <v>3750032</v>
      </c>
      <c r="G319" s="36">
        <f t="shared" si="63"/>
        <v>0.25329667880228846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3750032</v>
      </c>
      <c r="O319" s="36">
        <f t="shared" si="67"/>
        <v>0.25329667880228846</v>
      </c>
      <c r="P319" s="31">
        <v>3751216</v>
      </c>
      <c r="Q319" s="31">
        <v>12358000</v>
      </c>
      <c r="R319" s="31">
        <v>14288999</v>
      </c>
      <c r="S319" s="31">
        <v>3751216</v>
      </c>
      <c r="T319" s="36">
        <f t="shared" si="68"/>
        <v>0.30354555753358148</v>
      </c>
      <c r="U319" s="36">
        <f t="shared" si="69"/>
        <v>-3.1563098472597861E-4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2291539</v>
      </c>
      <c r="E320" s="31">
        <v>2291539</v>
      </c>
      <c r="F320" s="31">
        <v>686264</v>
      </c>
      <c r="G320" s="36">
        <f t="shared" si="63"/>
        <v>0.29947733815571109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686264</v>
      </c>
      <c r="O320" s="36">
        <f t="shared" si="67"/>
        <v>0.29947733815571109</v>
      </c>
      <c r="P320" s="31">
        <v>872501</v>
      </c>
      <c r="Q320" s="31">
        <v>3191598</v>
      </c>
      <c r="R320" s="31">
        <v>3191598</v>
      </c>
      <c r="S320" s="31">
        <v>872501</v>
      </c>
      <c r="T320" s="36">
        <f t="shared" si="68"/>
        <v>0.27337434100409891</v>
      </c>
      <c r="U320" s="36">
        <f t="shared" si="69"/>
        <v>-0.21345190435311823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2524228</v>
      </c>
      <c r="E321" s="31">
        <v>2580486</v>
      </c>
      <c r="F321" s="31">
        <v>608269</v>
      </c>
      <c r="G321" s="36">
        <f t="shared" si="63"/>
        <v>0.24097228934945655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608269</v>
      </c>
      <c r="O321" s="36">
        <f t="shared" si="67"/>
        <v>0.24097228934945655</v>
      </c>
      <c r="P321" s="31">
        <v>644392</v>
      </c>
      <c r="Q321" s="31">
        <v>2226034</v>
      </c>
      <c r="R321" s="31">
        <v>2442864</v>
      </c>
      <c r="S321" s="31">
        <v>644392</v>
      </c>
      <c r="T321" s="36">
        <f t="shared" si="68"/>
        <v>0.28947985520436798</v>
      </c>
      <c r="U321" s="36">
        <f t="shared" si="69"/>
        <v>-5.6057492954599053E-2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24530167</v>
      </c>
      <c r="E323" s="32">
        <f>SUM(E318:E322)</f>
        <v>24586425</v>
      </c>
      <c r="F323" s="32">
        <f>SUM(F318:F322)</f>
        <v>5729793</v>
      </c>
      <c r="G323" s="37">
        <f t="shared" si="63"/>
        <v>0.23358149171997075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5729793</v>
      </c>
      <c r="O323" s="37">
        <f t="shared" si="67"/>
        <v>0.23358149171997075</v>
      </c>
      <c r="P323" s="32">
        <f>SUM(P318:P322)</f>
        <v>6279511</v>
      </c>
      <c r="Q323" s="32">
        <f>SUM(Q318:Q322)</f>
        <v>21748266</v>
      </c>
      <c r="R323" s="32">
        <f>SUM(R318:R322)</f>
        <v>24276095</v>
      </c>
      <c r="S323" s="32">
        <f>SUM(S318:S322)</f>
        <v>6279511</v>
      </c>
      <c r="T323" s="37">
        <f t="shared" si="68"/>
        <v>0.28873616866742385</v>
      </c>
      <c r="U323" s="37">
        <f t="shared" si="69"/>
        <v>-8.7541529905752258E-2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21923083</v>
      </c>
      <c r="E325" s="31">
        <v>21923083</v>
      </c>
      <c r="F325" s="31">
        <v>7992849</v>
      </c>
      <c r="G325" s="36">
        <f t="shared" si="63"/>
        <v>0.36458599367616318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7992849</v>
      </c>
      <c r="O325" s="36">
        <f t="shared" si="67"/>
        <v>0.36458599367616318</v>
      </c>
      <c r="P325" s="31">
        <v>1218909</v>
      </c>
      <c r="Q325" s="31">
        <v>23707625</v>
      </c>
      <c r="R325" s="31">
        <v>23707625</v>
      </c>
      <c r="S325" s="31">
        <v>1218909</v>
      </c>
      <c r="T325" s="36">
        <f t="shared" si="68"/>
        <v>5.1414217999483286E-2</v>
      </c>
      <c r="U325" s="36">
        <f t="shared" si="69"/>
        <v>5.5573795910933468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24434722</v>
      </c>
      <c r="E326" s="31">
        <v>24434722</v>
      </c>
      <c r="F326" s="31">
        <v>8512872</v>
      </c>
      <c r="G326" s="36">
        <f t="shared" si="63"/>
        <v>0.34839242288084965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8512872</v>
      </c>
      <c r="O326" s="36">
        <f t="shared" si="67"/>
        <v>0.34839242288084965</v>
      </c>
      <c r="P326" s="31">
        <v>6961066</v>
      </c>
      <c r="Q326" s="31">
        <v>22155951</v>
      </c>
      <c r="R326" s="31">
        <v>25074101</v>
      </c>
      <c r="S326" s="31">
        <v>6961066</v>
      </c>
      <c r="T326" s="36">
        <f t="shared" si="68"/>
        <v>0.31418493388074381</v>
      </c>
      <c r="U326" s="36">
        <f t="shared" si="69"/>
        <v>0.22292648855793074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21412490</v>
      </c>
      <c r="E327" s="31">
        <v>21412490</v>
      </c>
      <c r="F327" s="31">
        <v>4531226</v>
      </c>
      <c r="G327" s="36">
        <f t="shared" si="63"/>
        <v>0.21161602410555708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4531226</v>
      </c>
      <c r="O327" s="36">
        <f t="shared" si="67"/>
        <v>0.21161602410555708</v>
      </c>
      <c r="P327" s="31">
        <v>4898256</v>
      </c>
      <c r="Q327" s="31">
        <v>20047113</v>
      </c>
      <c r="R327" s="31">
        <v>20047113</v>
      </c>
      <c r="S327" s="31">
        <v>4898256</v>
      </c>
      <c r="T327" s="36">
        <f t="shared" si="68"/>
        <v>0.24433722701119109</v>
      </c>
      <c r="U327" s="36">
        <f t="shared" si="69"/>
        <v>-7.4930750863164364E-2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120000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15618648</v>
      </c>
      <c r="E329" s="31">
        <v>15618648</v>
      </c>
      <c r="F329" s="31">
        <v>8597644</v>
      </c>
      <c r="G329" s="36">
        <f t="shared" si="63"/>
        <v>0.55047299868721034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8597644</v>
      </c>
      <c r="O329" s="36">
        <f t="shared" si="67"/>
        <v>0.55047299868721034</v>
      </c>
      <c r="P329" s="31">
        <v>2464687</v>
      </c>
      <c r="Q329" s="31">
        <v>11841828</v>
      </c>
      <c r="R329" s="31">
        <v>18733932</v>
      </c>
      <c r="S329" s="31">
        <v>2464687</v>
      </c>
      <c r="T329" s="36">
        <f t="shared" si="68"/>
        <v>0.2081339975551072</v>
      </c>
      <c r="U329" s="36">
        <f t="shared" si="69"/>
        <v>2.4883309726549458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9257909</v>
      </c>
      <c r="E330" s="31">
        <v>9230605</v>
      </c>
      <c r="F330" s="31">
        <v>2822408</v>
      </c>
      <c r="G330" s="36">
        <f t="shared" si="63"/>
        <v>0.30486452178348267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2822408</v>
      </c>
      <c r="O330" s="36">
        <f t="shared" si="67"/>
        <v>0.30486452178348267</v>
      </c>
      <c r="P330" s="31">
        <v>3776620</v>
      </c>
      <c r="Q330" s="31">
        <v>7743072</v>
      </c>
      <c r="R330" s="31">
        <v>8709304</v>
      </c>
      <c r="S330" s="31">
        <v>3776620</v>
      </c>
      <c r="T330" s="36">
        <f t="shared" si="68"/>
        <v>0.48774181616805318</v>
      </c>
      <c r="U330" s="36">
        <f t="shared" si="69"/>
        <v>-0.25266296317871539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19548956</v>
      </c>
      <c r="E331" s="31">
        <v>19548956</v>
      </c>
      <c r="F331" s="31">
        <v>11121985</v>
      </c>
      <c r="G331" s="36">
        <f t="shared" si="63"/>
        <v>0.56892987021915642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11121985</v>
      </c>
      <c r="O331" s="36">
        <f t="shared" si="67"/>
        <v>0.56892987021915642</v>
      </c>
      <c r="P331" s="31">
        <v>1267773</v>
      </c>
      <c r="Q331" s="31">
        <v>5119300</v>
      </c>
      <c r="R331" s="31">
        <v>15104779</v>
      </c>
      <c r="S331" s="31">
        <v>1267773</v>
      </c>
      <c r="T331" s="36">
        <f t="shared" si="68"/>
        <v>0.24764577188287462</v>
      </c>
      <c r="U331" s="36">
        <f t="shared" si="69"/>
        <v>7.7728520799859275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112195808</v>
      </c>
      <c r="E332" s="32">
        <f>SUM(E324:E331)</f>
        <v>112168504</v>
      </c>
      <c r="F332" s="32">
        <f>SUM(F324:F331)</f>
        <v>43578984</v>
      </c>
      <c r="G332" s="37">
        <f t="shared" si="63"/>
        <v>0.38841900403266405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43578984</v>
      </c>
      <c r="O332" s="37">
        <f t="shared" si="67"/>
        <v>0.38841900403266405</v>
      </c>
      <c r="P332" s="32">
        <f>SUM(P324:P331)</f>
        <v>20587311</v>
      </c>
      <c r="Q332" s="32">
        <f>SUM(Q324:Q331)</f>
        <v>90614889</v>
      </c>
      <c r="R332" s="32">
        <f>SUM(R324:R331)</f>
        <v>111496854</v>
      </c>
      <c r="S332" s="32">
        <f>SUM(S324:S331)</f>
        <v>20587311</v>
      </c>
      <c r="T332" s="37">
        <f t="shared" si="68"/>
        <v>0.22719567641913682</v>
      </c>
      <c r="U332" s="37">
        <f t="shared" si="69"/>
        <v>1.1167885402809525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628734</v>
      </c>
      <c r="E334" s="31">
        <v>628734</v>
      </c>
      <c r="F334" s="31">
        <v>104703</v>
      </c>
      <c r="G334" s="36">
        <f t="shared" si="63"/>
        <v>0.16652988386185572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104703</v>
      </c>
      <c r="O334" s="36">
        <f t="shared" si="67"/>
        <v>0.16652988386185572</v>
      </c>
      <c r="P334" s="31">
        <v>160406</v>
      </c>
      <c r="Q334" s="31">
        <v>411400</v>
      </c>
      <c r="R334" s="31">
        <v>605491</v>
      </c>
      <c r="S334" s="31">
        <v>160406</v>
      </c>
      <c r="T334" s="36">
        <f t="shared" si="68"/>
        <v>0.3899027710257657</v>
      </c>
      <c r="U334" s="36">
        <f t="shared" si="69"/>
        <v>-0.34726257122551529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1591196</v>
      </c>
      <c r="E335" s="31">
        <v>1591196</v>
      </c>
      <c r="F335" s="31">
        <v>613804</v>
      </c>
      <c r="G335" s="36">
        <f t="shared" si="63"/>
        <v>0.38575008986950698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613804</v>
      </c>
      <c r="O335" s="36">
        <f t="shared" si="67"/>
        <v>0.38575008986950698</v>
      </c>
      <c r="P335" s="31">
        <v>302350</v>
      </c>
      <c r="Q335" s="31">
        <v>1410848</v>
      </c>
      <c r="R335" s="31">
        <v>1956688</v>
      </c>
      <c r="S335" s="31">
        <v>302350</v>
      </c>
      <c r="T335" s="36">
        <f t="shared" si="68"/>
        <v>0.21430373789380572</v>
      </c>
      <c r="U335" s="36">
        <f t="shared" si="69"/>
        <v>1.0301107987431783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613000</v>
      </c>
      <c r="E336" s="31">
        <v>613000</v>
      </c>
      <c r="F336" s="31">
        <v>151380</v>
      </c>
      <c r="G336" s="36">
        <f t="shared" si="63"/>
        <v>0.2469494290375204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151380</v>
      </c>
      <c r="O336" s="36">
        <f t="shared" si="67"/>
        <v>0.2469494290375204</v>
      </c>
      <c r="P336" s="31">
        <v>95220</v>
      </c>
      <c r="Q336" s="31">
        <v>2531000</v>
      </c>
      <c r="R336" s="31">
        <v>792540</v>
      </c>
      <c r="S336" s="31">
        <v>95220</v>
      </c>
      <c r="T336" s="36">
        <f t="shared" si="68"/>
        <v>3.7621493480837612E-2</v>
      </c>
      <c r="U336" s="36">
        <f t="shared" si="69"/>
        <v>0.58979206049149346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2832930</v>
      </c>
      <c r="E337" s="32">
        <f>SUM(E333:E336)</f>
        <v>2832930</v>
      </c>
      <c r="F337" s="32">
        <f>SUM(F333:F336)</f>
        <v>869887</v>
      </c>
      <c r="G337" s="37">
        <f t="shared" si="63"/>
        <v>0.30706265244817205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869887</v>
      </c>
      <c r="O337" s="37">
        <f t="shared" si="67"/>
        <v>0.30706265244817205</v>
      </c>
      <c r="P337" s="32">
        <f>SUM(P333:P336)</f>
        <v>557976</v>
      </c>
      <c r="Q337" s="32">
        <f>SUM(Q333:Q336)</f>
        <v>4353248</v>
      </c>
      <c r="R337" s="32">
        <f>SUM(R333:R336)</f>
        <v>3354719</v>
      </c>
      <c r="S337" s="32">
        <f>SUM(S333:S336)</f>
        <v>557976</v>
      </c>
      <c r="T337" s="37">
        <f t="shared" si="68"/>
        <v>0.12817464109556817</v>
      </c>
      <c r="U337" s="37">
        <f t="shared" si="69"/>
        <v>0.55900432993533777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919620818</v>
      </c>
      <c r="E338" s="32">
        <f>SUM(E302,E304:E309,E311:E316,E318:E322,E324:E331,E333:E336)</f>
        <v>923742386</v>
      </c>
      <c r="F338" s="32">
        <f>SUM(F302,F304:F309,F311:F316,F318:F322,F324:F331,F333:F336)</f>
        <v>252425505</v>
      </c>
      <c r="G338" s="37">
        <f t="shared" si="63"/>
        <v>0.27448868061618847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252425505</v>
      </c>
      <c r="O338" s="37">
        <f t="shared" si="67"/>
        <v>0.27448868061618847</v>
      </c>
      <c r="P338" s="32">
        <f>SUM(P302,P304:P309,P311:P316,P318:P322,P324:P331,P333:P336)</f>
        <v>195780502</v>
      </c>
      <c r="Q338" s="32">
        <f>SUM(Q302,Q304:Q309,Q311:Q316,Q318:Q322,Q324:Q331,Q333:Q336)</f>
        <v>812811344</v>
      </c>
      <c r="R338" s="32">
        <f>SUM(R302,R304:R309,R311:R316,R318:R322,R324:R331,R333:R336)</f>
        <v>828275928</v>
      </c>
      <c r="S338" s="32">
        <f>SUM(S302,S304:S309,S311:S316,S318:S322,S324:S331,S333:S336)</f>
        <v>195780502</v>
      </c>
      <c r="T338" s="37">
        <f t="shared" si="68"/>
        <v>0.24086831888507698</v>
      </c>
      <c r="U338" s="37">
        <f t="shared" si="69"/>
        <v>0.28932913350074063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5610328408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5695413469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1778585963</v>
      </c>
      <c r="G339" s="39">
        <f t="shared" si="63"/>
        <v>0.31701993781038568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1778585963</v>
      </c>
      <c r="O339" s="39">
        <f t="shared" si="67"/>
        <v>0.31701993781038568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1739331200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5322174054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6339682712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1739331200</v>
      </c>
      <c r="T339" s="39">
        <f t="shared" si="68"/>
        <v>0.32680840242208281</v>
      </c>
      <c r="U339" s="39">
        <f t="shared" si="69"/>
        <v>2.2568883373103477E-2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898DE69-AE42-4612-BEBE-8033DCC8231B}"/>
</file>

<file path=customXml/itemProps2.xml><?xml version="1.0" encoding="utf-8"?>
<ds:datastoreItem xmlns:ds="http://schemas.openxmlformats.org/officeDocument/2006/customXml" ds:itemID="{1EA4A11A-34B9-4DAA-80B4-FF003239A9CF}"/>
</file>

<file path=customXml/itemProps3.xml><?xml version="1.0" encoding="utf-8"?>
<ds:datastoreItem xmlns:ds="http://schemas.openxmlformats.org/officeDocument/2006/customXml" ds:itemID="{68316992-473A-470F-8C46-31FD2164ED1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2025-10-30T12:54:55Z</dcterms:created>
  <dcterms:modified xsi:type="dcterms:W3CDTF">2025-11-03T06:43:35Z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