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5-26\01. National Publications\Q1\Final\"/>
    </mc:Choice>
  </mc:AlternateContent>
  <xr:revisionPtr revIDLastSave="0" documentId="8_{39D03E62-14E3-48D4-9F2F-DCAE8F64BB29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T339" i="16" s="1"/>
  <c r="P339" i="16"/>
  <c r="L339" i="16"/>
  <c r="J339" i="16"/>
  <c r="I339" i="16"/>
  <c r="H339" i="16"/>
  <c r="F339" i="16"/>
  <c r="E339" i="16"/>
  <c r="K339" i="16" s="1"/>
  <c r="D339" i="16"/>
  <c r="G339" i="16" s="1"/>
  <c r="S338" i="16"/>
  <c r="R338" i="16"/>
  <c r="Q338" i="16"/>
  <c r="P338" i="16"/>
  <c r="L338" i="16"/>
  <c r="J338" i="16"/>
  <c r="H338" i="16"/>
  <c r="F338" i="16"/>
  <c r="G338" i="16" s="1"/>
  <c r="E338" i="16"/>
  <c r="D338" i="16"/>
  <c r="O338" i="16" s="1"/>
  <c r="S337" i="16"/>
  <c r="R337" i="16"/>
  <c r="Q337" i="16"/>
  <c r="T337" i="16" s="1"/>
  <c r="P337" i="16"/>
  <c r="L337" i="16"/>
  <c r="J337" i="16"/>
  <c r="H337" i="16"/>
  <c r="F337" i="16"/>
  <c r="E337" i="16"/>
  <c r="D337" i="16"/>
  <c r="U336" i="16"/>
  <c r="T336" i="16"/>
  <c r="O336" i="16"/>
  <c r="M336" i="16"/>
  <c r="K336" i="16"/>
  <c r="I336" i="16"/>
  <c r="G336" i="16"/>
  <c r="U335" i="16"/>
  <c r="T335" i="16"/>
  <c r="O335" i="16"/>
  <c r="M335" i="16"/>
  <c r="K335" i="16"/>
  <c r="I335" i="16"/>
  <c r="G335" i="16"/>
  <c r="U334" i="16"/>
  <c r="T334" i="16"/>
  <c r="O334" i="16"/>
  <c r="M334" i="16"/>
  <c r="K334" i="16"/>
  <c r="I334" i="16"/>
  <c r="G334" i="16"/>
  <c r="U333" i="16"/>
  <c r="T333" i="16"/>
  <c r="O333" i="16"/>
  <c r="M333" i="16"/>
  <c r="K333" i="16"/>
  <c r="I333" i="16"/>
  <c r="G333" i="16"/>
  <c r="U332" i="16"/>
  <c r="S332" i="16"/>
  <c r="R332" i="16"/>
  <c r="Q332" i="16"/>
  <c r="T332" i="16" s="1"/>
  <c r="P332" i="16"/>
  <c r="L332" i="16"/>
  <c r="J332" i="16"/>
  <c r="H332" i="16"/>
  <c r="F332" i="16"/>
  <c r="E332" i="16"/>
  <c r="D332" i="16"/>
  <c r="I332" i="16" s="1"/>
  <c r="U331" i="16"/>
  <c r="T331" i="16"/>
  <c r="O331" i="16"/>
  <c r="M331" i="16"/>
  <c r="K331" i="16"/>
  <c r="I331" i="16"/>
  <c r="G331" i="16"/>
  <c r="U330" i="16"/>
  <c r="T330" i="16"/>
  <c r="O330" i="16"/>
  <c r="M330" i="16"/>
  <c r="K330" i="16"/>
  <c r="I330" i="16"/>
  <c r="G330" i="16"/>
  <c r="U329" i="16"/>
  <c r="T329" i="16"/>
  <c r="O329" i="16"/>
  <c r="M329" i="16"/>
  <c r="K329" i="16"/>
  <c r="I329" i="16"/>
  <c r="G329" i="16"/>
  <c r="U328" i="16"/>
  <c r="T328" i="16"/>
  <c r="O328" i="16"/>
  <c r="M328" i="16"/>
  <c r="K328" i="16"/>
  <c r="I328" i="16"/>
  <c r="G328" i="16"/>
  <c r="U327" i="16"/>
  <c r="T327" i="16"/>
  <c r="O327" i="16"/>
  <c r="M327" i="16"/>
  <c r="K327" i="16"/>
  <c r="I327" i="16"/>
  <c r="G327" i="16"/>
  <c r="U326" i="16"/>
  <c r="T326" i="16"/>
  <c r="O326" i="16"/>
  <c r="M326" i="16"/>
  <c r="K326" i="16"/>
  <c r="I326" i="16"/>
  <c r="G326" i="16"/>
  <c r="U325" i="16"/>
  <c r="T325" i="16"/>
  <c r="O325" i="16"/>
  <c r="M325" i="16"/>
  <c r="K325" i="16"/>
  <c r="I325" i="16"/>
  <c r="G325" i="16"/>
  <c r="U324" i="16"/>
  <c r="T324" i="16"/>
  <c r="O324" i="16"/>
  <c r="M324" i="16"/>
  <c r="K324" i="16"/>
  <c r="I324" i="16"/>
  <c r="G324" i="16"/>
  <c r="S323" i="16"/>
  <c r="R323" i="16"/>
  <c r="Q323" i="16"/>
  <c r="T323" i="16" s="1"/>
  <c r="P323" i="16"/>
  <c r="L323" i="16"/>
  <c r="J323" i="16"/>
  <c r="I323" i="16"/>
  <c r="H323" i="16"/>
  <c r="F323" i="16"/>
  <c r="U323" i="16" s="1"/>
  <c r="E323" i="16"/>
  <c r="K323" i="16" s="1"/>
  <c r="D323" i="16"/>
  <c r="G323" i="16" s="1"/>
  <c r="U322" i="16"/>
  <c r="T322" i="16"/>
  <c r="O322" i="16"/>
  <c r="M322" i="16"/>
  <c r="K322" i="16"/>
  <c r="I322" i="16"/>
  <c r="G322" i="16"/>
  <c r="U321" i="16"/>
  <c r="T321" i="16"/>
  <c r="O321" i="16"/>
  <c r="M321" i="16"/>
  <c r="K321" i="16"/>
  <c r="I321" i="16"/>
  <c r="G321" i="16"/>
  <c r="U320" i="16"/>
  <c r="T320" i="16"/>
  <c r="O320" i="16"/>
  <c r="M320" i="16"/>
  <c r="K320" i="16"/>
  <c r="I320" i="16"/>
  <c r="G320" i="16"/>
  <c r="U319" i="16"/>
  <c r="T319" i="16"/>
  <c r="O319" i="16"/>
  <c r="M319" i="16"/>
  <c r="K319" i="16"/>
  <c r="I319" i="16"/>
  <c r="G319" i="16"/>
  <c r="U318" i="16"/>
  <c r="T318" i="16"/>
  <c r="O318" i="16"/>
  <c r="M318" i="16"/>
  <c r="K318" i="16"/>
  <c r="I318" i="16"/>
  <c r="G318" i="16"/>
  <c r="S317" i="16"/>
  <c r="R317" i="16"/>
  <c r="Q317" i="16"/>
  <c r="T317" i="16" s="1"/>
  <c r="P317" i="16"/>
  <c r="L317" i="16"/>
  <c r="J317" i="16"/>
  <c r="H317" i="16"/>
  <c r="F317" i="16"/>
  <c r="U317" i="16" s="1"/>
  <c r="E317" i="16"/>
  <c r="M317" i="16" s="1"/>
  <c r="D317" i="16"/>
  <c r="U316" i="16"/>
  <c r="T316" i="16"/>
  <c r="O316" i="16"/>
  <c r="M316" i="16"/>
  <c r="K316" i="16"/>
  <c r="I316" i="16"/>
  <c r="G316" i="16"/>
  <c r="U315" i="16"/>
  <c r="T315" i="16"/>
  <c r="O315" i="16"/>
  <c r="M315" i="16"/>
  <c r="K315" i="16"/>
  <c r="I315" i="16"/>
  <c r="G315" i="16"/>
  <c r="U314" i="16"/>
  <c r="T314" i="16"/>
  <c r="O314" i="16"/>
  <c r="M314" i="16"/>
  <c r="K314" i="16"/>
  <c r="I314" i="16"/>
  <c r="G314" i="16"/>
  <c r="U313" i="16"/>
  <c r="T313" i="16"/>
  <c r="O313" i="16"/>
  <c r="M313" i="16"/>
  <c r="K313" i="16"/>
  <c r="I313" i="16"/>
  <c r="G313" i="16"/>
  <c r="U312" i="16"/>
  <c r="T312" i="16"/>
  <c r="O312" i="16"/>
  <c r="M312" i="16"/>
  <c r="K312" i="16"/>
  <c r="I312" i="16"/>
  <c r="G312" i="16"/>
  <c r="U311" i="16"/>
  <c r="T311" i="16"/>
  <c r="O311" i="16"/>
  <c r="M311" i="16"/>
  <c r="K311" i="16"/>
  <c r="I311" i="16"/>
  <c r="G311" i="16"/>
  <c r="U310" i="16"/>
  <c r="S310" i="16"/>
  <c r="R310" i="16"/>
  <c r="Q310" i="16"/>
  <c r="P310" i="16"/>
  <c r="L310" i="16"/>
  <c r="J310" i="16"/>
  <c r="H310" i="16"/>
  <c r="F310" i="16"/>
  <c r="E310" i="16"/>
  <c r="K310" i="16" s="1"/>
  <c r="D310" i="16"/>
  <c r="U309" i="16"/>
  <c r="T309" i="16"/>
  <c r="O309" i="16"/>
  <c r="M309" i="16"/>
  <c r="K309" i="16"/>
  <c r="I309" i="16"/>
  <c r="G309" i="16"/>
  <c r="U308" i="16"/>
  <c r="T308" i="16"/>
  <c r="O308" i="16"/>
  <c r="M308" i="16"/>
  <c r="K308" i="16"/>
  <c r="I308" i="16"/>
  <c r="G308" i="16"/>
  <c r="U307" i="16"/>
  <c r="T307" i="16"/>
  <c r="O307" i="16"/>
  <c r="M307" i="16"/>
  <c r="K307" i="16"/>
  <c r="I307" i="16"/>
  <c r="G307" i="16"/>
  <c r="U306" i="16"/>
  <c r="T306" i="16"/>
  <c r="O306" i="16"/>
  <c r="M306" i="16"/>
  <c r="K306" i="16"/>
  <c r="I306" i="16"/>
  <c r="G306" i="16"/>
  <c r="U305" i="16"/>
  <c r="T305" i="16"/>
  <c r="O305" i="16"/>
  <c r="M305" i="16"/>
  <c r="K305" i="16"/>
  <c r="I305" i="16"/>
  <c r="G305" i="16"/>
  <c r="U304" i="16"/>
  <c r="T304" i="16"/>
  <c r="O304" i="16"/>
  <c r="M304" i="16"/>
  <c r="K304" i="16"/>
  <c r="I304" i="16"/>
  <c r="G304" i="16"/>
  <c r="S303" i="16"/>
  <c r="T303" i="16" s="1"/>
  <c r="R303" i="16"/>
  <c r="Q303" i="16"/>
  <c r="P303" i="16"/>
  <c r="L303" i="16"/>
  <c r="J303" i="16"/>
  <c r="H303" i="16"/>
  <c r="F303" i="16"/>
  <c r="E303" i="16"/>
  <c r="D303" i="16"/>
  <c r="O303" i="16" s="1"/>
  <c r="U302" i="16"/>
  <c r="T302" i="16"/>
  <c r="O302" i="16"/>
  <c r="M302" i="16"/>
  <c r="K302" i="16"/>
  <c r="I302" i="16"/>
  <c r="G302" i="16"/>
  <c r="S299" i="16"/>
  <c r="T299" i="16" s="1"/>
  <c r="R299" i="16"/>
  <c r="Q299" i="16"/>
  <c r="P299" i="16"/>
  <c r="U299" i="16" s="1"/>
  <c r="L299" i="16"/>
  <c r="J299" i="16"/>
  <c r="H299" i="16"/>
  <c r="F299" i="16"/>
  <c r="E299" i="16"/>
  <c r="M299" i="16" s="1"/>
  <c r="D299" i="16"/>
  <c r="S298" i="16"/>
  <c r="R298" i="16"/>
  <c r="Q298" i="16"/>
  <c r="T298" i="16" s="1"/>
  <c r="P298" i="16"/>
  <c r="U298" i="16" s="1"/>
  <c r="L298" i="16"/>
  <c r="J298" i="16"/>
  <c r="H298" i="16"/>
  <c r="F298" i="16"/>
  <c r="E298" i="16"/>
  <c r="M298" i="16" s="1"/>
  <c r="D298" i="16"/>
  <c r="G298" i="16" s="1"/>
  <c r="U297" i="16"/>
  <c r="T297" i="16"/>
  <c r="O297" i="16"/>
  <c r="M297" i="16"/>
  <c r="K297" i="16"/>
  <c r="I297" i="16"/>
  <c r="G297" i="16"/>
  <c r="U296" i="16"/>
  <c r="T296" i="16"/>
  <c r="O296" i="16"/>
  <c r="M296" i="16"/>
  <c r="K296" i="16"/>
  <c r="I296" i="16"/>
  <c r="G296" i="16"/>
  <c r="U295" i="16"/>
  <c r="T295" i="16"/>
  <c r="O295" i="16"/>
  <c r="M295" i="16"/>
  <c r="K295" i="16"/>
  <c r="I295" i="16"/>
  <c r="G295" i="16"/>
  <c r="U294" i="16"/>
  <c r="T294" i="16"/>
  <c r="O294" i="16"/>
  <c r="M294" i="16"/>
  <c r="K294" i="16"/>
  <c r="I294" i="16"/>
  <c r="G294" i="16"/>
  <c r="U293" i="16"/>
  <c r="T293" i="16"/>
  <c r="O293" i="16"/>
  <c r="M293" i="16"/>
  <c r="K293" i="16"/>
  <c r="I293" i="16"/>
  <c r="G293" i="16"/>
  <c r="U292" i="16"/>
  <c r="S292" i="16"/>
  <c r="R292" i="16"/>
  <c r="Q292" i="16"/>
  <c r="P292" i="16"/>
  <c r="L292" i="16"/>
  <c r="J292" i="16"/>
  <c r="H292" i="16"/>
  <c r="F292" i="16"/>
  <c r="E292" i="16"/>
  <c r="K292" i="16" s="1"/>
  <c r="D292" i="16"/>
  <c r="U291" i="16"/>
  <c r="T291" i="16"/>
  <c r="O291" i="16"/>
  <c r="M291" i="16"/>
  <c r="K291" i="16"/>
  <c r="I291" i="16"/>
  <c r="G291" i="16"/>
  <c r="U290" i="16"/>
  <c r="T290" i="16"/>
  <c r="O290" i="16"/>
  <c r="M290" i="16"/>
  <c r="K290" i="16"/>
  <c r="I290" i="16"/>
  <c r="G290" i="16"/>
  <c r="U289" i="16"/>
  <c r="T289" i="16"/>
  <c r="O289" i="16"/>
  <c r="M289" i="16"/>
  <c r="K289" i="16"/>
  <c r="I289" i="16"/>
  <c r="G289" i="16"/>
  <c r="U288" i="16"/>
  <c r="T288" i="16"/>
  <c r="O288" i="16"/>
  <c r="M288" i="16"/>
  <c r="K288" i="16"/>
  <c r="I288" i="16"/>
  <c r="G288" i="16"/>
  <c r="U287" i="16"/>
  <c r="T287" i="16"/>
  <c r="O287" i="16"/>
  <c r="M287" i="16"/>
  <c r="K287" i="16"/>
  <c r="I287" i="16"/>
  <c r="G287" i="16"/>
  <c r="U286" i="16"/>
  <c r="T286" i="16"/>
  <c r="O286" i="16"/>
  <c r="M286" i="16"/>
  <c r="K286" i="16"/>
  <c r="I286" i="16"/>
  <c r="G286" i="16"/>
  <c r="S285" i="16"/>
  <c r="T285" i="16" s="1"/>
  <c r="R285" i="16"/>
  <c r="Q285" i="16"/>
  <c r="P285" i="16"/>
  <c r="L285" i="16"/>
  <c r="J285" i="16"/>
  <c r="H285" i="16"/>
  <c r="F285" i="16"/>
  <c r="E285" i="16"/>
  <c r="D285" i="16"/>
  <c r="O285" i="16" s="1"/>
  <c r="U284" i="16"/>
  <c r="T284" i="16"/>
  <c r="O284" i="16"/>
  <c r="M284" i="16"/>
  <c r="K284" i="16"/>
  <c r="I284" i="16"/>
  <c r="G284" i="16"/>
  <c r="U283" i="16"/>
  <c r="T283" i="16"/>
  <c r="O283" i="16"/>
  <c r="M283" i="16"/>
  <c r="K283" i="16"/>
  <c r="I283" i="16"/>
  <c r="G283" i="16"/>
  <c r="U282" i="16"/>
  <c r="T282" i="16"/>
  <c r="O282" i="16"/>
  <c r="M282" i="16"/>
  <c r="K282" i="16"/>
  <c r="I282" i="16"/>
  <c r="G282" i="16"/>
  <c r="U281" i="16"/>
  <c r="T281" i="16"/>
  <c r="O281" i="16"/>
  <c r="M281" i="16"/>
  <c r="K281" i="16"/>
  <c r="I281" i="16"/>
  <c r="G281" i="16"/>
  <c r="U280" i="16"/>
  <c r="T280" i="16"/>
  <c r="O280" i="16"/>
  <c r="M280" i="16"/>
  <c r="K280" i="16"/>
  <c r="I280" i="16"/>
  <c r="G280" i="16"/>
  <c r="U279" i="16"/>
  <c r="T279" i="16"/>
  <c r="O279" i="16"/>
  <c r="M279" i="16"/>
  <c r="K279" i="16"/>
  <c r="I279" i="16"/>
  <c r="G279" i="16"/>
  <c r="U278" i="16"/>
  <c r="T278" i="16"/>
  <c r="O278" i="16"/>
  <c r="M278" i="16"/>
  <c r="K278" i="16"/>
  <c r="I278" i="16"/>
  <c r="G278" i="16"/>
  <c r="U277" i="16"/>
  <c r="T277" i="16"/>
  <c r="O277" i="16"/>
  <c r="M277" i="16"/>
  <c r="K277" i="16"/>
  <c r="I277" i="16"/>
  <c r="G277" i="16"/>
  <c r="U276" i="16"/>
  <c r="T276" i="16"/>
  <c r="O276" i="16"/>
  <c r="M276" i="16"/>
  <c r="K276" i="16"/>
  <c r="I276" i="16"/>
  <c r="G276" i="16"/>
  <c r="S275" i="16"/>
  <c r="R275" i="16"/>
  <c r="Q275" i="16"/>
  <c r="T275" i="16" s="1"/>
  <c r="P275" i="16"/>
  <c r="U275" i="16" s="1"/>
  <c r="L275" i="16"/>
  <c r="J275" i="16"/>
  <c r="H275" i="16"/>
  <c r="F275" i="16"/>
  <c r="E275" i="16"/>
  <c r="D275" i="16"/>
  <c r="O275" i="16" s="1"/>
  <c r="U274" i="16"/>
  <c r="T274" i="16"/>
  <c r="O274" i="16"/>
  <c r="M274" i="16"/>
  <c r="K274" i="16"/>
  <c r="I274" i="16"/>
  <c r="G274" i="16"/>
  <c r="U273" i="16"/>
  <c r="T273" i="16"/>
  <c r="O273" i="16"/>
  <c r="M273" i="16"/>
  <c r="K273" i="16"/>
  <c r="I273" i="16"/>
  <c r="G273" i="16"/>
  <c r="U272" i="16"/>
  <c r="T272" i="16"/>
  <c r="O272" i="16"/>
  <c r="M272" i="16"/>
  <c r="K272" i="16"/>
  <c r="I272" i="16"/>
  <c r="G272" i="16"/>
  <c r="U271" i="16"/>
  <c r="T271" i="16"/>
  <c r="O271" i="16"/>
  <c r="M271" i="16"/>
  <c r="K271" i="16"/>
  <c r="I271" i="16"/>
  <c r="G271" i="16"/>
  <c r="U270" i="16"/>
  <c r="T270" i="16"/>
  <c r="O270" i="16"/>
  <c r="M270" i="16"/>
  <c r="K270" i="16"/>
  <c r="I270" i="16"/>
  <c r="G270" i="16"/>
  <c r="U269" i="16"/>
  <c r="T269" i="16"/>
  <c r="O269" i="16"/>
  <c r="M269" i="16"/>
  <c r="K269" i="16"/>
  <c r="I269" i="16"/>
  <c r="G269" i="16"/>
  <c r="U268" i="16"/>
  <c r="T268" i="16"/>
  <c r="O268" i="16"/>
  <c r="M268" i="16"/>
  <c r="K268" i="16"/>
  <c r="I268" i="16"/>
  <c r="G268" i="16"/>
  <c r="S267" i="16"/>
  <c r="R267" i="16"/>
  <c r="Q267" i="16"/>
  <c r="P267" i="16"/>
  <c r="U267" i="16" s="1"/>
  <c r="L267" i="16"/>
  <c r="J267" i="16"/>
  <c r="H267" i="16"/>
  <c r="F267" i="16"/>
  <c r="E267" i="16"/>
  <c r="M267" i="16" s="1"/>
  <c r="D267" i="16"/>
  <c r="U266" i="16"/>
  <c r="T266" i="16"/>
  <c r="O266" i="16"/>
  <c r="M266" i="16"/>
  <c r="K266" i="16"/>
  <c r="I266" i="16"/>
  <c r="G266" i="16"/>
  <c r="U265" i="16"/>
  <c r="T265" i="16"/>
  <c r="O265" i="16"/>
  <c r="M265" i="16"/>
  <c r="K265" i="16"/>
  <c r="I265" i="16"/>
  <c r="G265" i="16"/>
  <c r="U264" i="16"/>
  <c r="T264" i="16"/>
  <c r="O264" i="16"/>
  <c r="M264" i="16"/>
  <c r="K264" i="16"/>
  <c r="I264" i="16"/>
  <c r="G264" i="16"/>
  <c r="U263" i="16"/>
  <c r="T263" i="16"/>
  <c r="O263" i="16"/>
  <c r="M263" i="16"/>
  <c r="K263" i="16"/>
  <c r="I263" i="16"/>
  <c r="G263" i="16"/>
  <c r="S260" i="16"/>
  <c r="T260" i="16" s="1"/>
  <c r="R260" i="16"/>
  <c r="Q260" i="16"/>
  <c r="P260" i="16"/>
  <c r="U260" i="16" s="1"/>
  <c r="L260" i="16"/>
  <c r="J260" i="16"/>
  <c r="H260" i="16"/>
  <c r="F260" i="16"/>
  <c r="E260" i="16"/>
  <c r="D260" i="16"/>
  <c r="S259" i="16"/>
  <c r="R259" i="16"/>
  <c r="Q259" i="16"/>
  <c r="T259" i="16" s="1"/>
  <c r="P259" i="16"/>
  <c r="L259" i="16"/>
  <c r="K259" i="16"/>
  <c r="J259" i="16"/>
  <c r="H259" i="16"/>
  <c r="G259" i="16"/>
  <c r="F259" i="16"/>
  <c r="E259" i="16"/>
  <c r="D259" i="16"/>
  <c r="O259" i="16" s="1"/>
  <c r="U258" i="16"/>
  <c r="T258" i="16"/>
  <c r="O258" i="16"/>
  <c r="M258" i="16"/>
  <c r="K258" i="16"/>
  <c r="I258" i="16"/>
  <c r="G258" i="16"/>
  <c r="U257" i="16"/>
  <c r="T257" i="16"/>
  <c r="O257" i="16"/>
  <c r="M257" i="16"/>
  <c r="K257" i="16"/>
  <c r="I257" i="16"/>
  <c r="G257" i="16"/>
  <c r="U256" i="16"/>
  <c r="T256" i="16"/>
  <c r="O256" i="16"/>
  <c r="M256" i="16"/>
  <c r="K256" i="16"/>
  <c r="I256" i="16"/>
  <c r="G256" i="16"/>
  <c r="U255" i="16"/>
  <c r="T255" i="16"/>
  <c r="O255" i="16"/>
  <c r="M255" i="16"/>
  <c r="K255" i="16"/>
  <c r="I255" i="16"/>
  <c r="G255" i="16"/>
  <c r="S254" i="16"/>
  <c r="R254" i="16"/>
  <c r="Q254" i="16"/>
  <c r="T254" i="16" s="1"/>
  <c r="P254" i="16"/>
  <c r="U254" i="16" s="1"/>
  <c r="L254" i="16"/>
  <c r="J254" i="16"/>
  <c r="H254" i="16"/>
  <c r="F254" i="16"/>
  <c r="E254" i="16"/>
  <c r="K254" i="16" s="1"/>
  <c r="D254" i="16"/>
  <c r="I254" i="16" s="1"/>
  <c r="U253" i="16"/>
  <c r="T253" i="16"/>
  <c r="O253" i="16"/>
  <c r="M253" i="16"/>
  <c r="K253" i="16"/>
  <c r="I253" i="16"/>
  <c r="G253" i="16"/>
  <c r="U252" i="16"/>
  <c r="T252" i="16"/>
  <c r="O252" i="16"/>
  <c r="M252" i="16"/>
  <c r="K252" i="16"/>
  <c r="I252" i="16"/>
  <c r="G252" i="16"/>
  <c r="U251" i="16"/>
  <c r="T251" i="16"/>
  <c r="O251" i="16"/>
  <c r="M251" i="16"/>
  <c r="K251" i="16"/>
  <c r="I251" i="16"/>
  <c r="G251" i="16"/>
  <c r="U250" i="16"/>
  <c r="T250" i="16"/>
  <c r="O250" i="16"/>
  <c r="M250" i="16"/>
  <c r="K250" i="16"/>
  <c r="I250" i="16"/>
  <c r="G250" i="16"/>
  <c r="U249" i="16"/>
  <c r="T249" i="16"/>
  <c r="O249" i="16"/>
  <c r="M249" i="16"/>
  <c r="K249" i="16"/>
  <c r="I249" i="16"/>
  <c r="G249" i="16"/>
  <c r="U248" i="16"/>
  <c r="T248" i="16"/>
  <c r="O248" i="16"/>
  <c r="M248" i="16"/>
  <c r="K248" i="16"/>
  <c r="I248" i="16"/>
  <c r="G248" i="16"/>
  <c r="T247" i="16"/>
  <c r="S247" i="16"/>
  <c r="R247" i="16"/>
  <c r="Q247" i="16"/>
  <c r="P247" i="16"/>
  <c r="U247" i="16" s="1"/>
  <c r="L247" i="16"/>
  <c r="J247" i="16"/>
  <c r="K247" i="16" s="1"/>
  <c r="H247" i="16"/>
  <c r="F247" i="16"/>
  <c r="E247" i="16"/>
  <c r="M247" i="16" s="1"/>
  <c r="D247" i="16"/>
  <c r="U246" i="16"/>
  <c r="T246" i="16"/>
  <c r="O246" i="16"/>
  <c r="M246" i="16"/>
  <c r="K246" i="16"/>
  <c r="I246" i="16"/>
  <c r="G246" i="16"/>
  <c r="U245" i="16"/>
  <c r="T245" i="16"/>
  <c r="O245" i="16"/>
  <c r="M245" i="16"/>
  <c r="K245" i="16"/>
  <c r="I245" i="16"/>
  <c r="G245" i="16"/>
  <c r="U244" i="16"/>
  <c r="T244" i="16"/>
  <c r="O244" i="16"/>
  <c r="M244" i="16"/>
  <c r="K244" i="16"/>
  <c r="I244" i="16"/>
  <c r="G244" i="16"/>
  <c r="U243" i="16"/>
  <c r="T243" i="16"/>
  <c r="O243" i="16"/>
  <c r="M243" i="16"/>
  <c r="K243" i="16"/>
  <c r="I243" i="16"/>
  <c r="G243" i="16"/>
  <c r="U242" i="16"/>
  <c r="T242" i="16"/>
  <c r="O242" i="16"/>
  <c r="M242" i="16"/>
  <c r="K242" i="16"/>
  <c r="I242" i="16"/>
  <c r="G242" i="16"/>
  <c r="U241" i="16"/>
  <c r="T241" i="16"/>
  <c r="O241" i="16"/>
  <c r="M241" i="16"/>
  <c r="K241" i="16"/>
  <c r="I241" i="16"/>
  <c r="G241" i="16"/>
  <c r="S240" i="16"/>
  <c r="R240" i="16"/>
  <c r="Q240" i="16"/>
  <c r="P240" i="16"/>
  <c r="U240" i="16" s="1"/>
  <c r="O240" i="16"/>
  <c r="L240" i="16"/>
  <c r="J240" i="16"/>
  <c r="K240" i="16" s="1"/>
  <c r="H240" i="16"/>
  <c r="F240" i="16"/>
  <c r="E240" i="16"/>
  <c r="D240" i="16"/>
  <c r="I240" i="16" s="1"/>
  <c r="U239" i="16"/>
  <c r="T239" i="16"/>
  <c r="O239" i="16"/>
  <c r="M239" i="16"/>
  <c r="K239" i="16"/>
  <c r="I239" i="16"/>
  <c r="G239" i="16"/>
  <c r="U238" i="16"/>
  <c r="T238" i="16"/>
  <c r="O238" i="16"/>
  <c r="M238" i="16"/>
  <c r="K238" i="16"/>
  <c r="I238" i="16"/>
  <c r="G238" i="16"/>
  <c r="U237" i="16"/>
  <c r="T237" i="16"/>
  <c r="O237" i="16"/>
  <c r="M237" i="16"/>
  <c r="K237" i="16"/>
  <c r="I237" i="16"/>
  <c r="G237" i="16"/>
  <c r="U236" i="16"/>
  <c r="T236" i="16"/>
  <c r="O236" i="16"/>
  <c r="M236" i="16"/>
  <c r="K236" i="16"/>
  <c r="I236" i="16"/>
  <c r="G236" i="16"/>
  <c r="U235" i="16"/>
  <c r="T235" i="16"/>
  <c r="O235" i="16"/>
  <c r="M235" i="16"/>
  <c r="K235" i="16"/>
  <c r="I235" i="16"/>
  <c r="G235" i="16"/>
  <c r="U234" i="16"/>
  <c r="T234" i="16"/>
  <c r="O234" i="16"/>
  <c r="M234" i="16"/>
  <c r="K234" i="16"/>
  <c r="I234" i="16"/>
  <c r="G234" i="16"/>
  <c r="S231" i="16"/>
  <c r="R231" i="16"/>
  <c r="Q231" i="16"/>
  <c r="T231" i="16" s="1"/>
  <c r="P231" i="16"/>
  <c r="O231" i="16"/>
  <c r="M231" i="16"/>
  <c r="L231" i="16"/>
  <c r="J231" i="16"/>
  <c r="I231" i="16"/>
  <c r="H231" i="16"/>
  <c r="F231" i="16"/>
  <c r="U231" i="16" s="1"/>
  <c r="E231" i="16"/>
  <c r="K231" i="16" s="1"/>
  <c r="D231" i="16"/>
  <c r="S230" i="16"/>
  <c r="T230" i="16" s="1"/>
  <c r="R230" i="16"/>
  <c r="Q230" i="16"/>
  <c r="P230" i="16"/>
  <c r="U230" i="16" s="1"/>
  <c r="O230" i="16"/>
  <c r="L230" i="16"/>
  <c r="J230" i="16"/>
  <c r="H230" i="16"/>
  <c r="F230" i="16"/>
  <c r="E230" i="16"/>
  <c r="M230" i="16" s="1"/>
  <c r="D230" i="16"/>
  <c r="I230" i="16" s="1"/>
  <c r="U229" i="16"/>
  <c r="T229" i="16"/>
  <c r="O229" i="16"/>
  <c r="M229" i="16"/>
  <c r="K229" i="16"/>
  <c r="I229" i="16"/>
  <c r="G229" i="16"/>
  <c r="U228" i="16"/>
  <c r="T228" i="16"/>
  <c r="O228" i="16"/>
  <c r="M228" i="16"/>
  <c r="K228" i="16"/>
  <c r="I228" i="16"/>
  <c r="G228" i="16"/>
  <c r="U227" i="16"/>
  <c r="T227" i="16"/>
  <c r="O227" i="16"/>
  <c r="M227" i="16"/>
  <c r="K227" i="16"/>
  <c r="I227" i="16"/>
  <c r="G227" i="16"/>
  <c r="U226" i="16"/>
  <c r="T226" i="16"/>
  <c r="O226" i="16"/>
  <c r="M226" i="16"/>
  <c r="K226" i="16"/>
  <c r="I226" i="16"/>
  <c r="G226" i="16"/>
  <c r="U225" i="16"/>
  <c r="T225" i="16"/>
  <c r="O225" i="16"/>
  <c r="M225" i="16"/>
  <c r="K225" i="16"/>
  <c r="I225" i="16"/>
  <c r="G225" i="16"/>
  <c r="S224" i="16"/>
  <c r="R224" i="16"/>
  <c r="Q224" i="16"/>
  <c r="P224" i="16"/>
  <c r="O224" i="16"/>
  <c r="L224" i="16"/>
  <c r="J224" i="16"/>
  <c r="H224" i="16"/>
  <c r="I224" i="16" s="1"/>
  <c r="F224" i="16"/>
  <c r="E224" i="16"/>
  <c r="M224" i="16" s="1"/>
  <c r="D224" i="16"/>
  <c r="U223" i="16"/>
  <c r="T223" i="16"/>
  <c r="O223" i="16"/>
  <c r="M223" i="16"/>
  <c r="K223" i="16"/>
  <c r="I223" i="16"/>
  <c r="G223" i="16"/>
  <c r="U222" i="16"/>
  <c r="T222" i="16"/>
  <c r="O222" i="16"/>
  <c r="M222" i="16"/>
  <c r="K222" i="16"/>
  <c r="I222" i="16"/>
  <c r="G222" i="16"/>
  <c r="U221" i="16"/>
  <c r="T221" i="16"/>
  <c r="O221" i="16"/>
  <c r="M221" i="16"/>
  <c r="K221" i="16"/>
  <c r="I221" i="16"/>
  <c r="G221" i="16"/>
  <c r="U220" i="16"/>
  <c r="T220" i="16"/>
  <c r="O220" i="16"/>
  <c r="M220" i="16"/>
  <c r="K220" i="16"/>
  <c r="I220" i="16"/>
  <c r="G220" i="16"/>
  <c r="U219" i="16"/>
  <c r="T219" i="16"/>
  <c r="O219" i="16"/>
  <c r="M219" i="16"/>
  <c r="K219" i="16"/>
  <c r="I219" i="16"/>
  <c r="G219" i="16"/>
  <c r="U218" i="16"/>
  <c r="T218" i="16"/>
  <c r="O218" i="16"/>
  <c r="M218" i="16"/>
  <c r="K218" i="16"/>
  <c r="I218" i="16"/>
  <c r="G218" i="16"/>
  <c r="U217" i="16"/>
  <c r="T217" i="16"/>
  <c r="O217" i="16"/>
  <c r="M217" i="16"/>
  <c r="K217" i="16"/>
  <c r="I217" i="16"/>
  <c r="G217" i="16"/>
  <c r="S216" i="16"/>
  <c r="R216" i="16"/>
  <c r="Q216" i="16"/>
  <c r="T216" i="16" s="1"/>
  <c r="P216" i="16"/>
  <c r="U216" i="16" s="1"/>
  <c r="L216" i="16"/>
  <c r="J216" i="16"/>
  <c r="H216" i="16"/>
  <c r="F216" i="16"/>
  <c r="E216" i="16"/>
  <c r="K216" i="16" s="1"/>
  <c r="D216" i="16"/>
  <c r="U215" i="16"/>
  <c r="T215" i="16"/>
  <c r="O215" i="16"/>
  <c r="M215" i="16"/>
  <c r="K215" i="16"/>
  <c r="I215" i="16"/>
  <c r="G215" i="16"/>
  <c r="U214" i="16"/>
  <c r="T214" i="16"/>
  <c r="O214" i="16"/>
  <c r="M214" i="16"/>
  <c r="K214" i="16"/>
  <c r="I214" i="16"/>
  <c r="G214" i="16"/>
  <c r="U213" i="16"/>
  <c r="T213" i="16"/>
  <c r="O213" i="16"/>
  <c r="M213" i="16"/>
  <c r="K213" i="16"/>
  <c r="I213" i="16"/>
  <c r="G213" i="16"/>
  <c r="U212" i="16"/>
  <c r="T212" i="16"/>
  <c r="O212" i="16"/>
  <c r="M212" i="16"/>
  <c r="K212" i="16"/>
  <c r="I212" i="16"/>
  <c r="G212" i="16"/>
  <c r="U211" i="16"/>
  <c r="T211" i="16"/>
  <c r="O211" i="16"/>
  <c r="M211" i="16"/>
  <c r="K211" i="16"/>
  <c r="I211" i="16"/>
  <c r="G211" i="16"/>
  <c r="U210" i="16"/>
  <c r="T210" i="16"/>
  <c r="O210" i="16"/>
  <c r="M210" i="16"/>
  <c r="K210" i="16"/>
  <c r="I210" i="16"/>
  <c r="G210" i="16"/>
  <c r="U209" i="16"/>
  <c r="T209" i="16"/>
  <c r="O209" i="16"/>
  <c r="M209" i="16"/>
  <c r="K209" i="16"/>
  <c r="I209" i="16"/>
  <c r="G209" i="16"/>
  <c r="U208" i="16"/>
  <c r="T208" i="16"/>
  <c r="O208" i="16"/>
  <c r="M208" i="16"/>
  <c r="K208" i="16"/>
  <c r="I208" i="16"/>
  <c r="G208" i="16"/>
  <c r="S205" i="16"/>
  <c r="R205" i="16"/>
  <c r="Q205" i="16"/>
  <c r="T205" i="16" s="1"/>
  <c r="P205" i="16"/>
  <c r="O205" i="16"/>
  <c r="L205" i="16"/>
  <c r="J205" i="16"/>
  <c r="H205" i="16"/>
  <c r="F205" i="16"/>
  <c r="U205" i="16" s="1"/>
  <c r="E205" i="16"/>
  <c r="D205" i="16"/>
  <c r="S204" i="16"/>
  <c r="T204" i="16" s="1"/>
  <c r="R204" i="16"/>
  <c r="Q204" i="16"/>
  <c r="P204" i="16"/>
  <c r="U204" i="16" s="1"/>
  <c r="L204" i="16"/>
  <c r="J204" i="16"/>
  <c r="K204" i="16" s="1"/>
  <c r="H204" i="16"/>
  <c r="F204" i="16"/>
  <c r="E204" i="16"/>
  <c r="D204" i="16"/>
  <c r="U203" i="16"/>
  <c r="T203" i="16"/>
  <c r="O203" i="16"/>
  <c r="M203" i="16"/>
  <c r="K203" i="16"/>
  <c r="I203" i="16"/>
  <c r="G203" i="16"/>
  <c r="U202" i="16"/>
  <c r="T202" i="16"/>
  <c r="O202" i="16"/>
  <c r="M202" i="16"/>
  <c r="K202" i="16"/>
  <c r="I202" i="16"/>
  <c r="G202" i="16"/>
  <c r="U201" i="16"/>
  <c r="T201" i="16"/>
  <c r="O201" i="16"/>
  <c r="M201" i="16"/>
  <c r="K201" i="16"/>
  <c r="I201" i="16"/>
  <c r="G201" i="16"/>
  <c r="U200" i="16"/>
  <c r="T200" i="16"/>
  <c r="O200" i="16"/>
  <c r="M200" i="16"/>
  <c r="K200" i="16"/>
  <c r="I200" i="16"/>
  <c r="G200" i="16"/>
  <c r="U199" i="16"/>
  <c r="T199" i="16"/>
  <c r="O199" i="16"/>
  <c r="M199" i="16"/>
  <c r="K199" i="16"/>
  <c r="I199" i="16"/>
  <c r="G199" i="16"/>
  <c r="S198" i="16"/>
  <c r="T198" i="16" s="1"/>
  <c r="R198" i="16"/>
  <c r="Q198" i="16"/>
  <c r="P198" i="16"/>
  <c r="U198" i="16" s="1"/>
  <c r="L198" i="16"/>
  <c r="J198" i="16"/>
  <c r="H198" i="16"/>
  <c r="F198" i="16"/>
  <c r="E198" i="16"/>
  <c r="D198" i="16"/>
  <c r="U197" i="16"/>
  <c r="T197" i="16"/>
  <c r="O197" i="16"/>
  <c r="M197" i="16"/>
  <c r="K197" i="16"/>
  <c r="I197" i="16"/>
  <c r="G197" i="16"/>
  <c r="U196" i="16"/>
  <c r="T196" i="16"/>
  <c r="O196" i="16"/>
  <c r="M196" i="16"/>
  <c r="K196" i="16"/>
  <c r="I196" i="16"/>
  <c r="G196" i="16"/>
  <c r="U195" i="16"/>
  <c r="T195" i="16"/>
  <c r="O195" i="16"/>
  <c r="M195" i="16"/>
  <c r="K195" i="16"/>
  <c r="I195" i="16"/>
  <c r="G195" i="16"/>
  <c r="U194" i="16"/>
  <c r="T194" i="16"/>
  <c r="O194" i="16"/>
  <c r="M194" i="16"/>
  <c r="K194" i="16"/>
  <c r="I194" i="16"/>
  <c r="G194" i="16"/>
  <c r="U193" i="16"/>
  <c r="T193" i="16"/>
  <c r="O193" i="16"/>
  <c r="M193" i="16"/>
  <c r="K193" i="16"/>
  <c r="I193" i="16"/>
  <c r="G193" i="16"/>
  <c r="U192" i="16"/>
  <c r="T192" i="16"/>
  <c r="O192" i="16"/>
  <c r="M192" i="16"/>
  <c r="K192" i="16"/>
  <c r="I192" i="16"/>
  <c r="G192" i="16"/>
  <c r="U191" i="16"/>
  <c r="S191" i="16"/>
  <c r="R191" i="16"/>
  <c r="Q191" i="16"/>
  <c r="T191" i="16" s="1"/>
  <c r="P191" i="16"/>
  <c r="O191" i="16"/>
  <c r="L191" i="16"/>
  <c r="J191" i="16"/>
  <c r="I191" i="16"/>
  <c r="H191" i="16"/>
  <c r="F191" i="16"/>
  <c r="E191" i="16"/>
  <c r="K191" i="16" s="1"/>
  <c r="D191" i="16"/>
  <c r="G191" i="16" s="1"/>
  <c r="U190" i="16"/>
  <c r="T190" i="16"/>
  <c r="O190" i="16"/>
  <c r="M190" i="16"/>
  <c r="K190" i="16"/>
  <c r="I190" i="16"/>
  <c r="G190" i="16"/>
  <c r="U189" i="16"/>
  <c r="T189" i="16"/>
  <c r="O189" i="16"/>
  <c r="M189" i="16"/>
  <c r="K189" i="16"/>
  <c r="I189" i="16"/>
  <c r="G189" i="16"/>
  <c r="U188" i="16"/>
  <c r="T188" i="16"/>
  <c r="O188" i="16"/>
  <c r="M188" i="16"/>
  <c r="K188" i="16"/>
  <c r="I188" i="16"/>
  <c r="G188" i="16"/>
  <c r="U187" i="16"/>
  <c r="T187" i="16"/>
  <c r="O187" i="16"/>
  <c r="M187" i="16"/>
  <c r="K187" i="16"/>
  <c r="I187" i="16"/>
  <c r="G187" i="16"/>
  <c r="U186" i="16"/>
  <c r="T186" i="16"/>
  <c r="O186" i="16"/>
  <c r="M186" i="16"/>
  <c r="K186" i="16"/>
  <c r="I186" i="16"/>
  <c r="G186" i="16"/>
  <c r="S185" i="16"/>
  <c r="R185" i="16"/>
  <c r="Q185" i="16"/>
  <c r="T185" i="16" s="1"/>
  <c r="P185" i="16"/>
  <c r="U185" i="16" s="1"/>
  <c r="L185" i="16"/>
  <c r="J185" i="16"/>
  <c r="I185" i="16"/>
  <c r="H185" i="16"/>
  <c r="F185" i="16"/>
  <c r="E185" i="16"/>
  <c r="M185" i="16" s="1"/>
  <c r="D185" i="16"/>
  <c r="G185" i="16" s="1"/>
  <c r="U184" i="16"/>
  <c r="T184" i="16"/>
  <c r="O184" i="16"/>
  <c r="M184" i="16"/>
  <c r="K184" i="16"/>
  <c r="I184" i="16"/>
  <c r="G184" i="16"/>
  <c r="U183" i="16"/>
  <c r="T183" i="16"/>
  <c r="O183" i="16"/>
  <c r="M183" i="16"/>
  <c r="K183" i="16"/>
  <c r="I183" i="16"/>
  <c r="G183" i="16"/>
  <c r="U182" i="16"/>
  <c r="T182" i="16"/>
  <c r="O182" i="16"/>
  <c r="M182" i="16"/>
  <c r="K182" i="16"/>
  <c r="I182" i="16"/>
  <c r="G182" i="16"/>
  <c r="U181" i="16"/>
  <c r="T181" i="16"/>
  <c r="O181" i="16"/>
  <c r="M181" i="16"/>
  <c r="K181" i="16"/>
  <c r="I181" i="16"/>
  <c r="G181" i="16"/>
  <c r="U180" i="16"/>
  <c r="T180" i="16"/>
  <c r="O180" i="16"/>
  <c r="M180" i="16"/>
  <c r="K180" i="16"/>
  <c r="I180" i="16"/>
  <c r="G180" i="16"/>
  <c r="U179" i="16"/>
  <c r="S179" i="16"/>
  <c r="R179" i="16"/>
  <c r="Q179" i="16"/>
  <c r="T179" i="16" s="1"/>
  <c r="P179" i="16"/>
  <c r="L179" i="16"/>
  <c r="J179" i="16"/>
  <c r="H179" i="16"/>
  <c r="F179" i="16"/>
  <c r="E179" i="16"/>
  <c r="K179" i="16" s="1"/>
  <c r="D179" i="16"/>
  <c r="U178" i="16"/>
  <c r="T178" i="16"/>
  <c r="O178" i="16"/>
  <c r="M178" i="16"/>
  <c r="K178" i="16"/>
  <c r="I178" i="16"/>
  <c r="G178" i="16"/>
  <c r="U177" i="16"/>
  <c r="T177" i="16"/>
  <c r="O177" i="16"/>
  <c r="M177" i="16"/>
  <c r="K177" i="16"/>
  <c r="I177" i="16"/>
  <c r="G177" i="16"/>
  <c r="U176" i="16"/>
  <c r="T176" i="16"/>
  <c r="O176" i="16"/>
  <c r="M176" i="16"/>
  <c r="K176" i="16"/>
  <c r="I176" i="16"/>
  <c r="G176" i="16"/>
  <c r="U175" i="16"/>
  <c r="T175" i="16"/>
  <c r="O175" i="16"/>
  <c r="M175" i="16"/>
  <c r="K175" i="16"/>
  <c r="I175" i="16"/>
  <c r="G175" i="16"/>
  <c r="U174" i="16"/>
  <c r="T174" i="16"/>
  <c r="O174" i="16"/>
  <c r="M174" i="16"/>
  <c r="K174" i="16"/>
  <c r="I174" i="16"/>
  <c r="G174" i="16"/>
  <c r="U173" i="16"/>
  <c r="T173" i="16"/>
  <c r="O173" i="16"/>
  <c r="M173" i="16"/>
  <c r="K173" i="16"/>
  <c r="I173" i="16"/>
  <c r="G173" i="16"/>
  <c r="S170" i="16"/>
  <c r="R170" i="16"/>
  <c r="Q170" i="16"/>
  <c r="P170" i="16"/>
  <c r="U170" i="16" s="1"/>
  <c r="L170" i="16"/>
  <c r="K170" i="16"/>
  <c r="J170" i="16"/>
  <c r="H170" i="16"/>
  <c r="F170" i="16"/>
  <c r="E170" i="16"/>
  <c r="D170" i="16"/>
  <c r="G170" i="16" s="1"/>
  <c r="U169" i="16"/>
  <c r="S169" i="16"/>
  <c r="R169" i="16"/>
  <c r="Q169" i="16"/>
  <c r="T169" i="16" s="1"/>
  <c r="P169" i="16"/>
  <c r="L169" i="16"/>
  <c r="J169" i="16"/>
  <c r="H169" i="16"/>
  <c r="F169" i="16"/>
  <c r="E169" i="16"/>
  <c r="D169" i="16"/>
  <c r="U168" i="16"/>
  <c r="T168" i="16"/>
  <c r="O168" i="16"/>
  <c r="M168" i="16"/>
  <c r="K168" i="16"/>
  <c r="I168" i="16"/>
  <c r="G168" i="16"/>
  <c r="U167" i="16"/>
  <c r="T167" i="16"/>
  <c r="O167" i="16"/>
  <c r="M167" i="16"/>
  <c r="K167" i="16"/>
  <c r="I167" i="16"/>
  <c r="G167" i="16"/>
  <c r="U166" i="16"/>
  <c r="T166" i="16"/>
  <c r="O166" i="16"/>
  <c r="M166" i="16"/>
  <c r="K166" i="16"/>
  <c r="I166" i="16"/>
  <c r="G166" i="16"/>
  <c r="U165" i="16"/>
  <c r="T165" i="16"/>
  <c r="O165" i="16"/>
  <c r="M165" i="16"/>
  <c r="K165" i="16"/>
  <c r="I165" i="16"/>
  <c r="G165" i="16"/>
  <c r="U164" i="16"/>
  <c r="T164" i="16"/>
  <c r="O164" i="16"/>
  <c r="M164" i="16"/>
  <c r="K164" i="16"/>
  <c r="I164" i="16"/>
  <c r="G164" i="16"/>
  <c r="U163" i="16"/>
  <c r="S163" i="16"/>
  <c r="R163" i="16"/>
  <c r="Q163" i="16"/>
  <c r="T163" i="16" s="1"/>
  <c r="P163" i="16"/>
  <c r="L163" i="16"/>
  <c r="J163" i="16"/>
  <c r="H163" i="16"/>
  <c r="F163" i="16"/>
  <c r="E163" i="16"/>
  <c r="K163" i="16" s="1"/>
  <c r="D163" i="16"/>
  <c r="U162" i="16"/>
  <c r="T162" i="16"/>
  <c r="O162" i="16"/>
  <c r="M162" i="16"/>
  <c r="K162" i="16"/>
  <c r="I162" i="16"/>
  <c r="G162" i="16"/>
  <c r="U161" i="16"/>
  <c r="T161" i="16"/>
  <c r="O161" i="16"/>
  <c r="M161" i="16"/>
  <c r="K161" i="16"/>
  <c r="I161" i="16"/>
  <c r="G161" i="16"/>
  <c r="U160" i="16"/>
  <c r="T160" i="16"/>
  <c r="O160" i="16"/>
  <c r="M160" i="16"/>
  <c r="K160" i="16"/>
  <c r="I160" i="16"/>
  <c r="G160" i="16"/>
  <c r="U159" i="16"/>
  <c r="T159" i="16"/>
  <c r="O159" i="16"/>
  <c r="M159" i="16"/>
  <c r="K159" i="16"/>
  <c r="I159" i="16"/>
  <c r="G159" i="16"/>
  <c r="U158" i="16"/>
  <c r="T158" i="16"/>
  <c r="O158" i="16"/>
  <c r="M158" i="16"/>
  <c r="K158" i="16"/>
  <c r="I158" i="16"/>
  <c r="G158" i="16"/>
  <c r="S157" i="16"/>
  <c r="R157" i="16"/>
  <c r="Q157" i="16"/>
  <c r="P157" i="16"/>
  <c r="L157" i="16"/>
  <c r="J157" i="16"/>
  <c r="H157" i="16"/>
  <c r="I157" i="16" s="1"/>
  <c r="F157" i="16"/>
  <c r="E157" i="16"/>
  <c r="D157" i="16"/>
  <c r="U156" i="16"/>
  <c r="T156" i="16"/>
  <c r="O156" i="16"/>
  <c r="M156" i="16"/>
  <c r="K156" i="16"/>
  <c r="I156" i="16"/>
  <c r="G156" i="16"/>
  <c r="U155" i="16"/>
  <c r="T155" i="16"/>
  <c r="O155" i="16"/>
  <c r="M155" i="16"/>
  <c r="K155" i="16"/>
  <c r="I155" i="16"/>
  <c r="G155" i="16"/>
  <c r="U154" i="16"/>
  <c r="T154" i="16"/>
  <c r="O154" i="16"/>
  <c r="M154" i="16"/>
  <c r="K154" i="16"/>
  <c r="I154" i="16"/>
  <c r="G154" i="16"/>
  <c r="U153" i="16"/>
  <c r="T153" i="16"/>
  <c r="O153" i="16"/>
  <c r="M153" i="16"/>
  <c r="K153" i="16"/>
  <c r="I153" i="16"/>
  <c r="G153" i="16"/>
  <c r="U152" i="16"/>
  <c r="T152" i="16"/>
  <c r="O152" i="16"/>
  <c r="M152" i="16"/>
  <c r="K152" i="16"/>
  <c r="I152" i="16"/>
  <c r="G152" i="16"/>
  <c r="U151" i="16"/>
  <c r="T151" i="16"/>
  <c r="O151" i="16"/>
  <c r="M151" i="16"/>
  <c r="K151" i="16"/>
  <c r="I151" i="16"/>
  <c r="G151" i="16"/>
  <c r="S150" i="16"/>
  <c r="R150" i="16"/>
  <c r="Q150" i="16"/>
  <c r="P150" i="16"/>
  <c r="U150" i="16" s="1"/>
  <c r="L150" i="16"/>
  <c r="J150" i="16"/>
  <c r="H150" i="16"/>
  <c r="F150" i="16"/>
  <c r="E150" i="16"/>
  <c r="D150" i="16"/>
  <c r="U149" i="16"/>
  <c r="T149" i="16"/>
  <c r="O149" i="16"/>
  <c r="M149" i="16"/>
  <c r="K149" i="16"/>
  <c r="I149" i="16"/>
  <c r="G149" i="16"/>
  <c r="U148" i="16"/>
  <c r="T148" i="16"/>
  <c r="O148" i="16"/>
  <c r="M148" i="16"/>
  <c r="K148" i="16"/>
  <c r="I148" i="16"/>
  <c r="G148" i="16"/>
  <c r="U147" i="16"/>
  <c r="T147" i="16"/>
  <c r="O147" i="16"/>
  <c r="M147" i="16"/>
  <c r="K147" i="16"/>
  <c r="I147" i="16"/>
  <c r="G147" i="16"/>
  <c r="U146" i="16"/>
  <c r="T146" i="16"/>
  <c r="O146" i="16"/>
  <c r="M146" i="16"/>
  <c r="K146" i="16"/>
  <c r="I146" i="16"/>
  <c r="G146" i="16"/>
  <c r="U145" i="16"/>
  <c r="T145" i="16"/>
  <c r="O145" i="16"/>
  <c r="M145" i="16"/>
  <c r="K145" i="16"/>
  <c r="I145" i="16"/>
  <c r="G145" i="16"/>
  <c r="S144" i="16"/>
  <c r="R144" i="16"/>
  <c r="Q144" i="16"/>
  <c r="T144" i="16" s="1"/>
  <c r="P144" i="16"/>
  <c r="L144" i="16"/>
  <c r="K144" i="16"/>
  <c r="J144" i="16"/>
  <c r="H144" i="16"/>
  <c r="F144" i="16"/>
  <c r="U144" i="16" s="1"/>
  <c r="E144" i="16"/>
  <c r="D144" i="16"/>
  <c r="U143" i="16"/>
  <c r="T143" i="16"/>
  <c r="O143" i="16"/>
  <c r="M143" i="16"/>
  <c r="K143" i="16"/>
  <c r="I143" i="16"/>
  <c r="G143" i="16"/>
  <c r="U142" i="16"/>
  <c r="T142" i="16"/>
  <c r="O142" i="16"/>
  <c r="M142" i="16"/>
  <c r="K142" i="16"/>
  <c r="I142" i="16"/>
  <c r="G142" i="16"/>
  <c r="U141" i="16"/>
  <c r="T141" i="16"/>
  <c r="O141" i="16"/>
  <c r="M141" i="16"/>
  <c r="K141" i="16"/>
  <c r="I141" i="16"/>
  <c r="G141" i="16"/>
  <c r="U140" i="16"/>
  <c r="T140" i="16"/>
  <c r="O140" i="16"/>
  <c r="M140" i="16"/>
  <c r="K140" i="16"/>
  <c r="I140" i="16"/>
  <c r="G140" i="16"/>
  <c r="U139" i="16"/>
  <c r="T139" i="16"/>
  <c r="O139" i="16"/>
  <c r="M139" i="16"/>
  <c r="K139" i="16"/>
  <c r="I139" i="16"/>
  <c r="G139" i="16"/>
  <c r="U138" i="16"/>
  <c r="T138" i="16"/>
  <c r="O138" i="16"/>
  <c r="M138" i="16"/>
  <c r="K138" i="16"/>
  <c r="I138" i="16"/>
  <c r="G138" i="16"/>
  <c r="S137" i="16"/>
  <c r="R137" i="16"/>
  <c r="Q137" i="16"/>
  <c r="T137" i="16" s="1"/>
  <c r="P137" i="16"/>
  <c r="U137" i="16" s="1"/>
  <c r="L137" i="16"/>
  <c r="J137" i="16"/>
  <c r="H137" i="16"/>
  <c r="F137" i="16"/>
  <c r="E137" i="16"/>
  <c r="D137" i="16"/>
  <c r="U136" i="16"/>
  <c r="T136" i="16"/>
  <c r="O136" i="16"/>
  <c r="M136" i="16"/>
  <c r="K136" i="16"/>
  <c r="I136" i="16"/>
  <c r="G136" i="16"/>
  <c r="U135" i="16"/>
  <c r="T135" i="16"/>
  <c r="O135" i="16"/>
  <c r="M135" i="16"/>
  <c r="K135" i="16"/>
  <c r="I135" i="16"/>
  <c r="G135" i="16"/>
  <c r="U134" i="16"/>
  <c r="T134" i="16"/>
  <c r="O134" i="16"/>
  <c r="M134" i="16"/>
  <c r="K134" i="16"/>
  <c r="I134" i="16"/>
  <c r="G134" i="16"/>
  <c r="U133" i="16"/>
  <c r="T133" i="16"/>
  <c r="O133" i="16"/>
  <c r="M133" i="16"/>
  <c r="K133" i="16"/>
  <c r="I133" i="16"/>
  <c r="G133" i="16"/>
  <c r="S132" i="16"/>
  <c r="R132" i="16"/>
  <c r="Q132" i="16"/>
  <c r="T132" i="16" s="1"/>
  <c r="P132" i="16"/>
  <c r="U132" i="16" s="1"/>
  <c r="L132" i="16"/>
  <c r="J132" i="16"/>
  <c r="H132" i="16"/>
  <c r="F132" i="16"/>
  <c r="E132" i="16"/>
  <c r="D132" i="16"/>
  <c r="G132" i="16" s="1"/>
  <c r="U131" i="16"/>
  <c r="T131" i="16"/>
  <c r="O131" i="16"/>
  <c r="M131" i="16"/>
  <c r="K131" i="16"/>
  <c r="I131" i="16"/>
  <c r="G131" i="16"/>
  <c r="U130" i="16"/>
  <c r="T130" i="16"/>
  <c r="O130" i="16"/>
  <c r="M130" i="16"/>
  <c r="K130" i="16"/>
  <c r="I130" i="16"/>
  <c r="G130" i="16"/>
  <c r="U129" i="16"/>
  <c r="T129" i="16"/>
  <c r="O129" i="16"/>
  <c r="M129" i="16"/>
  <c r="K129" i="16"/>
  <c r="I129" i="16"/>
  <c r="G129" i="16"/>
  <c r="U128" i="16"/>
  <c r="T128" i="16"/>
  <c r="O128" i="16"/>
  <c r="M128" i="16"/>
  <c r="K128" i="16"/>
  <c r="I128" i="16"/>
  <c r="G128" i="16"/>
  <c r="U127" i="16"/>
  <c r="T127" i="16"/>
  <c r="O127" i="16"/>
  <c r="M127" i="16"/>
  <c r="K127" i="16"/>
  <c r="I127" i="16"/>
  <c r="G127" i="16"/>
  <c r="S126" i="16"/>
  <c r="R126" i="16"/>
  <c r="Q126" i="16"/>
  <c r="P126" i="16"/>
  <c r="U126" i="16" s="1"/>
  <c r="L126" i="16"/>
  <c r="J126" i="16"/>
  <c r="H126" i="16"/>
  <c r="F126" i="16"/>
  <c r="E126" i="16"/>
  <c r="K126" i="16" s="1"/>
  <c r="D126" i="16"/>
  <c r="U125" i="16"/>
  <c r="T125" i="16"/>
  <c r="O125" i="16"/>
  <c r="M125" i="16"/>
  <c r="K125" i="16"/>
  <c r="I125" i="16"/>
  <c r="G125" i="16"/>
  <c r="U124" i="16"/>
  <c r="T124" i="16"/>
  <c r="O124" i="16"/>
  <c r="M124" i="16"/>
  <c r="K124" i="16"/>
  <c r="I124" i="16"/>
  <c r="G124" i="16"/>
  <c r="U123" i="16"/>
  <c r="T123" i="16"/>
  <c r="O123" i="16"/>
  <c r="M123" i="16"/>
  <c r="K123" i="16"/>
  <c r="I123" i="16"/>
  <c r="G123" i="16"/>
  <c r="U122" i="16"/>
  <c r="T122" i="16"/>
  <c r="O122" i="16"/>
  <c r="M122" i="16"/>
  <c r="K122" i="16"/>
  <c r="I122" i="16"/>
  <c r="G122" i="16"/>
  <c r="S121" i="16"/>
  <c r="R121" i="16"/>
  <c r="Q121" i="16"/>
  <c r="P121" i="16"/>
  <c r="L121" i="16"/>
  <c r="J121" i="16"/>
  <c r="H121" i="16"/>
  <c r="F121" i="16"/>
  <c r="U121" i="16" s="1"/>
  <c r="E121" i="16"/>
  <c r="M121" i="16" s="1"/>
  <c r="D121" i="16"/>
  <c r="U120" i="16"/>
  <c r="T120" i="16"/>
  <c r="O120" i="16"/>
  <c r="M120" i="16"/>
  <c r="K120" i="16"/>
  <c r="I120" i="16"/>
  <c r="G120" i="16"/>
  <c r="U119" i="16"/>
  <c r="T119" i="16"/>
  <c r="O119" i="16"/>
  <c r="M119" i="16"/>
  <c r="K119" i="16"/>
  <c r="I119" i="16"/>
  <c r="G119" i="16"/>
  <c r="U118" i="16"/>
  <c r="T118" i="16"/>
  <c r="O118" i="16"/>
  <c r="M118" i="16"/>
  <c r="K118" i="16"/>
  <c r="I118" i="16"/>
  <c r="G118" i="16"/>
  <c r="U117" i="16"/>
  <c r="T117" i="16"/>
  <c r="O117" i="16"/>
  <c r="M117" i="16"/>
  <c r="K117" i="16"/>
  <c r="I117" i="16"/>
  <c r="G117" i="16"/>
  <c r="U116" i="16"/>
  <c r="T116" i="16"/>
  <c r="O116" i="16"/>
  <c r="M116" i="16"/>
  <c r="K116" i="16"/>
  <c r="I116" i="16"/>
  <c r="G116" i="16"/>
  <c r="U115" i="16"/>
  <c r="T115" i="16"/>
  <c r="O115" i="16"/>
  <c r="M115" i="16"/>
  <c r="K115" i="16"/>
  <c r="I115" i="16"/>
  <c r="G115" i="16"/>
  <c r="U114" i="16"/>
  <c r="T114" i="16"/>
  <c r="O114" i="16"/>
  <c r="M114" i="16"/>
  <c r="K114" i="16"/>
  <c r="I114" i="16"/>
  <c r="G114" i="16"/>
  <c r="U113" i="16"/>
  <c r="T113" i="16"/>
  <c r="O113" i="16"/>
  <c r="M113" i="16"/>
  <c r="K113" i="16"/>
  <c r="I113" i="16"/>
  <c r="G113" i="16"/>
  <c r="S112" i="16"/>
  <c r="R112" i="16"/>
  <c r="Q112" i="16"/>
  <c r="P112" i="16"/>
  <c r="L112" i="16"/>
  <c r="J112" i="16"/>
  <c r="I112" i="16"/>
  <c r="H112" i="16"/>
  <c r="F112" i="16"/>
  <c r="E112" i="16"/>
  <c r="M112" i="16" s="1"/>
  <c r="D112" i="16"/>
  <c r="O112" i="16" s="1"/>
  <c r="U111" i="16"/>
  <c r="T111" i="16"/>
  <c r="O111" i="16"/>
  <c r="M111" i="16"/>
  <c r="K111" i="16"/>
  <c r="I111" i="16"/>
  <c r="G111" i="16"/>
  <c r="U110" i="16"/>
  <c r="T110" i="16"/>
  <c r="O110" i="16"/>
  <c r="M110" i="16"/>
  <c r="K110" i="16"/>
  <c r="I110" i="16"/>
  <c r="G110" i="16"/>
  <c r="U109" i="16"/>
  <c r="T109" i="16"/>
  <c r="O109" i="16"/>
  <c r="M109" i="16"/>
  <c r="K109" i="16"/>
  <c r="I109" i="16"/>
  <c r="G109" i="16"/>
  <c r="U108" i="16"/>
  <c r="T108" i="16"/>
  <c r="O108" i="16"/>
  <c r="M108" i="16"/>
  <c r="K108" i="16"/>
  <c r="I108" i="16"/>
  <c r="G108" i="16"/>
  <c r="U107" i="16"/>
  <c r="T107" i="16"/>
  <c r="O107" i="16"/>
  <c r="M107" i="16"/>
  <c r="K107" i="16"/>
  <c r="I107" i="16"/>
  <c r="G107" i="16"/>
  <c r="S106" i="16"/>
  <c r="T106" i="16" s="1"/>
  <c r="R106" i="16"/>
  <c r="Q106" i="16"/>
  <c r="P106" i="16"/>
  <c r="L106" i="16"/>
  <c r="J106" i="16"/>
  <c r="I106" i="16"/>
  <c r="H106" i="16"/>
  <c r="F106" i="16"/>
  <c r="G106" i="16" s="1"/>
  <c r="E106" i="16"/>
  <c r="D106" i="16"/>
  <c r="O106" i="16" s="1"/>
  <c r="U105" i="16"/>
  <c r="T105" i="16"/>
  <c r="O105" i="16"/>
  <c r="M105" i="16"/>
  <c r="K105" i="16"/>
  <c r="I105" i="16"/>
  <c r="G105" i="16"/>
  <c r="S102" i="16"/>
  <c r="R102" i="16"/>
  <c r="Q102" i="16"/>
  <c r="P102" i="16"/>
  <c r="L102" i="16"/>
  <c r="J102" i="16"/>
  <c r="H102" i="16"/>
  <c r="F102" i="16"/>
  <c r="E102" i="16"/>
  <c r="M102" i="16" s="1"/>
  <c r="D102" i="16"/>
  <c r="S101" i="16"/>
  <c r="R101" i="16"/>
  <c r="Q101" i="16"/>
  <c r="T101" i="16" s="1"/>
  <c r="P101" i="16"/>
  <c r="U101" i="16" s="1"/>
  <c r="L101" i="16"/>
  <c r="K101" i="16"/>
  <c r="J101" i="16"/>
  <c r="H101" i="16"/>
  <c r="F101" i="16"/>
  <c r="E101" i="16"/>
  <c r="D101" i="16"/>
  <c r="O101" i="16" s="1"/>
  <c r="U100" i="16"/>
  <c r="T100" i="16"/>
  <c r="O100" i="16"/>
  <c r="M100" i="16"/>
  <c r="K100" i="16"/>
  <c r="I100" i="16"/>
  <c r="G100" i="16"/>
  <c r="U99" i="16"/>
  <c r="T99" i="16"/>
  <c r="O99" i="16"/>
  <c r="M99" i="16"/>
  <c r="K99" i="16"/>
  <c r="I99" i="16"/>
  <c r="G99" i="16"/>
  <c r="U98" i="16"/>
  <c r="T98" i="16"/>
  <c r="O98" i="16"/>
  <c r="M98" i="16"/>
  <c r="K98" i="16"/>
  <c r="I98" i="16"/>
  <c r="G98" i="16"/>
  <c r="U97" i="16"/>
  <c r="T97" i="16"/>
  <c r="O97" i="16"/>
  <c r="M97" i="16"/>
  <c r="K97" i="16"/>
  <c r="I97" i="16"/>
  <c r="G97" i="16"/>
  <c r="S96" i="16"/>
  <c r="R96" i="16"/>
  <c r="Q96" i="16"/>
  <c r="T96" i="16" s="1"/>
  <c r="P96" i="16"/>
  <c r="L96" i="16"/>
  <c r="J96" i="16"/>
  <c r="H96" i="16"/>
  <c r="F96" i="16"/>
  <c r="U96" i="16" s="1"/>
  <c r="E96" i="16"/>
  <c r="K96" i="16" s="1"/>
  <c r="D96" i="16"/>
  <c r="I96" i="16" s="1"/>
  <c r="U95" i="16"/>
  <c r="T95" i="16"/>
  <c r="O95" i="16"/>
  <c r="M95" i="16"/>
  <c r="K95" i="16"/>
  <c r="I95" i="16"/>
  <c r="G95" i="16"/>
  <c r="U94" i="16"/>
  <c r="T94" i="16"/>
  <c r="O94" i="16"/>
  <c r="M94" i="16"/>
  <c r="K94" i="16"/>
  <c r="I94" i="16"/>
  <c r="G94" i="16"/>
  <c r="U93" i="16"/>
  <c r="T93" i="16"/>
  <c r="O93" i="16"/>
  <c r="M93" i="16"/>
  <c r="K93" i="16"/>
  <c r="I93" i="16"/>
  <c r="G93" i="16"/>
  <c r="U92" i="16"/>
  <c r="T92" i="16"/>
  <c r="O92" i="16"/>
  <c r="M92" i="16"/>
  <c r="K92" i="16"/>
  <c r="I92" i="16"/>
  <c r="G92" i="16"/>
  <c r="U91" i="16"/>
  <c r="S91" i="16"/>
  <c r="R91" i="16"/>
  <c r="Q91" i="16"/>
  <c r="T91" i="16" s="1"/>
  <c r="P91" i="16"/>
  <c r="L91" i="16"/>
  <c r="J91" i="16"/>
  <c r="I91" i="16"/>
  <c r="H91" i="16"/>
  <c r="F91" i="16"/>
  <c r="E91" i="16"/>
  <c r="M91" i="16" s="1"/>
  <c r="D91" i="16"/>
  <c r="G91" i="16" s="1"/>
  <c r="U90" i="16"/>
  <c r="T90" i="16"/>
  <c r="O90" i="16"/>
  <c r="M90" i="16"/>
  <c r="K90" i="16"/>
  <c r="I90" i="16"/>
  <c r="G90" i="16"/>
  <c r="U89" i="16"/>
  <c r="T89" i="16"/>
  <c r="O89" i="16"/>
  <c r="M89" i="16"/>
  <c r="K89" i="16"/>
  <c r="I89" i="16"/>
  <c r="G89" i="16"/>
  <c r="U88" i="16"/>
  <c r="T88" i="16"/>
  <c r="O88" i="16"/>
  <c r="M88" i="16"/>
  <c r="K88" i="16"/>
  <c r="I88" i="16"/>
  <c r="G88" i="16"/>
  <c r="S85" i="16"/>
  <c r="R85" i="16"/>
  <c r="Q85" i="16"/>
  <c r="T85" i="16" s="1"/>
  <c r="P85" i="16"/>
  <c r="U85" i="16" s="1"/>
  <c r="L85" i="16"/>
  <c r="J85" i="16"/>
  <c r="K85" i="16" s="1"/>
  <c r="H85" i="16"/>
  <c r="F85" i="16"/>
  <c r="E85" i="16"/>
  <c r="D85" i="16"/>
  <c r="I85" i="16" s="1"/>
  <c r="S84" i="16"/>
  <c r="R84" i="16"/>
  <c r="Q84" i="16"/>
  <c r="T84" i="16" s="1"/>
  <c r="P84" i="16"/>
  <c r="U84" i="16" s="1"/>
  <c r="L84" i="16"/>
  <c r="J84" i="16"/>
  <c r="K84" i="16" s="1"/>
  <c r="H84" i="16"/>
  <c r="I84" i="16" s="1"/>
  <c r="F84" i="16"/>
  <c r="E84" i="16"/>
  <c r="D84" i="16"/>
  <c r="U83" i="16"/>
  <c r="T83" i="16"/>
  <c r="O83" i="16"/>
  <c r="M83" i="16"/>
  <c r="K83" i="16"/>
  <c r="I83" i="16"/>
  <c r="G83" i="16"/>
  <c r="U82" i="16"/>
  <c r="T82" i="16"/>
  <c r="O82" i="16"/>
  <c r="M82" i="16"/>
  <c r="K82" i="16"/>
  <c r="I82" i="16"/>
  <c r="G82" i="16"/>
  <c r="U81" i="16"/>
  <c r="T81" i="16"/>
  <c r="O81" i="16"/>
  <c r="M81" i="16"/>
  <c r="K81" i="16"/>
  <c r="I81" i="16"/>
  <c r="G81" i="16"/>
  <c r="U80" i="16"/>
  <c r="T80" i="16"/>
  <c r="O80" i="16"/>
  <c r="M80" i="16"/>
  <c r="K80" i="16"/>
  <c r="I80" i="16"/>
  <c r="G80" i="16"/>
  <c r="U79" i="16"/>
  <c r="T79" i="16"/>
  <c r="O79" i="16"/>
  <c r="M79" i="16"/>
  <c r="K79" i="16"/>
  <c r="I79" i="16"/>
  <c r="G79" i="16"/>
  <c r="S78" i="16"/>
  <c r="R78" i="16"/>
  <c r="Q78" i="16"/>
  <c r="T78" i="16" s="1"/>
  <c r="P78" i="16"/>
  <c r="U78" i="16" s="1"/>
  <c r="L78" i="16"/>
  <c r="J78" i="16"/>
  <c r="H78" i="16"/>
  <c r="F78" i="16"/>
  <c r="E78" i="16"/>
  <c r="K78" i="16" s="1"/>
  <c r="D78" i="16"/>
  <c r="I78" i="16" s="1"/>
  <c r="U77" i="16"/>
  <c r="T77" i="16"/>
  <c r="O77" i="16"/>
  <c r="M77" i="16"/>
  <c r="K77" i="16"/>
  <c r="I77" i="16"/>
  <c r="G77" i="16"/>
  <c r="U76" i="16"/>
  <c r="T76" i="16"/>
  <c r="O76" i="16"/>
  <c r="M76" i="16"/>
  <c r="K76" i="16"/>
  <c r="I76" i="16"/>
  <c r="G76" i="16"/>
  <c r="U75" i="16"/>
  <c r="T75" i="16"/>
  <c r="O75" i="16"/>
  <c r="M75" i="16"/>
  <c r="K75" i="16"/>
  <c r="I75" i="16"/>
  <c r="G75" i="16"/>
  <c r="U74" i="16"/>
  <c r="T74" i="16"/>
  <c r="O74" i="16"/>
  <c r="M74" i="16"/>
  <c r="K74" i="16"/>
  <c r="I74" i="16"/>
  <c r="G74" i="16"/>
  <c r="U73" i="16"/>
  <c r="T73" i="16"/>
  <c r="O73" i="16"/>
  <c r="M73" i="16"/>
  <c r="K73" i="16"/>
  <c r="I73" i="16"/>
  <c r="G73" i="16"/>
  <c r="U72" i="16"/>
  <c r="T72" i="16"/>
  <c r="O72" i="16"/>
  <c r="M72" i="16"/>
  <c r="K72" i="16"/>
  <c r="I72" i="16"/>
  <c r="G72" i="16"/>
  <c r="U71" i="16"/>
  <c r="T71" i="16"/>
  <c r="O71" i="16"/>
  <c r="M71" i="16"/>
  <c r="K71" i="16"/>
  <c r="I71" i="16"/>
  <c r="G71" i="16"/>
  <c r="S70" i="16"/>
  <c r="T70" i="16" s="1"/>
  <c r="R70" i="16"/>
  <c r="Q70" i="16"/>
  <c r="P70" i="16"/>
  <c r="L70" i="16"/>
  <c r="J70" i="16"/>
  <c r="H70" i="16"/>
  <c r="I70" i="16" s="1"/>
  <c r="F70" i="16"/>
  <c r="G70" i="16" s="1"/>
  <c r="E70" i="16"/>
  <c r="D70" i="16"/>
  <c r="O70" i="16" s="1"/>
  <c r="U69" i="16"/>
  <c r="T69" i="16"/>
  <c r="O69" i="16"/>
  <c r="M69" i="16"/>
  <c r="K69" i="16"/>
  <c r="I69" i="16"/>
  <c r="G69" i="16"/>
  <c r="U68" i="16"/>
  <c r="T68" i="16"/>
  <c r="O68" i="16"/>
  <c r="M68" i="16"/>
  <c r="K68" i="16"/>
  <c r="I68" i="16"/>
  <c r="G68" i="16"/>
  <c r="U67" i="16"/>
  <c r="T67" i="16"/>
  <c r="O67" i="16"/>
  <c r="M67" i="16"/>
  <c r="K67" i="16"/>
  <c r="I67" i="16"/>
  <c r="G67" i="16"/>
  <c r="U66" i="16"/>
  <c r="T66" i="16"/>
  <c r="O66" i="16"/>
  <c r="M66" i="16"/>
  <c r="K66" i="16"/>
  <c r="I66" i="16"/>
  <c r="G66" i="16"/>
  <c r="U65" i="16"/>
  <c r="T65" i="16"/>
  <c r="O65" i="16"/>
  <c r="M65" i="16"/>
  <c r="K65" i="16"/>
  <c r="I65" i="16"/>
  <c r="G65" i="16"/>
  <c r="U64" i="16"/>
  <c r="T64" i="16"/>
  <c r="O64" i="16"/>
  <c r="M64" i="16"/>
  <c r="K64" i="16"/>
  <c r="I64" i="16"/>
  <c r="G64" i="16"/>
  <c r="U63" i="16"/>
  <c r="S63" i="16"/>
  <c r="R63" i="16"/>
  <c r="Q63" i="16"/>
  <c r="T63" i="16" s="1"/>
  <c r="P63" i="16"/>
  <c r="L63" i="16"/>
  <c r="J63" i="16"/>
  <c r="I63" i="16"/>
  <c r="H63" i="16"/>
  <c r="F63" i="16"/>
  <c r="E63" i="16"/>
  <c r="M63" i="16" s="1"/>
  <c r="D63" i="16"/>
  <c r="G63" i="16" s="1"/>
  <c r="U62" i="16"/>
  <c r="T62" i="16"/>
  <c r="O62" i="16"/>
  <c r="M62" i="16"/>
  <c r="K62" i="16"/>
  <c r="I62" i="16"/>
  <c r="G62" i="16"/>
  <c r="U61" i="16"/>
  <c r="T61" i="16"/>
  <c r="O61" i="16"/>
  <c r="M61" i="16"/>
  <c r="K61" i="16"/>
  <c r="I61" i="16"/>
  <c r="G61" i="16"/>
  <c r="U60" i="16"/>
  <c r="T60" i="16"/>
  <c r="O60" i="16"/>
  <c r="M60" i="16"/>
  <c r="K60" i="16"/>
  <c r="I60" i="16"/>
  <c r="G60" i="16"/>
  <c r="U59" i="16"/>
  <c r="T59" i="16"/>
  <c r="O59" i="16"/>
  <c r="M59" i="16"/>
  <c r="K59" i="16"/>
  <c r="I59" i="16"/>
  <c r="G59" i="16"/>
  <c r="S58" i="16"/>
  <c r="R58" i="16"/>
  <c r="Q58" i="16"/>
  <c r="P58" i="16"/>
  <c r="U58" i="16" s="1"/>
  <c r="O58" i="16"/>
  <c r="L58" i="16"/>
  <c r="J58" i="16"/>
  <c r="I58" i="16"/>
  <c r="H58" i="16"/>
  <c r="F58" i="16"/>
  <c r="G58" i="16" s="1"/>
  <c r="E58" i="16"/>
  <c r="M58" i="16" s="1"/>
  <c r="D58" i="16"/>
  <c r="U57" i="16"/>
  <c r="T57" i="16"/>
  <c r="O57" i="16"/>
  <c r="M57" i="16"/>
  <c r="K57" i="16"/>
  <c r="I57" i="16"/>
  <c r="G57" i="16"/>
  <c r="S54" i="16"/>
  <c r="R54" i="16"/>
  <c r="Q54" i="16"/>
  <c r="P54" i="16"/>
  <c r="O54" i="16"/>
  <c r="L54" i="16"/>
  <c r="J54" i="16"/>
  <c r="I54" i="16"/>
  <c r="H54" i="16"/>
  <c r="F54" i="16"/>
  <c r="G54" i="16" s="1"/>
  <c r="E54" i="16"/>
  <c r="D54" i="16"/>
  <c r="S53" i="16"/>
  <c r="R53" i="16"/>
  <c r="Q53" i="16"/>
  <c r="P53" i="16"/>
  <c r="U53" i="16" s="1"/>
  <c r="O53" i="16"/>
  <c r="L53" i="16"/>
  <c r="J53" i="16"/>
  <c r="H53" i="16"/>
  <c r="F53" i="16"/>
  <c r="G53" i="16" s="1"/>
  <c r="E53" i="16"/>
  <c r="M53" i="16" s="1"/>
  <c r="D53" i="16"/>
  <c r="U52" i="16"/>
  <c r="T52" i="16"/>
  <c r="O52" i="16"/>
  <c r="M52" i="16"/>
  <c r="K52" i="16"/>
  <c r="I52" i="16"/>
  <c r="G52" i="16"/>
  <c r="U51" i="16"/>
  <c r="T51" i="16"/>
  <c r="O51" i="16"/>
  <c r="M51" i="16"/>
  <c r="K51" i="16"/>
  <c r="I51" i="16"/>
  <c r="G51" i="16"/>
  <c r="U50" i="16"/>
  <c r="T50" i="16"/>
  <c r="O50" i="16"/>
  <c r="M50" i="16"/>
  <c r="K50" i="16"/>
  <c r="I50" i="16"/>
  <c r="G50" i="16"/>
  <c r="U49" i="16"/>
  <c r="T49" i="16"/>
  <c r="O49" i="16"/>
  <c r="M49" i="16"/>
  <c r="K49" i="16"/>
  <c r="I49" i="16"/>
  <c r="G49" i="16"/>
  <c r="U48" i="16"/>
  <c r="T48" i="16"/>
  <c r="O48" i="16"/>
  <c r="M48" i="16"/>
  <c r="K48" i="16"/>
  <c r="I48" i="16"/>
  <c r="G48" i="16"/>
  <c r="U47" i="16"/>
  <c r="S47" i="16"/>
  <c r="R47" i="16"/>
  <c r="Q47" i="16"/>
  <c r="T47" i="16" s="1"/>
  <c r="P47" i="16"/>
  <c r="L47" i="16"/>
  <c r="J47" i="16"/>
  <c r="H47" i="16"/>
  <c r="F47" i="16"/>
  <c r="E47" i="16"/>
  <c r="D47" i="16"/>
  <c r="I47" i="16" s="1"/>
  <c r="U46" i="16"/>
  <c r="T46" i="16"/>
  <c r="O46" i="16"/>
  <c r="M46" i="16"/>
  <c r="K46" i="16"/>
  <c r="I46" i="16"/>
  <c r="G46" i="16"/>
  <c r="U45" i="16"/>
  <c r="T45" i="16"/>
  <c r="O45" i="16"/>
  <c r="M45" i="16"/>
  <c r="K45" i="16"/>
  <c r="I45" i="16"/>
  <c r="G45" i="16"/>
  <c r="U44" i="16"/>
  <c r="T44" i="16"/>
  <c r="O44" i="16"/>
  <c r="M44" i="16"/>
  <c r="K44" i="16"/>
  <c r="I44" i="16"/>
  <c r="G44" i="16"/>
  <c r="U43" i="16"/>
  <c r="T43" i="16"/>
  <c r="O43" i="16"/>
  <c r="M43" i="16"/>
  <c r="K43" i="16"/>
  <c r="I43" i="16"/>
  <c r="G43" i="16"/>
  <c r="U42" i="16"/>
  <c r="T42" i="16"/>
  <c r="O42" i="16"/>
  <c r="M42" i="16"/>
  <c r="K42" i="16"/>
  <c r="I42" i="16"/>
  <c r="G42" i="16"/>
  <c r="U41" i="16"/>
  <c r="T41" i="16"/>
  <c r="O41" i="16"/>
  <c r="M41" i="16"/>
  <c r="K41" i="16"/>
  <c r="I41" i="16"/>
  <c r="G41" i="16"/>
  <c r="S40" i="16"/>
  <c r="R40" i="16"/>
  <c r="Q40" i="16"/>
  <c r="P40" i="16"/>
  <c r="U40" i="16" s="1"/>
  <c r="L40" i="16"/>
  <c r="J40" i="16"/>
  <c r="H40" i="16"/>
  <c r="F40" i="16"/>
  <c r="G40" i="16" s="1"/>
  <c r="E40" i="16"/>
  <c r="D40" i="16"/>
  <c r="O40" i="16" s="1"/>
  <c r="U39" i="16"/>
  <c r="T39" i="16"/>
  <c r="O39" i="16"/>
  <c r="M39" i="16"/>
  <c r="K39" i="16"/>
  <c r="I39" i="16"/>
  <c r="G39" i="16"/>
  <c r="U38" i="16"/>
  <c r="T38" i="16"/>
  <c r="O38" i="16"/>
  <c r="M38" i="16"/>
  <c r="K38" i="16"/>
  <c r="I38" i="16"/>
  <c r="G38" i="16"/>
  <c r="U37" i="16"/>
  <c r="T37" i="16"/>
  <c r="O37" i="16"/>
  <c r="M37" i="16"/>
  <c r="K37" i="16"/>
  <c r="I37" i="16"/>
  <c r="G37" i="16"/>
  <c r="U36" i="16"/>
  <c r="T36" i="16"/>
  <c r="O36" i="16"/>
  <c r="M36" i="16"/>
  <c r="K36" i="16"/>
  <c r="I36" i="16"/>
  <c r="G36" i="16"/>
  <c r="S35" i="16"/>
  <c r="R35" i="16"/>
  <c r="Q35" i="16"/>
  <c r="T35" i="16" s="1"/>
  <c r="P35" i="16"/>
  <c r="U35" i="16" s="1"/>
  <c r="L35" i="16"/>
  <c r="K35" i="16"/>
  <c r="J35" i="16"/>
  <c r="H35" i="16"/>
  <c r="F35" i="16"/>
  <c r="E35" i="16"/>
  <c r="D35" i="16"/>
  <c r="I35" i="16" s="1"/>
  <c r="U34" i="16"/>
  <c r="T34" i="16"/>
  <c r="O34" i="16"/>
  <c r="M34" i="16"/>
  <c r="K34" i="16"/>
  <c r="I34" i="16"/>
  <c r="G34" i="16"/>
  <c r="U33" i="16"/>
  <c r="T33" i="16"/>
  <c r="O33" i="16"/>
  <c r="M33" i="16"/>
  <c r="K33" i="16"/>
  <c r="I33" i="16"/>
  <c r="G33" i="16"/>
  <c r="U32" i="16"/>
  <c r="T32" i="16"/>
  <c r="O32" i="16"/>
  <c r="M32" i="16"/>
  <c r="K32" i="16"/>
  <c r="I32" i="16"/>
  <c r="G32" i="16"/>
  <c r="U31" i="16"/>
  <c r="T31" i="16"/>
  <c r="O31" i="16"/>
  <c r="M31" i="16"/>
  <c r="K31" i="16"/>
  <c r="I31" i="16"/>
  <c r="G31" i="16"/>
  <c r="U30" i="16"/>
  <c r="T30" i="16"/>
  <c r="O30" i="16"/>
  <c r="M30" i="16"/>
  <c r="K30" i="16"/>
  <c r="I30" i="16"/>
  <c r="G30" i="16"/>
  <c r="U29" i="16"/>
  <c r="T29" i="16"/>
  <c r="O29" i="16"/>
  <c r="M29" i="16"/>
  <c r="K29" i="16"/>
  <c r="I29" i="16"/>
  <c r="G29" i="16"/>
  <c r="U28" i="16"/>
  <c r="T28" i="16"/>
  <c r="O28" i="16"/>
  <c r="M28" i="16"/>
  <c r="K28" i="16"/>
  <c r="I28" i="16"/>
  <c r="G28" i="16"/>
  <c r="S27" i="16"/>
  <c r="R27" i="16"/>
  <c r="Q27" i="16"/>
  <c r="T27" i="16" s="1"/>
  <c r="P27" i="16"/>
  <c r="L27" i="16"/>
  <c r="J27" i="16"/>
  <c r="H27" i="16"/>
  <c r="F27" i="16"/>
  <c r="U27" i="16" s="1"/>
  <c r="E27" i="16"/>
  <c r="D27" i="16"/>
  <c r="U26" i="16"/>
  <c r="T26" i="16"/>
  <c r="O26" i="16"/>
  <c r="M26" i="16"/>
  <c r="K26" i="16"/>
  <c r="I26" i="16"/>
  <c r="G26" i="16"/>
  <c r="U25" i="16"/>
  <c r="T25" i="16"/>
  <c r="O25" i="16"/>
  <c r="M25" i="16"/>
  <c r="K25" i="16"/>
  <c r="I25" i="16"/>
  <c r="G25" i="16"/>
  <c r="U24" i="16"/>
  <c r="T24" i="16"/>
  <c r="O24" i="16"/>
  <c r="M24" i="16"/>
  <c r="K24" i="16"/>
  <c r="I24" i="16"/>
  <c r="G24" i="16"/>
  <c r="U23" i="16"/>
  <c r="T23" i="16"/>
  <c r="O23" i="16"/>
  <c r="M23" i="16"/>
  <c r="K23" i="16"/>
  <c r="I23" i="16"/>
  <c r="G23" i="16"/>
  <c r="U22" i="16"/>
  <c r="T22" i="16"/>
  <c r="O22" i="16"/>
  <c r="M22" i="16"/>
  <c r="K22" i="16"/>
  <c r="I22" i="16"/>
  <c r="G22" i="16"/>
  <c r="U21" i="16"/>
  <c r="T21" i="16"/>
  <c r="O21" i="16"/>
  <c r="M21" i="16"/>
  <c r="K21" i="16"/>
  <c r="I21" i="16"/>
  <c r="G21" i="16"/>
  <c r="U20" i="16"/>
  <c r="T20" i="16"/>
  <c r="O20" i="16"/>
  <c r="M20" i="16"/>
  <c r="K20" i="16"/>
  <c r="I20" i="16"/>
  <c r="G20" i="16"/>
  <c r="S19" i="16"/>
  <c r="R19" i="16"/>
  <c r="Q19" i="16"/>
  <c r="P19" i="16"/>
  <c r="U19" i="16" s="1"/>
  <c r="L19" i="16"/>
  <c r="J19" i="16"/>
  <c r="K19" i="16" s="1"/>
  <c r="H19" i="16"/>
  <c r="F19" i="16"/>
  <c r="E19" i="16"/>
  <c r="D19" i="16"/>
  <c r="U18" i="16"/>
  <c r="T18" i="16"/>
  <c r="O18" i="16"/>
  <c r="M18" i="16"/>
  <c r="K18" i="16"/>
  <c r="I18" i="16"/>
  <c r="G18" i="16"/>
  <c r="U17" i="16"/>
  <c r="T17" i="16"/>
  <c r="O17" i="16"/>
  <c r="M17" i="16"/>
  <c r="K17" i="16"/>
  <c r="I17" i="16"/>
  <c r="G17" i="16"/>
  <c r="U16" i="16"/>
  <c r="T16" i="16"/>
  <c r="O16" i="16"/>
  <c r="M16" i="16"/>
  <c r="K16" i="16"/>
  <c r="I16" i="16"/>
  <c r="G16" i="16"/>
  <c r="U15" i="16"/>
  <c r="T15" i="16"/>
  <c r="O15" i="16"/>
  <c r="M15" i="16"/>
  <c r="K15" i="16"/>
  <c r="I15" i="16"/>
  <c r="G15" i="16"/>
  <c r="U14" i="16"/>
  <c r="T14" i="16"/>
  <c r="O14" i="16"/>
  <c r="M14" i="16"/>
  <c r="K14" i="16"/>
  <c r="I14" i="16"/>
  <c r="G14" i="16"/>
  <c r="U13" i="16"/>
  <c r="T13" i="16"/>
  <c r="O13" i="16"/>
  <c r="M13" i="16"/>
  <c r="K13" i="16"/>
  <c r="I13" i="16"/>
  <c r="G13" i="16"/>
  <c r="U12" i="16"/>
  <c r="T12" i="16"/>
  <c r="O12" i="16"/>
  <c r="M12" i="16"/>
  <c r="K12" i="16"/>
  <c r="I12" i="16"/>
  <c r="G12" i="16"/>
  <c r="U11" i="16"/>
  <c r="T11" i="16"/>
  <c r="O11" i="16"/>
  <c r="M11" i="16"/>
  <c r="K11" i="16"/>
  <c r="I11" i="16"/>
  <c r="G11" i="16"/>
  <c r="S10" i="16"/>
  <c r="R10" i="16"/>
  <c r="Q10" i="16"/>
  <c r="P10" i="16"/>
  <c r="L10" i="16"/>
  <c r="K10" i="16"/>
  <c r="J10" i="16"/>
  <c r="H10" i="16"/>
  <c r="F10" i="16"/>
  <c r="U10" i="16" s="1"/>
  <c r="E10" i="16"/>
  <c r="M10" i="16" s="1"/>
  <c r="D10" i="16"/>
  <c r="U9" i="16"/>
  <c r="T9" i="16"/>
  <c r="O9" i="16"/>
  <c r="M9" i="16"/>
  <c r="K9" i="16"/>
  <c r="I9" i="16"/>
  <c r="G9" i="16"/>
  <c r="U8" i="16"/>
  <c r="T8" i="16"/>
  <c r="O8" i="16"/>
  <c r="M8" i="16"/>
  <c r="K8" i="16"/>
  <c r="I8" i="16"/>
  <c r="G8" i="16"/>
  <c r="S339" i="15"/>
  <c r="R339" i="15"/>
  <c r="Q339" i="15"/>
  <c r="P339" i="15"/>
  <c r="L339" i="15"/>
  <c r="J339" i="15"/>
  <c r="H339" i="15"/>
  <c r="F339" i="15"/>
  <c r="E339" i="15"/>
  <c r="M339" i="15" s="1"/>
  <c r="D339" i="15"/>
  <c r="S338" i="15"/>
  <c r="R338" i="15"/>
  <c r="Q338" i="15"/>
  <c r="T338" i="15" s="1"/>
  <c r="P338" i="15"/>
  <c r="O338" i="15"/>
  <c r="L338" i="15"/>
  <c r="J338" i="15"/>
  <c r="H338" i="15"/>
  <c r="F338" i="15"/>
  <c r="E338" i="15"/>
  <c r="D338" i="15"/>
  <c r="G338" i="15" s="1"/>
  <c r="S337" i="15"/>
  <c r="R337" i="15"/>
  <c r="Q337" i="15"/>
  <c r="T337" i="15" s="1"/>
  <c r="P337" i="15"/>
  <c r="L337" i="15"/>
  <c r="J337" i="15"/>
  <c r="H337" i="15"/>
  <c r="I337" i="15" s="1"/>
  <c r="F337" i="15"/>
  <c r="U337" i="15" s="1"/>
  <c r="E337" i="15"/>
  <c r="M337" i="15" s="1"/>
  <c r="D337" i="15"/>
  <c r="U336" i="15"/>
  <c r="T336" i="15"/>
  <c r="O336" i="15"/>
  <c r="M336" i="15"/>
  <c r="K336" i="15"/>
  <c r="I336" i="15"/>
  <c r="G336" i="15"/>
  <c r="U335" i="15"/>
  <c r="T335" i="15"/>
  <c r="O335" i="15"/>
  <c r="M335" i="15"/>
  <c r="K335" i="15"/>
  <c r="I335" i="15"/>
  <c r="G335" i="15"/>
  <c r="U334" i="15"/>
  <c r="T334" i="15"/>
  <c r="O334" i="15"/>
  <c r="M334" i="15"/>
  <c r="K334" i="15"/>
  <c r="I334" i="15"/>
  <c r="G334" i="15"/>
  <c r="U333" i="15"/>
  <c r="T333" i="15"/>
  <c r="O333" i="15"/>
  <c r="M333" i="15"/>
  <c r="K333" i="15"/>
  <c r="I333" i="15"/>
  <c r="G333" i="15"/>
  <c r="T332" i="15"/>
  <c r="S332" i="15"/>
  <c r="R332" i="15"/>
  <c r="Q332" i="15"/>
  <c r="P332" i="15"/>
  <c r="U332" i="15" s="1"/>
  <c r="L332" i="15"/>
  <c r="J332" i="15"/>
  <c r="I332" i="15"/>
  <c r="H332" i="15"/>
  <c r="F332" i="15"/>
  <c r="E332" i="15"/>
  <c r="D332" i="15"/>
  <c r="O332" i="15" s="1"/>
  <c r="U331" i="15"/>
  <c r="T331" i="15"/>
  <c r="O331" i="15"/>
  <c r="M331" i="15"/>
  <c r="K331" i="15"/>
  <c r="I331" i="15"/>
  <c r="G331" i="15"/>
  <c r="U330" i="15"/>
  <c r="T330" i="15"/>
  <c r="O330" i="15"/>
  <c r="M330" i="15"/>
  <c r="K330" i="15"/>
  <c r="I330" i="15"/>
  <c r="G330" i="15"/>
  <c r="U329" i="15"/>
  <c r="T329" i="15"/>
  <c r="O329" i="15"/>
  <c r="M329" i="15"/>
  <c r="K329" i="15"/>
  <c r="I329" i="15"/>
  <c r="G329" i="15"/>
  <c r="U328" i="15"/>
  <c r="T328" i="15"/>
  <c r="O328" i="15"/>
  <c r="M328" i="15"/>
  <c r="K328" i="15"/>
  <c r="I328" i="15"/>
  <c r="G328" i="15"/>
  <c r="U327" i="15"/>
  <c r="T327" i="15"/>
  <c r="O327" i="15"/>
  <c r="M327" i="15"/>
  <c r="K327" i="15"/>
  <c r="I327" i="15"/>
  <c r="G327" i="15"/>
  <c r="U326" i="15"/>
  <c r="T326" i="15"/>
  <c r="O326" i="15"/>
  <c r="M326" i="15"/>
  <c r="K326" i="15"/>
  <c r="I326" i="15"/>
  <c r="G326" i="15"/>
  <c r="U325" i="15"/>
  <c r="T325" i="15"/>
  <c r="O325" i="15"/>
  <c r="M325" i="15"/>
  <c r="K325" i="15"/>
  <c r="I325" i="15"/>
  <c r="G325" i="15"/>
  <c r="U324" i="15"/>
  <c r="T324" i="15"/>
  <c r="O324" i="15"/>
  <c r="M324" i="15"/>
  <c r="K324" i="15"/>
  <c r="I324" i="15"/>
  <c r="G324" i="15"/>
  <c r="S323" i="15"/>
  <c r="R323" i="15"/>
  <c r="Q323" i="15"/>
  <c r="P323" i="15"/>
  <c r="L323" i="15"/>
  <c r="J323" i="15"/>
  <c r="H323" i="15"/>
  <c r="F323" i="15"/>
  <c r="E323" i="15"/>
  <c r="M323" i="15" s="1"/>
  <c r="D323" i="15"/>
  <c r="U322" i="15"/>
  <c r="T322" i="15"/>
  <c r="O322" i="15"/>
  <c r="M322" i="15"/>
  <c r="K322" i="15"/>
  <c r="I322" i="15"/>
  <c r="G322" i="15"/>
  <c r="U321" i="15"/>
  <c r="T321" i="15"/>
  <c r="O321" i="15"/>
  <c r="M321" i="15"/>
  <c r="K321" i="15"/>
  <c r="I321" i="15"/>
  <c r="G321" i="15"/>
  <c r="U320" i="15"/>
  <c r="T320" i="15"/>
  <c r="O320" i="15"/>
  <c r="M320" i="15"/>
  <c r="K320" i="15"/>
  <c r="I320" i="15"/>
  <c r="G320" i="15"/>
  <c r="U319" i="15"/>
  <c r="T319" i="15"/>
  <c r="O319" i="15"/>
  <c r="M319" i="15"/>
  <c r="K319" i="15"/>
  <c r="I319" i="15"/>
  <c r="G319" i="15"/>
  <c r="U318" i="15"/>
  <c r="T318" i="15"/>
  <c r="O318" i="15"/>
  <c r="M318" i="15"/>
  <c r="K318" i="15"/>
  <c r="I318" i="15"/>
  <c r="G318" i="15"/>
  <c r="S317" i="15"/>
  <c r="R317" i="15"/>
  <c r="Q317" i="15"/>
  <c r="T317" i="15" s="1"/>
  <c r="P317" i="15"/>
  <c r="L317" i="15"/>
  <c r="J317" i="15"/>
  <c r="K317" i="15" s="1"/>
  <c r="H317" i="15"/>
  <c r="F317" i="15"/>
  <c r="U317" i="15" s="1"/>
  <c r="E317" i="15"/>
  <c r="D317" i="15"/>
  <c r="U316" i="15"/>
  <c r="T316" i="15"/>
  <c r="O316" i="15"/>
  <c r="M316" i="15"/>
  <c r="K316" i="15"/>
  <c r="I316" i="15"/>
  <c r="G316" i="15"/>
  <c r="U315" i="15"/>
  <c r="T315" i="15"/>
  <c r="O315" i="15"/>
  <c r="M315" i="15"/>
  <c r="K315" i="15"/>
  <c r="I315" i="15"/>
  <c r="G315" i="15"/>
  <c r="U314" i="15"/>
  <c r="T314" i="15"/>
  <c r="O314" i="15"/>
  <c r="M314" i="15"/>
  <c r="K314" i="15"/>
  <c r="I314" i="15"/>
  <c r="G314" i="15"/>
  <c r="U313" i="15"/>
  <c r="T313" i="15"/>
  <c r="O313" i="15"/>
  <c r="M313" i="15"/>
  <c r="K313" i="15"/>
  <c r="I313" i="15"/>
  <c r="G313" i="15"/>
  <c r="U312" i="15"/>
  <c r="T312" i="15"/>
  <c r="O312" i="15"/>
  <c r="M312" i="15"/>
  <c r="K312" i="15"/>
  <c r="I312" i="15"/>
  <c r="G312" i="15"/>
  <c r="U311" i="15"/>
  <c r="T311" i="15"/>
  <c r="O311" i="15"/>
  <c r="M311" i="15"/>
  <c r="K311" i="15"/>
  <c r="I311" i="15"/>
  <c r="G311" i="15"/>
  <c r="S310" i="15"/>
  <c r="R310" i="15"/>
  <c r="Q310" i="15"/>
  <c r="T310" i="15" s="1"/>
  <c r="P310" i="15"/>
  <c r="O310" i="15"/>
  <c r="L310" i="15"/>
  <c r="J310" i="15"/>
  <c r="I310" i="15"/>
  <c r="H310" i="15"/>
  <c r="F310" i="15"/>
  <c r="G310" i="15" s="1"/>
  <c r="E310" i="15"/>
  <c r="D310" i="15"/>
  <c r="U309" i="15"/>
  <c r="T309" i="15"/>
  <c r="O309" i="15"/>
  <c r="M309" i="15"/>
  <c r="K309" i="15"/>
  <c r="I309" i="15"/>
  <c r="G309" i="15"/>
  <c r="U308" i="15"/>
  <c r="T308" i="15"/>
  <c r="O308" i="15"/>
  <c r="M308" i="15"/>
  <c r="K308" i="15"/>
  <c r="I308" i="15"/>
  <c r="G308" i="15"/>
  <c r="U307" i="15"/>
  <c r="T307" i="15"/>
  <c r="O307" i="15"/>
  <c r="M307" i="15"/>
  <c r="K307" i="15"/>
  <c r="I307" i="15"/>
  <c r="G307" i="15"/>
  <c r="U306" i="15"/>
  <c r="T306" i="15"/>
  <c r="O306" i="15"/>
  <c r="M306" i="15"/>
  <c r="K306" i="15"/>
  <c r="I306" i="15"/>
  <c r="G306" i="15"/>
  <c r="U305" i="15"/>
  <c r="T305" i="15"/>
  <c r="O305" i="15"/>
  <c r="M305" i="15"/>
  <c r="K305" i="15"/>
  <c r="I305" i="15"/>
  <c r="G305" i="15"/>
  <c r="U304" i="15"/>
  <c r="T304" i="15"/>
  <c r="O304" i="15"/>
  <c r="M304" i="15"/>
  <c r="K304" i="15"/>
  <c r="I304" i="15"/>
  <c r="G304" i="15"/>
  <c r="S303" i="15"/>
  <c r="R303" i="15"/>
  <c r="Q303" i="15"/>
  <c r="T303" i="15" s="1"/>
  <c r="P303" i="15"/>
  <c r="O303" i="15"/>
  <c r="L303" i="15"/>
  <c r="J303" i="15"/>
  <c r="K303" i="15" s="1"/>
  <c r="I303" i="15"/>
  <c r="H303" i="15"/>
  <c r="F303" i="15"/>
  <c r="U303" i="15" s="1"/>
  <c r="E303" i="15"/>
  <c r="D303" i="15"/>
  <c r="U302" i="15"/>
  <c r="T302" i="15"/>
  <c r="O302" i="15"/>
  <c r="M302" i="15"/>
  <c r="K302" i="15"/>
  <c r="I302" i="15"/>
  <c r="G302" i="15"/>
  <c r="S299" i="15"/>
  <c r="R299" i="15"/>
  <c r="Q299" i="15"/>
  <c r="P299" i="15"/>
  <c r="L299" i="15"/>
  <c r="J299" i="15"/>
  <c r="H299" i="15"/>
  <c r="F299" i="15"/>
  <c r="U299" i="15" s="1"/>
  <c r="E299" i="15"/>
  <c r="M299" i="15" s="1"/>
  <c r="D299" i="15"/>
  <c r="S298" i="15"/>
  <c r="R298" i="15"/>
  <c r="Q298" i="15"/>
  <c r="P298" i="15"/>
  <c r="L298" i="15"/>
  <c r="J298" i="15"/>
  <c r="K298" i="15" s="1"/>
  <c r="H298" i="15"/>
  <c r="F298" i="15"/>
  <c r="E298" i="15"/>
  <c r="D298" i="15"/>
  <c r="O298" i="15" s="1"/>
  <c r="U297" i="15"/>
  <c r="T297" i="15"/>
  <c r="O297" i="15"/>
  <c r="M297" i="15"/>
  <c r="K297" i="15"/>
  <c r="I297" i="15"/>
  <c r="G297" i="15"/>
  <c r="U296" i="15"/>
  <c r="T296" i="15"/>
  <c r="O296" i="15"/>
  <c r="M296" i="15"/>
  <c r="K296" i="15"/>
  <c r="I296" i="15"/>
  <c r="G296" i="15"/>
  <c r="U295" i="15"/>
  <c r="T295" i="15"/>
  <c r="O295" i="15"/>
  <c r="M295" i="15"/>
  <c r="K295" i="15"/>
  <c r="I295" i="15"/>
  <c r="G295" i="15"/>
  <c r="U294" i="15"/>
  <c r="T294" i="15"/>
  <c r="O294" i="15"/>
  <c r="M294" i="15"/>
  <c r="K294" i="15"/>
  <c r="I294" i="15"/>
  <c r="G294" i="15"/>
  <c r="U293" i="15"/>
  <c r="T293" i="15"/>
  <c r="O293" i="15"/>
  <c r="M293" i="15"/>
  <c r="K293" i="15"/>
  <c r="I293" i="15"/>
  <c r="G293" i="15"/>
  <c r="S292" i="15"/>
  <c r="R292" i="15"/>
  <c r="Q292" i="15"/>
  <c r="T292" i="15" s="1"/>
  <c r="P292" i="15"/>
  <c r="U292" i="15" s="1"/>
  <c r="L292" i="15"/>
  <c r="J292" i="15"/>
  <c r="K292" i="15" s="1"/>
  <c r="H292" i="15"/>
  <c r="F292" i="15"/>
  <c r="E292" i="15"/>
  <c r="D292" i="15"/>
  <c r="U291" i="15"/>
  <c r="T291" i="15"/>
  <c r="O291" i="15"/>
  <c r="M291" i="15"/>
  <c r="K291" i="15"/>
  <c r="I291" i="15"/>
  <c r="G291" i="15"/>
  <c r="U290" i="15"/>
  <c r="T290" i="15"/>
  <c r="O290" i="15"/>
  <c r="M290" i="15"/>
  <c r="K290" i="15"/>
  <c r="I290" i="15"/>
  <c r="G290" i="15"/>
  <c r="U289" i="15"/>
  <c r="T289" i="15"/>
  <c r="O289" i="15"/>
  <c r="M289" i="15"/>
  <c r="K289" i="15"/>
  <c r="I289" i="15"/>
  <c r="G289" i="15"/>
  <c r="U288" i="15"/>
  <c r="T288" i="15"/>
  <c r="O288" i="15"/>
  <c r="M288" i="15"/>
  <c r="K288" i="15"/>
  <c r="I288" i="15"/>
  <c r="G288" i="15"/>
  <c r="U287" i="15"/>
  <c r="T287" i="15"/>
  <c r="O287" i="15"/>
  <c r="M287" i="15"/>
  <c r="K287" i="15"/>
  <c r="I287" i="15"/>
  <c r="G287" i="15"/>
  <c r="U286" i="15"/>
  <c r="T286" i="15"/>
  <c r="O286" i="15"/>
  <c r="M286" i="15"/>
  <c r="K286" i="15"/>
  <c r="I286" i="15"/>
  <c r="G286" i="15"/>
  <c r="S285" i="15"/>
  <c r="R285" i="15"/>
  <c r="Q285" i="15"/>
  <c r="T285" i="15" s="1"/>
  <c r="P285" i="15"/>
  <c r="L285" i="15"/>
  <c r="J285" i="15"/>
  <c r="I285" i="15"/>
  <c r="H285" i="15"/>
  <c r="F285" i="15"/>
  <c r="U285" i="15" s="1"/>
  <c r="E285" i="15"/>
  <c r="D285" i="15"/>
  <c r="U284" i="15"/>
  <c r="T284" i="15"/>
  <c r="O284" i="15"/>
  <c r="M284" i="15"/>
  <c r="K284" i="15"/>
  <c r="I284" i="15"/>
  <c r="G284" i="15"/>
  <c r="U283" i="15"/>
  <c r="T283" i="15"/>
  <c r="O283" i="15"/>
  <c r="M283" i="15"/>
  <c r="K283" i="15"/>
  <c r="I283" i="15"/>
  <c r="G283" i="15"/>
  <c r="U282" i="15"/>
  <c r="T282" i="15"/>
  <c r="O282" i="15"/>
  <c r="M282" i="15"/>
  <c r="K282" i="15"/>
  <c r="I282" i="15"/>
  <c r="G282" i="15"/>
  <c r="U281" i="15"/>
  <c r="T281" i="15"/>
  <c r="O281" i="15"/>
  <c r="M281" i="15"/>
  <c r="K281" i="15"/>
  <c r="I281" i="15"/>
  <c r="G281" i="15"/>
  <c r="U280" i="15"/>
  <c r="T280" i="15"/>
  <c r="O280" i="15"/>
  <c r="M280" i="15"/>
  <c r="K280" i="15"/>
  <c r="I280" i="15"/>
  <c r="G280" i="15"/>
  <c r="U279" i="15"/>
  <c r="T279" i="15"/>
  <c r="O279" i="15"/>
  <c r="M279" i="15"/>
  <c r="K279" i="15"/>
  <c r="I279" i="15"/>
  <c r="G279" i="15"/>
  <c r="U278" i="15"/>
  <c r="T278" i="15"/>
  <c r="O278" i="15"/>
  <c r="M278" i="15"/>
  <c r="K278" i="15"/>
  <c r="I278" i="15"/>
  <c r="G278" i="15"/>
  <c r="U277" i="15"/>
  <c r="T277" i="15"/>
  <c r="O277" i="15"/>
  <c r="M277" i="15"/>
  <c r="K277" i="15"/>
  <c r="I277" i="15"/>
  <c r="G277" i="15"/>
  <c r="U276" i="15"/>
  <c r="T276" i="15"/>
  <c r="O276" i="15"/>
  <c r="M276" i="15"/>
  <c r="K276" i="15"/>
  <c r="I276" i="15"/>
  <c r="G276" i="15"/>
  <c r="S275" i="15"/>
  <c r="R275" i="15"/>
  <c r="Q275" i="15"/>
  <c r="P275" i="15"/>
  <c r="L275" i="15"/>
  <c r="J275" i="15"/>
  <c r="H275" i="15"/>
  <c r="F275" i="15"/>
  <c r="E275" i="15"/>
  <c r="D275" i="15"/>
  <c r="G275" i="15" s="1"/>
  <c r="U274" i="15"/>
  <c r="T274" i="15"/>
  <c r="O274" i="15"/>
  <c r="M274" i="15"/>
  <c r="K274" i="15"/>
  <c r="I274" i="15"/>
  <c r="G274" i="15"/>
  <c r="U273" i="15"/>
  <c r="T273" i="15"/>
  <c r="O273" i="15"/>
  <c r="M273" i="15"/>
  <c r="K273" i="15"/>
  <c r="I273" i="15"/>
  <c r="G273" i="15"/>
  <c r="U272" i="15"/>
  <c r="T272" i="15"/>
  <c r="O272" i="15"/>
  <c r="M272" i="15"/>
  <c r="K272" i="15"/>
  <c r="I272" i="15"/>
  <c r="G272" i="15"/>
  <c r="U271" i="15"/>
  <c r="T271" i="15"/>
  <c r="O271" i="15"/>
  <c r="M271" i="15"/>
  <c r="K271" i="15"/>
  <c r="I271" i="15"/>
  <c r="G271" i="15"/>
  <c r="U270" i="15"/>
  <c r="T270" i="15"/>
  <c r="O270" i="15"/>
  <c r="M270" i="15"/>
  <c r="K270" i="15"/>
  <c r="I270" i="15"/>
  <c r="G270" i="15"/>
  <c r="U269" i="15"/>
  <c r="T269" i="15"/>
  <c r="O269" i="15"/>
  <c r="M269" i="15"/>
  <c r="K269" i="15"/>
  <c r="I269" i="15"/>
  <c r="G269" i="15"/>
  <c r="U268" i="15"/>
  <c r="T268" i="15"/>
  <c r="O268" i="15"/>
  <c r="M268" i="15"/>
  <c r="K268" i="15"/>
  <c r="I268" i="15"/>
  <c r="G268" i="15"/>
  <c r="S267" i="15"/>
  <c r="R267" i="15"/>
  <c r="Q267" i="15"/>
  <c r="T267" i="15" s="1"/>
  <c r="P267" i="15"/>
  <c r="L267" i="15"/>
  <c r="K267" i="15"/>
  <c r="J267" i="15"/>
  <c r="H267" i="15"/>
  <c r="F267" i="15"/>
  <c r="U267" i="15" s="1"/>
  <c r="E267" i="15"/>
  <c r="D267" i="15"/>
  <c r="U266" i="15"/>
  <c r="T266" i="15"/>
  <c r="O266" i="15"/>
  <c r="M266" i="15"/>
  <c r="K266" i="15"/>
  <c r="I266" i="15"/>
  <c r="G266" i="15"/>
  <c r="U265" i="15"/>
  <c r="T265" i="15"/>
  <c r="O265" i="15"/>
  <c r="M265" i="15"/>
  <c r="K265" i="15"/>
  <c r="I265" i="15"/>
  <c r="G265" i="15"/>
  <c r="U264" i="15"/>
  <c r="T264" i="15"/>
  <c r="O264" i="15"/>
  <c r="M264" i="15"/>
  <c r="K264" i="15"/>
  <c r="I264" i="15"/>
  <c r="G264" i="15"/>
  <c r="U263" i="15"/>
  <c r="T263" i="15"/>
  <c r="O263" i="15"/>
  <c r="M263" i="15"/>
  <c r="K263" i="15"/>
  <c r="I263" i="15"/>
  <c r="G263" i="15"/>
  <c r="S260" i="15"/>
  <c r="R260" i="15"/>
  <c r="Q260" i="15"/>
  <c r="T260" i="15" s="1"/>
  <c r="P260" i="15"/>
  <c r="U260" i="15" s="1"/>
  <c r="L260" i="15"/>
  <c r="J260" i="15"/>
  <c r="H260" i="15"/>
  <c r="I260" i="15" s="1"/>
  <c r="G260" i="15"/>
  <c r="F260" i="15"/>
  <c r="E260" i="15"/>
  <c r="M260" i="15" s="1"/>
  <c r="D260" i="15"/>
  <c r="O260" i="15" s="1"/>
  <c r="S259" i="15"/>
  <c r="R259" i="15"/>
  <c r="Q259" i="15"/>
  <c r="T259" i="15" s="1"/>
  <c r="P259" i="15"/>
  <c r="L259" i="15"/>
  <c r="J259" i="15"/>
  <c r="H259" i="15"/>
  <c r="F259" i="15"/>
  <c r="U259" i="15" s="1"/>
  <c r="E259" i="15"/>
  <c r="D259" i="15"/>
  <c r="U258" i="15"/>
  <c r="T258" i="15"/>
  <c r="O258" i="15"/>
  <c r="M258" i="15"/>
  <c r="K258" i="15"/>
  <c r="I258" i="15"/>
  <c r="G258" i="15"/>
  <c r="U257" i="15"/>
  <c r="T257" i="15"/>
  <c r="O257" i="15"/>
  <c r="M257" i="15"/>
  <c r="K257" i="15"/>
  <c r="I257" i="15"/>
  <c r="G257" i="15"/>
  <c r="U256" i="15"/>
  <c r="T256" i="15"/>
  <c r="O256" i="15"/>
  <c r="M256" i="15"/>
  <c r="K256" i="15"/>
  <c r="I256" i="15"/>
  <c r="G256" i="15"/>
  <c r="U255" i="15"/>
  <c r="T255" i="15"/>
  <c r="O255" i="15"/>
  <c r="M255" i="15"/>
  <c r="K255" i="15"/>
  <c r="I255" i="15"/>
  <c r="G255" i="15"/>
  <c r="T254" i="15"/>
  <c r="S254" i="15"/>
  <c r="R254" i="15"/>
  <c r="Q254" i="15"/>
  <c r="P254" i="15"/>
  <c r="U254" i="15" s="1"/>
  <c r="L254" i="15"/>
  <c r="K254" i="15"/>
  <c r="J254" i="15"/>
  <c r="H254" i="15"/>
  <c r="F254" i="15"/>
  <c r="E254" i="15"/>
  <c r="D254" i="15"/>
  <c r="I254" i="15" s="1"/>
  <c r="U253" i="15"/>
  <c r="T253" i="15"/>
  <c r="O253" i="15"/>
  <c r="M253" i="15"/>
  <c r="K253" i="15"/>
  <c r="I253" i="15"/>
  <c r="G253" i="15"/>
  <c r="U252" i="15"/>
  <c r="T252" i="15"/>
  <c r="O252" i="15"/>
  <c r="M252" i="15"/>
  <c r="K252" i="15"/>
  <c r="I252" i="15"/>
  <c r="G252" i="15"/>
  <c r="U251" i="15"/>
  <c r="T251" i="15"/>
  <c r="O251" i="15"/>
  <c r="M251" i="15"/>
  <c r="K251" i="15"/>
  <c r="I251" i="15"/>
  <c r="G251" i="15"/>
  <c r="U250" i="15"/>
  <c r="T250" i="15"/>
  <c r="O250" i="15"/>
  <c r="M250" i="15"/>
  <c r="K250" i="15"/>
  <c r="I250" i="15"/>
  <c r="G250" i="15"/>
  <c r="U249" i="15"/>
  <c r="T249" i="15"/>
  <c r="O249" i="15"/>
  <c r="M249" i="15"/>
  <c r="K249" i="15"/>
  <c r="I249" i="15"/>
  <c r="G249" i="15"/>
  <c r="U248" i="15"/>
  <c r="T248" i="15"/>
  <c r="O248" i="15"/>
  <c r="M248" i="15"/>
  <c r="K248" i="15"/>
  <c r="I248" i="15"/>
  <c r="G248" i="15"/>
  <c r="S247" i="15"/>
  <c r="R247" i="15"/>
  <c r="Q247" i="15"/>
  <c r="T247" i="15" s="1"/>
  <c r="P247" i="15"/>
  <c r="L247" i="15"/>
  <c r="J247" i="15"/>
  <c r="H247" i="15"/>
  <c r="F247" i="15"/>
  <c r="E247" i="15"/>
  <c r="M247" i="15" s="1"/>
  <c r="D247" i="15"/>
  <c r="U246" i="15"/>
  <c r="T246" i="15"/>
  <c r="O246" i="15"/>
  <c r="M246" i="15"/>
  <c r="K246" i="15"/>
  <c r="I246" i="15"/>
  <c r="G246" i="15"/>
  <c r="U245" i="15"/>
  <c r="T245" i="15"/>
  <c r="O245" i="15"/>
  <c r="M245" i="15"/>
  <c r="K245" i="15"/>
  <c r="I245" i="15"/>
  <c r="G245" i="15"/>
  <c r="U244" i="15"/>
  <c r="T244" i="15"/>
  <c r="O244" i="15"/>
  <c r="M244" i="15"/>
  <c r="K244" i="15"/>
  <c r="I244" i="15"/>
  <c r="G244" i="15"/>
  <c r="U243" i="15"/>
  <c r="T243" i="15"/>
  <c r="O243" i="15"/>
  <c r="M243" i="15"/>
  <c r="K243" i="15"/>
  <c r="I243" i="15"/>
  <c r="G243" i="15"/>
  <c r="U242" i="15"/>
  <c r="T242" i="15"/>
  <c r="O242" i="15"/>
  <c r="M242" i="15"/>
  <c r="K242" i="15"/>
  <c r="I242" i="15"/>
  <c r="G242" i="15"/>
  <c r="U241" i="15"/>
  <c r="T241" i="15"/>
  <c r="O241" i="15"/>
  <c r="M241" i="15"/>
  <c r="K241" i="15"/>
  <c r="I241" i="15"/>
  <c r="G241" i="15"/>
  <c r="U240" i="15"/>
  <c r="T240" i="15"/>
  <c r="S240" i="15"/>
  <c r="R240" i="15"/>
  <c r="Q240" i="15"/>
  <c r="P240" i="15"/>
  <c r="L240" i="15"/>
  <c r="J240" i="15"/>
  <c r="H240" i="15"/>
  <c r="F240" i="15"/>
  <c r="E240" i="15"/>
  <c r="D240" i="15"/>
  <c r="U239" i="15"/>
  <c r="T239" i="15"/>
  <c r="O239" i="15"/>
  <c r="M239" i="15"/>
  <c r="K239" i="15"/>
  <c r="I239" i="15"/>
  <c r="G239" i="15"/>
  <c r="U238" i="15"/>
  <c r="T238" i="15"/>
  <c r="O238" i="15"/>
  <c r="M238" i="15"/>
  <c r="K238" i="15"/>
  <c r="I238" i="15"/>
  <c r="G238" i="15"/>
  <c r="U237" i="15"/>
  <c r="T237" i="15"/>
  <c r="O237" i="15"/>
  <c r="M237" i="15"/>
  <c r="K237" i="15"/>
  <c r="I237" i="15"/>
  <c r="G237" i="15"/>
  <c r="U236" i="15"/>
  <c r="T236" i="15"/>
  <c r="O236" i="15"/>
  <c r="M236" i="15"/>
  <c r="K236" i="15"/>
  <c r="I236" i="15"/>
  <c r="G236" i="15"/>
  <c r="U235" i="15"/>
  <c r="T235" i="15"/>
  <c r="O235" i="15"/>
  <c r="M235" i="15"/>
  <c r="K235" i="15"/>
  <c r="I235" i="15"/>
  <c r="G235" i="15"/>
  <c r="U234" i="15"/>
  <c r="T234" i="15"/>
  <c r="O234" i="15"/>
  <c r="M234" i="15"/>
  <c r="K234" i="15"/>
  <c r="I234" i="15"/>
  <c r="G234" i="15"/>
  <c r="S231" i="15"/>
  <c r="R231" i="15"/>
  <c r="Q231" i="15"/>
  <c r="P231" i="15"/>
  <c r="U231" i="15" s="1"/>
  <c r="L231" i="15"/>
  <c r="J231" i="15"/>
  <c r="H231" i="15"/>
  <c r="F231" i="15"/>
  <c r="E231" i="15"/>
  <c r="M231" i="15" s="1"/>
  <c r="D231" i="15"/>
  <c r="O231" i="15" s="1"/>
  <c r="S230" i="15"/>
  <c r="R230" i="15"/>
  <c r="Q230" i="15"/>
  <c r="T230" i="15" s="1"/>
  <c r="P230" i="15"/>
  <c r="U230" i="15" s="1"/>
  <c r="L230" i="15"/>
  <c r="K230" i="15"/>
  <c r="J230" i="15"/>
  <c r="H230" i="15"/>
  <c r="F230" i="15"/>
  <c r="G230" i="15" s="1"/>
  <c r="E230" i="15"/>
  <c r="M230" i="15" s="1"/>
  <c r="D230" i="15"/>
  <c r="O230" i="15" s="1"/>
  <c r="U229" i="15"/>
  <c r="T229" i="15"/>
  <c r="O229" i="15"/>
  <c r="M229" i="15"/>
  <c r="K229" i="15"/>
  <c r="I229" i="15"/>
  <c r="G229" i="15"/>
  <c r="U228" i="15"/>
  <c r="T228" i="15"/>
  <c r="O228" i="15"/>
  <c r="M228" i="15"/>
  <c r="K228" i="15"/>
  <c r="I228" i="15"/>
  <c r="G228" i="15"/>
  <c r="U227" i="15"/>
  <c r="T227" i="15"/>
  <c r="O227" i="15"/>
  <c r="M227" i="15"/>
  <c r="K227" i="15"/>
  <c r="I227" i="15"/>
  <c r="G227" i="15"/>
  <c r="U226" i="15"/>
  <c r="T226" i="15"/>
  <c r="O226" i="15"/>
  <c r="M226" i="15"/>
  <c r="K226" i="15"/>
  <c r="I226" i="15"/>
  <c r="G226" i="15"/>
  <c r="U225" i="15"/>
  <c r="T225" i="15"/>
  <c r="O225" i="15"/>
  <c r="M225" i="15"/>
  <c r="K225" i="15"/>
  <c r="I225" i="15"/>
  <c r="G225" i="15"/>
  <c r="S224" i="15"/>
  <c r="T224" i="15" s="1"/>
  <c r="R224" i="15"/>
  <c r="Q224" i="15"/>
  <c r="P224" i="15"/>
  <c r="U224" i="15" s="1"/>
  <c r="L224" i="15"/>
  <c r="J224" i="15"/>
  <c r="H224" i="15"/>
  <c r="F224" i="15"/>
  <c r="E224" i="15"/>
  <c r="D224" i="15"/>
  <c r="U223" i="15"/>
  <c r="T223" i="15"/>
  <c r="O223" i="15"/>
  <c r="M223" i="15"/>
  <c r="K223" i="15"/>
  <c r="I223" i="15"/>
  <c r="G223" i="15"/>
  <c r="U222" i="15"/>
  <c r="T222" i="15"/>
  <c r="O222" i="15"/>
  <c r="M222" i="15"/>
  <c r="K222" i="15"/>
  <c r="I222" i="15"/>
  <c r="G222" i="15"/>
  <c r="U221" i="15"/>
  <c r="T221" i="15"/>
  <c r="O221" i="15"/>
  <c r="M221" i="15"/>
  <c r="K221" i="15"/>
  <c r="I221" i="15"/>
  <c r="G221" i="15"/>
  <c r="U220" i="15"/>
  <c r="T220" i="15"/>
  <c r="O220" i="15"/>
  <c r="M220" i="15"/>
  <c r="K220" i="15"/>
  <c r="I220" i="15"/>
  <c r="G220" i="15"/>
  <c r="U219" i="15"/>
  <c r="T219" i="15"/>
  <c r="O219" i="15"/>
  <c r="M219" i="15"/>
  <c r="K219" i="15"/>
  <c r="I219" i="15"/>
  <c r="G219" i="15"/>
  <c r="U218" i="15"/>
  <c r="T218" i="15"/>
  <c r="O218" i="15"/>
  <c r="M218" i="15"/>
  <c r="K218" i="15"/>
  <c r="I218" i="15"/>
  <c r="G218" i="15"/>
  <c r="U217" i="15"/>
  <c r="T217" i="15"/>
  <c r="O217" i="15"/>
  <c r="M217" i="15"/>
  <c r="K217" i="15"/>
  <c r="I217" i="15"/>
  <c r="G217" i="15"/>
  <c r="S216" i="15"/>
  <c r="R216" i="15"/>
  <c r="Q216" i="15"/>
  <c r="T216" i="15" s="1"/>
  <c r="P216" i="15"/>
  <c r="O216" i="15"/>
  <c r="L216" i="15"/>
  <c r="K216" i="15"/>
  <c r="J216" i="15"/>
  <c r="H216" i="15"/>
  <c r="F216" i="15"/>
  <c r="G216" i="15" s="1"/>
  <c r="E216" i="15"/>
  <c r="M216" i="15" s="1"/>
  <c r="D216" i="15"/>
  <c r="I216" i="15" s="1"/>
  <c r="U215" i="15"/>
  <c r="T215" i="15"/>
  <c r="O215" i="15"/>
  <c r="M215" i="15"/>
  <c r="K215" i="15"/>
  <c r="I215" i="15"/>
  <c r="G215" i="15"/>
  <c r="U214" i="15"/>
  <c r="T214" i="15"/>
  <c r="O214" i="15"/>
  <c r="M214" i="15"/>
  <c r="K214" i="15"/>
  <c r="I214" i="15"/>
  <c r="G214" i="15"/>
  <c r="U213" i="15"/>
  <c r="T213" i="15"/>
  <c r="O213" i="15"/>
  <c r="M213" i="15"/>
  <c r="K213" i="15"/>
  <c r="I213" i="15"/>
  <c r="G213" i="15"/>
  <c r="U212" i="15"/>
  <c r="T212" i="15"/>
  <c r="O212" i="15"/>
  <c r="M212" i="15"/>
  <c r="K212" i="15"/>
  <c r="I212" i="15"/>
  <c r="G212" i="15"/>
  <c r="U211" i="15"/>
  <c r="T211" i="15"/>
  <c r="O211" i="15"/>
  <c r="M211" i="15"/>
  <c r="K211" i="15"/>
  <c r="I211" i="15"/>
  <c r="G211" i="15"/>
  <c r="U210" i="15"/>
  <c r="T210" i="15"/>
  <c r="O210" i="15"/>
  <c r="M210" i="15"/>
  <c r="K210" i="15"/>
  <c r="I210" i="15"/>
  <c r="G210" i="15"/>
  <c r="U209" i="15"/>
  <c r="T209" i="15"/>
  <c r="O209" i="15"/>
  <c r="M209" i="15"/>
  <c r="K209" i="15"/>
  <c r="I209" i="15"/>
  <c r="G209" i="15"/>
  <c r="U208" i="15"/>
  <c r="T208" i="15"/>
  <c r="O208" i="15"/>
  <c r="M208" i="15"/>
  <c r="K208" i="15"/>
  <c r="I208" i="15"/>
  <c r="G208" i="15"/>
  <c r="S205" i="15"/>
  <c r="R205" i="15"/>
  <c r="Q205" i="15"/>
  <c r="P205" i="15"/>
  <c r="U205" i="15" s="1"/>
  <c r="L205" i="15"/>
  <c r="J205" i="15"/>
  <c r="H205" i="15"/>
  <c r="G205" i="15"/>
  <c r="F205" i="15"/>
  <c r="E205" i="15"/>
  <c r="M205" i="15" s="1"/>
  <c r="D205" i="15"/>
  <c r="O205" i="15" s="1"/>
  <c r="S204" i="15"/>
  <c r="R204" i="15"/>
  <c r="Q204" i="15"/>
  <c r="T204" i="15" s="1"/>
  <c r="P204" i="15"/>
  <c r="L204" i="15"/>
  <c r="J204" i="15"/>
  <c r="H204" i="15"/>
  <c r="F204" i="15"/>
  <c r="E204" i="15"/>
  <c r="D204" i="15"/>
  <c r="U203" i="15"/>
  <c r="T203" i="15"/>
  <c r="O203" i="15"/>
  <c r="M203" i="15"/>
  <c r="K203" i="15"/>
  <c r="I203" i="15"/>
  <c r="G203" i="15"/>
  <c r="U202" i="15"/>
  <c r="T202" i="15"/>
  <c r="O202" i="15"/>
  <c r="M202" i="15"/>
  <c r="K202" i="15"/>
  <c r="I202" i="15"/>
  <c r="G202" i="15"/>
  <c r="U201" i="15"/>
  <c r="T201" i="15"/>
  <c r="O201" i="15"/>
  <c r="M201" i="15"/>
  <c r="K201" i="15"/>
  <c r="I201" i="15"/>
  <c r="G201" i="15"/>
  <c r="U200" i="15"/>
  <c r="T200" i="15"/>
  <c r="O200" i="15"/>
  <c r="M200" i="15"/>
  <c r="K200" i="15"/>
  <c r="I200" i="15"/>
  <c r="G200" i="15"/>
  <c r="U199" i="15"/>
  <c r="T199" i="15"/>
  <c r="O199" i="15"/>
  <c r="M199" i="15"/>
  <c r="K199" i="15"/>
  <c r="I199" i="15"/>
  <c r="G199" i="15"/>
  <c r="U198" i="15"/>
  <c r="S198" i="15"/>
  <c r="R198" i="15"/>
  <c r="Q198" i="15"/>
  <c r="T198" i="15" s="1"/>
  <c r="P198" i="15"/>
  <c r="L198" i="15"/>
  <c r="J198" i="15"/>
  <c r="H198" i="15"/>
  <c r="F198" i="15"/>
  <c r="E198" i="15"/>
  <c r="D198" i="15"/>
  <c r="U197" i="15"/>
  <c r="T197" i="15"/>
  <c r="O197" i="15"/>
  <c r="M197" i="15"/>
  <c r="K197" i="15"/>
  <c r="I197" i="15"/>
  <c r="G197" i="15"/>
  <c r="U196" i="15"/>
  <c r="T196" i="15"/>
  <c r="O196" i="15"/>
  <c r="M196" i="15"/>
  <c r="K196" i="15"/>
  <c r="I196" i="15"/>
  <c r="G196" i="15"/>
  <c r="U195" i="15"/>
  <c r="T195" i="15"/>
  <c r="O195" i="15"/>
  <c r="M195" i="15"/>
  <c r="K195" i="15"/>
  <c r="I195" i="15"/>
  <c r="G195" i="15"/>
  <c r="U194" i="15"/>
  <c r="T194" i="15"/>
  <c r="O194" i="15"/>
  <c r="M194" i="15"/>
  <c r="K194" i="15"/>
  <c r="I194" i="15"/>
  <c r="G194" i="15"/>
  <c r="U193" i="15"/>
  <c r="T193" i="15"/>
  <c r="O193" i="15"/>
  <c r="M193" i="15"/>
  <c r="K193" i="15"/>
  <c r="I193" i="15"/>
  <c r="G193" i="15"/>
  <c r="U192" i="15"/>
  <c r="T192" i="15"/>
  <c r="O192" i="15"/>
  <c r="M192" i="15"/>
  <c r="K192" i="15"/>
  <c r="I192" i="15"/>
  <c r="G192" i="15"/>
  <c r="S191" i="15"/>
  <c r="R191" i="15"/>
  <c r="Q191" i="15"/>
  <c r="P191" i="15"/>
  <c r="U191" i="15" s="1"/>
  <c r="L191" i="15"/>
  <c r="J191" i="15"/>
  <c r="H191" i="15"/>
  <c r="F191" i="15"/>
  <c r="E191" i="15"/>
  <c r="D191" i="15"/>
  <c r="O191" i="15" s="1"/>
  <c r="U190" i="15"/>
  <c r="T190" i="15"/>
  <c r="O190" i="15"/>
  <c r="M190" i="15"/>
  <c r="K190" i="15"/>
  <c r="I190" i="15"/>
  <c r="G190" i="15"/>
  <c r="U189" i="15"/>
  <c r="T189" i="15"/>
  <c r="O189" i="15"/>
  <c r="M189" i="15"/>
  <c r="K189" i="15"/>
  <c r="I189" i="15"/>
  <c r="G189" i="15"/>
  <c r="U188" i="15"/>
  <c r="T188" i="15"/>
  <c r="O188" i="15"/>
  <c r="M188" i="15"/>
  <c r="K188" i="15"/>
  <c r="I188" i="15"/>
  <c r="G188" i="15"/>
  <c r="U187" i="15"/>
  <c r="T187" i="15"/>
  <c r="O187" i="15"/>
  <c r="M187" i="15"/>
  <c r="K187" i="15"/>
  <c r="I187" i="15"/>
  <c r="G187" i="15"/>
  <c r="U186" i="15"/>
  <c r="T186" i="15"/>
  <c r="O186" i="15"/>
  <c r="M186" i="15"/>
  <c r="K186" i="15"/>
  <c r="I186" i="15"/>
  <c r="G186" i="15"/>
  <c r="T185" i="15"/>
  <c r="S185" i="15"/>
  <c r="R185" i="15"/>
  <c r="Q185" i="15"/>
  <c r="P185" i="15"/>
  <c r="U185" i="15" s="1"/>
  <c r="L185" i="15"/>
  <c r="J185" i="15"/>
  <c r="H185" i="15"/>
  <c r="F185" i="15"/>
  <c r="E185" i="15"/>
  <c r="M185" i="15" s="1"/>
  <c r="D185" i="15"/>
  <c r="U184" i="15"/>
  <c r="T184" i="15"/>
  <c r="O184" i="15"/>
  <c r="M184" i="15"/>
  <c r="K184" i="15"/>
  <c r="I184" i="15"/>
  <c r="G184" i="15"/>
  <c r="U183" i="15"/>
  <c r="T183" i="15"/>
  <c r="O183" i="15"/>
  <c r="M183" i="15"/>
  <c r="K183" i="15"/>
  <c r="I183" i="15"/>
  <c r="G183" i="15"/>
  <c r="U182" i="15"/>
  <c r="T182" i="15"/>
  <c r="O182" i="15"/>
  <c r="M182" i="15"/>
  <c r="K182" i="15"/>
  <c r="I182" i="15"/>
  <c r="G182" i="15"/>
  <c r="U181" i="15"/>
  <c r="T181" i="15"/>
  <c r="O181" i="15"/>
  <c r="M181" i="15"/>
  <c r="K181" i="15"/>
  <c r="I181" i="15"/>
  <c r="G181" i="15"/>
  <c r="U180" i="15"/>
  <c r="T180" i="15"/>
  <c r="O180" i="15"/>
  <c r="M180" i="15"/>
  <c r="K180" i="15"/>
  <c r="I180" i="15"/>
  <c r="G180" i="15"/>
  <c r="S179" i="15"/>
  <c r="R179" i="15"/>
  <c r="Q179" i="15"/>
  <c r="P179" i="15"/>
  <c r="U179" i="15" s="1"/>
  <c r="L179" i="15"/>
  <c r="J179" i="15"/>
  <c r="H179" i="15"/>
  <c r="F179" i="15"/>
  <c r="E179" i="15"/>
  <c r="M179" i="15" s="1"/>
  <c r="D179" i="15"/>
  <c r="O179" i="15" s="1"/>
  <c r="U178" i="15"/>
  <c r="T178" i="15"/>
  <c r="O178" i="15"/>
  <c r="M178" i="15"/>
  <c r="K178" i="15"/>
  <c r="I178" i="15"/>
  <c r="G178" i="15"/>
  <c r="U177" i="15"/>
  <c r="T177" i="15"/>
  <c r="O177" i="15"/>
  <c r="M177" i="15"/>
  <c r="K177" i="15"/>
  <c r="I177" i="15"/>
  <c r="G177" i="15"/>
  <c r="U176" i="15"/>
  <c r="T176" i="15"/>
  <c r="O176" i="15"/>
  <c r="M176" i="15"/>
  <c r="K176" i="15"/>
  <c r="I176" i="15"/>
  <c r="G176" i="15"/>
  <c r="U175" i="15"/>
  <c r="T175" i="15"/>
  <c r="O175" i="15"/>
  <c r="M175" i="15"/>
  <c r="K175" i="15"/>
  <c r="I175" i="15"/>
  <c r="G175" i="15"/>
  <c r="U174" i="15"/>
  <c r="T174" i="15"/>
  <c r="O174" i="15"/>
  <c r="M174" i="15"/>
  <c r="K174" i="15"/>
  <c r="I174" i="15"/>
  <c r="G174" i="15"/>
  <c r="U173" i="15"/>
  <c r="T173" i="15"/>
  <c r="O173" i="15"/>
  <c r="M173" i="15"/>
  <c r="K173" i="15"/>
  <c r="I173" i="15"/>
  <c r="G173" i="15"/>
  <c r="S170" i="15"/>
  <c r="T170" i="15" s="1"/>
  <c r="R170" i="15"/>
  <c r="Q170" i="15"/>
  <c r="P170" i="15"/>
  <c r="U170" i="15" s="1"/>
  <c r="L170" i="15"/>
  <c r="J170" i="15"/>
  <c r="K170" i="15" s="1"/>
  <c r="H170" i="15"/>
  <c r="F170" i="15"/>
  <c r="E170" i="15"/>
  <c r="D170" i="15"/>
  <c r="T169" i="15"/>
  <c r="S169" i="15"/>
  <c r="R169" i="15"/>
  <c r="Q169" i="15"/>
  <c r="P169" i="15"/>
  <c r="U169" i="15" s="1"/>
  <c r="L169" i="15"/>
  <c r="K169" i="15"/>
  <c r="J169" i="15"/>
  <c r="H169" i="15"/>
  <c r="F169" i="15"/>
  <c r="E169" i="15"/>
  <c r="M169" i="15" s="1"/>
  <c r="D169" i="15"/>
  <c r="I169" i="15" s="1"/>
  <c r="U168" i="15"/>
  <c r="T168" i="15"/>
  <c r="O168" i="15"/>
  <c r="M168" i="15"/>
  <c r="K168" i="15"/>
  <c r="I168" i="15"/>
  <c r="G168" i="15"/>
  <c r="U167" i="15"/>
  <c r="T167" i="15"/>
  <c r="O167" i="15"/>
  <c r="M167" i="15"/>
  <c r="K167" i="15"/>
  <c r="I167" i="15"/>
  <c r="G167" i="15"/>
  <c r="U166" i="15"/>
  <c r="T166" i="15"/>
  <c r="O166" i="15"/>
  <c r="M166" i="15"/>
  <c r="K166" i="15"/>
  <c r="I166" i="15"/>
  <c r="G166" i="15"/>
  <c r="U165" i="15"/>
  <c r="T165" i="15"/>
  <c r="O165" i="15"/>
  <c r="M165" i="15"/>
  <c r="K165" i="15"/>
  <c r="I165" i="15"/>
  <c r="G165" i="15"/>
  <c r="U164" i="15"/>
  <c r="T164" i="15"/>
  <c r="O164" i="15"/>
  <c r="M164" i="15"/>
  <c r="K164" i="15"/>
  <c r="I164" i="15"/>
  <c r="G164" i="15"/>
  <c r="S163" i="15"/>
  <c r="R163" i="15"/>
  <c r="Q163" i="15"/>
  <c r="T163" i="15" s="1"/>
  <c r="P163" i="15"/>
  <c r="L163" i="15"/>
  <c r="J163" i="15"/>
  <c r="H163" i="15"/>
  <c r="F163" i="15"/>
  <c r="E163" i="15"/>
  <c r="M163" i="15" s="1"/>
  <c r="D163" i="15"/>
  <c r="U162" i="15"/>
  <c r="T162" i="15"/>
  <c r="O162" i="15"/>
  <c r="M162" i="15"/>
  <c r="K162" i="15"/>
  <c r="I162" i="15"/>
  <c r="G162" i="15"/>
  <c r="U161" i="15"/>
  <c r="T161" i="15"/>
  <c r="O161" i="15"/>
  <c r="M161" i="15"/>
  <c r="K161" i="15"/>
  <c r="I161" i="15"/>
  <c r="G161" i="15"/>
  <c r="U160" i="15"/>
  <c r="T160" i="15"/>
  <c r="O160" i="15"/>
  <c r="M160" i="15"/>
  <c r="K160" i="15"/>
  <c r="I160" i="15"/>
  <c r="G160" i="15"/>
  <c r="U159" i="15"/>
  <c r="T159" i="15"/>
  <c r="O159" i="15"/>
  <c r="M159" i="15"/>
  <c r="K159" i="15"/>
  <c r="I159" i="15"/>
  <c r="G159" i="15"/>
  <c r="U158" i="15"/>
  <c r="T158" i="15"/>
  <c r="O158" i="15"/>
  <c r="M158" i="15"/>
  <c r="K158" i="15"/>
  <c r="I158" i="15"/>
  <c r="G158" i="15"/>
  <c r="S157" i="15"/>
  <c r="R157" i="15"/>
  <c r="Q157" i="15"/>
  <c r="T157" i="15" s="1"/>
  <c r="P157" i="15"/>
  <c r="L157" i="15"/>
  <c r="K157" i="15"/>
  <c r="J157" i="15"/>
  <c r="H157" i="15"/>
  <c r="F157" i="15"/>
  <c r="U157" i="15" s="1"/>
  <c r="E157" i="15"/>
  <c r="D157" i="15"/>
  <c r="U156" i="15"/>
  <c r="T156" i="15"/>
  <c r="O156" i="15"/>
  <c r="M156" i="15"/>
  <c r="K156" i="15"/>
  <c r="I156" i="15"/>
  <c r="G156" i="15"/>
  <c r="U155" i="15"/>
  <c r="T155" i="15"/>
  <c r="O155" i="15"/>
  <c r="M155" i="15"/>
  <c r="K155" i="15"/>
  <c r="I155" i="15"/>
  <c r="G155" i="15"/>
  <c r="U154" i="15"/>
  <c r="T154" i="15"/>
  <c r="O154" i="15"/>
  <c r="M154" i="15"/>
  <c r="K154" i="15"/>
  <c r="I154" i="15"/>
  <c r="G154" i="15"/>
  <c r="U153" i="15"/>
  <c r="T153" i="15"/>
  <c r="O153" i="15"/>
  <c r="M153" i="15"/>
  <c r="K153" i="15"/>
  <c r="I153" i="15"/>
  <c r="G153" i="15"/>
  <c r="U152" i="15"/>
  <c r="T152" i="15"/>
  <c r="O152" i="15"/>
  <c r="M152" i="15"/>
  <c r="K152" i="15"/>
  <c r="I152" i="15"/>
  <c r="G152" i="15"/>
  <c r="U151" i="15"/>
  <c r="T151" i="15"/>
  <c r="O151" i="15"/>
  <c r="M151" i="15"/>
  <c r="K151" i="15"/>
  <c r="I151" i="15"/>
  <c r="G151" i="15"/>
  <c r="S150" i="15"/>
  <c r="R150" i="15"/>
  <c r="Q150" i="15"/>
  <c r="T150" i="15" s="1"/>
  <c r="P150" i="15"/>
  <c r="U150" i="15" s="1"/>
  <c r="O150" i="15"/>
  <c r="L150" i="15"/>
  <c r="J150" i="15"/>
  <c r="H150" i="15"/>
  <c r="F150" i="15"/>
  <c r="E150" i="15"/>
  <c r="M150" i="15" s="1"/>
  <c r="D150" i="15"/>
  <c r="I150" i="15" s="1"/>
  <c r="U149" i="15"/>
  <c r="T149" i="15"/>
  <c r="O149" i="15"/>
  <c r="M149" i="15"/>
  <c r="K149" i="15"/>
  <c r="I149" i="15"/>
  <c r="G149" i="15"/>
  <c r="U148" i="15"/>
  <c r="T148" i="15"/>
  <c r="O148" i="15"/>
  <c r="M148" i="15"/>
  <c r="K148" i="15"/>
  <c r="I148" i="15"/>
  <c r="G148" i="15"/>
  <c r="U147" i="15"/>
  <c r="T147" i="15"/>
  <c r="O147" i="15"/>
  <c r="M147" i="15"/>
  <c r="K147" i="15"/>
  <c r="I147" i="15"/>
  <c r="G147" i="15"/>
  <c r="U146" i="15"/>
  <c r="T146" i="15"/>
  <c r="O146" i="15"/>
  <c r="M146" i="15"/>
  <c r="K146" i="15"/>
  <c r="I146" i="15"/>
  <c r="G146" i="15"/>
  <c r="U145" i="15"/>
  <c r="T145" i="15"/>
  <c r="O145" i="15"/>
  <c r="M145" i="15"/>
  <c r="K145" i="15"/>
  <c r="I145" i="15"/>
  <c r="G145" i="15"/>
  <c r="S144" i="15"/>
  <c r="R144" i="15"/>
  <c r="Q144" i="15"/>
  <c r="P144" i="15"/>
  <c r="U144" i="15" s="1"/>
  <c r="L144" i="15"/>
  <c r="J144" i="15"/>
  <c r="H144" i="15"/>
  <c r="F144" i="15"/>
  <c r="E144" i="15"/>
  <c r="M144" i="15" s="1"/>
  <c r="D144" i="15"/>
  <c r="O144" i="15" s="1"/>
  <c r="U143" i="15"/>
  <c r="T143" i="15"/>
  <c r="O143" i="15"/>
  <c r="M143" i="15"/>
  <c r="K143" i="15"/>
  <c r="I143" i="15"/>
  <c r="G143" i="15"/>
  <c r="U142" i="15"/>
  <c r="T142" i="15"/>
  <c r="O142" i="15"/>
  <c r="M142" i="15"/>
  <c r="K142" i="15"/>
  <c r="I142" i="15"/>
  <c r="G142" i="15"/>
  <c r="U141" i="15"/>
  <c r="T141" i="15"/>
  <c r="O141" i="15"/>
  <c r="M141" i="15"/>
  <c r="K141" i="15"/>
  <c r="I141" i="15"/>
  <c r="G141" i="15"/>
  <c r="U140" i="15"/>
  <c r="T140" i="15"/>
  <c r="O140" i="15"/>
  <c r="M140" i="15"/>
  <c r="K140" i="15"/>
  <c r="I140" i="15"/>
  <c r="G140" i="15"/>
  <c r="U139" i="15"/>
  <c r="T139" i="15"/>
  <c r="O139" i="15"/>
  <c r="M139" i="15"/>
  <c r="K139" i="15"/>
  <c r="I139" i="15"/>
  <c r="G139" i="15"/>
  <c r="U138" i="15"/>
  <c r="T138" i="15"/>
  <c r="O138" i="15"/>
  <c r="M138" i="15"/>
  <c r="K138" i="15"/>
  <c r="I138" i="15"/>
  <c r="G138" i="15"/>
  <c r="S137" i="15"/>
  <c r="R137" i="15"/>
  <c r="Q137" i="15"/>
  <c r="P137" i="15"/>
  <c r="L137" i="15"/>
  <c r="J137" i="15"/>
  <c r="H137" i="15"/>
  <c r="F137" i="15"/>
  <c r="E137" i="15"/>
  <c r="D137" i="15"/>
  <c r="U136" i="15"/>
  <c r="T136" i="15"/>
  <c r="O136" i="15"/>
  <c r="M136" i="15"/>
  <c r="K136" i="15"/>
  <c r="I136" i="15"/>
  <c r="G136" i="15"/>
  <c r="U135" i="15"/>
  <c r="T135" i="15"/>
  <c r="O135" i="15"/>
  <c r="M135" i="15"/>
  <c r="K135" i="15"/>
  <c r="I135" i="15"/>
  <c r="G135" i="15"/>
  <c r="U134" i="15"/>
  <c r="T134" i="15"/>
  <c r="O134" i="15"/>
  <c r="M134" i="15"/>
  <c r="K134" i="15"/>
  <c r="I134" i="15"/>
  <c r="G134" i="15"/>
  <c r="U133" i="15"/>
  <c r="T133" i="15"/>
  <c r="O133" i="15"/>
  <c r="M133" i="15"/>
  <c r="K133" i="15"/>
  <c r="I133" i="15"/>
  <c r="G133" i="15"/>
  <c r="S132" i="15"/>
  <c r="T132" i="15" s="1"/>
  <c r="R132" i="15"/>
  <c r="Q132" i="15"/>
  <c r="P132" i="15"/>
  <c r="L132" i="15"/>
  <c r="J132" i="15"/>
  <c r="I132" i="15"/>
  <c r="H132" i="15"/>
  <c r="G132" i="15"/>
  <c r="F132" i="15"/>
  <c r="E132" i="15"/>
  <c r="M132" i="15" s="1"/>
  <c r="D132" i="15"/>
  <c r="O132" i="15" s="1"/>
  <c r="U131" i="15"/>
  <c r="T131" i="15"/>
  <c r="O131" i="15"/>
  <c r="M131" i="15"/>
  <c r="K131" i="15"/>
  <c r="I131" i="15"/>
  <c r="G131" i="15"/>
  <c r="U130" i="15"/>
  <c r="T130" i="15"/>
  <c r="O130" i="15"/>
  <c r="M130" i="15"/>
  <c r="K130" i="15"/>
  <c r="I130" i="15"/>
  <c r="G130" i="15"/>
  <c r="U129" i="15"/>
  <c r="T129" i="15"/>
  <c r="O129" i="15"/>
  <c r="M129" i="15"/>
  <c r="K129" i="15"/>
  <c r="I129" i="15"/>
  <c r="G129" i="15"/>
  <c r="U128" i="15"/>
  <c r="T128" i="15"/>
  <c r="O128" i="15"/>
  <c r="M128" i="15"/>
  <c r="K128" i="15"/>
  <c r="I128" i="15"/>
  <c r="G128" i="15"/>
  <c r="U127" i="15"/>
  <c r="T127" i="15"/>
  <c r="O127" i="15"/>
  <c r="M127" i="15"/>
  <c r="K127" i="15"/>
  <c r="I127" i="15"/>
  <c r="G127" i="15"/>
  <c r="S126" i="15"/>
  <c r="R126" i="15"/>
  <c r="Q126" i="15"/>
  <c r="T126" i="15" s="1"/>
  <c r="P126" i="15"/>
  <c r="L126" i="15"/>
  <c r="J126" i="15"/>
  <c r="H126" i="15"/>
  <c r="F126" i="15"/>
  <c r="E126" i="15"/>
  <c r="D126" i="15"/>
  <c r="U125" i="15"/>
  <c r="T125" i="15"/>
  <c r="O125" i="15"/>
  <c r="M125" i="15"/>
  <c r="K125" i="15"/>
  <c r="I125" i="15"/>
  <c r="G125" i="15"/>
  <c r="U124" i="15"/>
  <c r="T124" i="15"/>
  <c r="O124" i="15"/>
  <c r="M124" i="15"/>
  <c r="K124" i="15"/>
  <c r="I124" i="15"/>
  <c r="G124" i="15"/>
  <c r="U123" i="15"/>
  <c r="T123" i="15"/>
  <c r="O123" i="15"/>
  <c r="M123" i="15"/>
  <c r="K123" i="15"/>
  <c r="I123" i="15"/>
  <c r="G123" i="15"/>
  <c r="U122" i="15"/>
  <c r="T122" i="15"/>
  <c r="O122" i="15"/>
  <c r="M122" i="15"/>
  <c r="K122" i="15"/>
  <c r="I122" i="15"/>
  <c r="G122" i="15"/>
  <c r="S121" i="15"/>
  <c r="T121" i="15" s="1"/>
  <c r="R121" i="15"/>
  <c r="Q121" i="15"/>
  <c r="P121" i="15"/>
  <c r="U121" i="15" s="1"/>
  <c r="L121" i="15"/>
  <c r="J121" i="15"/>
  <c r="K121" i="15" s="1"/>
  <c r="H121" i="15"/>
  <c r="F121" i="15"/>
  <c r="E121" i="15"/>
  <c r="D121" i="15"/>
  <c r="I121" i="15" s="1"/>
  <c r="U120" i="15"/>
  <c r="T120" i="15"/>
  <c r="O120" i="15"/>
  <c r="M120" i="15"/>
  <c r="K120" i="15"/>
  <c r="I120" i="15"/>
  <c r="G120" i="15"/>
  <c r="U119" i="15"/>
  <c r="T119" i="15"/>
  <c r="O119" i="15"/>
  <c r="M119" i="15"/>
  <c r="K119" i="15"/>
  <c r="I119" i="15"/>
  <c r="G119" i="15"/>
  <c r="U118" i="15"/>
  <c r="T118" i="15"/>
  <c r="O118" i="15"/>
  <c r="M118" i="15"/>
  <c r="K118" i="15"/>
  <c r="I118" i="15"/>
  <c r="G118" i="15"/>
  <c r="U117" i="15"/>
  <c r="T117" i="15"/>
  <c r="O117" i="15"/>
  <c r="M117" i="15"/>
  <c r="K117" i="15"/>
  <c r="I117" i="15"/>
  <c r="G117" i="15"/>
  <c r="U116" i="15"/>
  <c r="T116" i="15"/>
  <c r="O116" i="15"/>
  <c r="M116" i="15"/>
  <c r="K116" i="15"/>
  <c r="I116" i="15"/>
  <c r="G116" i="15"/>
  <c r="U115" i="15"/>
  <c r="T115" i="15"/>
  <c r="O115" i="15"/>
  <c r="M115" i="15"/>
  <c r="K115" i="15"/>
  <c r="I115" i="15"/>
  <c r="G115" i="15"/>
  <c r="U114" i="15"/>
  <c r="T114" i="15"/>
  <c r="O114" i="15"/>
  <c r="M114" i="15"/>
  <c r="K114" i="15"/>
  <c r="I114" i="15"/>
  <c r="G114" i="15"/>
  <c r="U113" i="15"/>
  <c r="T113" i="15"/>
  <c r="O113" i="15"/>
  <c r="M113" i="15"/>
  <c r="K113" i="15"/>
  <c r="I113" i="15"/>
  <c r="G113" i="15"/>
  <c r="S112" i="15"/>
  <c r="R112" i="15"/>
  <c r="Q112" i="15"/>
  <c r="P112" i="15"/>
  <c r="U112" i="15" s="1"/>
  <c r="L112" i="15"/>
  <c r="J112" i="15"/>
  <c r="H112" i="15"/>
  <c r="F112" i="15"/>
  <c r="E112" i="15"/>
  <c r="D112" i="15"/>
  <c r="U111" i="15"/>
  <c r="T111" i="15"/>
  <c r="O111" i="15"/>
  <c r="M111" i="15"/>
  <c r="K111" i="15"/>
  <c r="I111" i="15"/>
  <c r="G111" i="15"/>
  <c r="U110" i="15"/>
  <c r="T110" i="15"/>
  <c r="O110" i="15"/>
  <c r="M110" i="15"/>
  <c r="K110" i="15"/>
  <c r="I110" i="15"/>
  <c r="G110" i="15"/>
  <c r="U109" i="15"/>
  <c r="T109" i="15"/>
  <c r="O109" i="15"/>
  <c r="M109" i="15"/>
  <c r="K109" i="15"/>
  <c r="I109" i="15"/>
  <c r="G109" i="15"/>
  <c r="U108" i="15"/>
  <c r="T108" i="15"/>
  <c r="O108" i="15"/>
  <c r="M108" i="15"/>
  <c r="K108" i="15"/>
  <c r="I108" i="15"/>
  <c r="G108" i="15"/>
  <c r="U107" i="15"/>
  <c r="T107" i="15"/>
  <c r="O107" i="15"/>
  <c r="M107" i="15"/>
  <c r="K107" i="15"/>
  <c r="I107" i="15"/>
  <c r="G107" i="15"/>
  <c r="S106" i="15"/>
  <c r="R106" i="15"/>
  <c r="Q106" i="15"/>
  <c r="T106" i="15" s="1"/>
  <c r="P106" i="15"/>
  <c r="O106" i="15"/>
  <c r="L106" i="15"/>
  <c r="K106" i="15"/>
  <c r="J106" i="15"/>
  <c r="H106" i="15"/>
  <c r="F106" i="15"/>
  <c r="G106" i="15" s="1"/>
  <c r="E106" i="15"/>
  <c r="M106" i="15" s="1"/>
  <c r="D106" i="15"/>
  <c r="U105" i="15"/>
  <c r="T105" i="15"/>
  <c r="O105" i="15"/>
  <c r="M105" i="15"/>
  <c r="K105" i="15"/>
  <c r="I105" i="15"/>
  <c r="G105" i="15"/>
  <c r="S102" i="15"/>
  <c r="R102" i="15"/>
  <c r="Q102" i="15"/>
  <c r="T102" i="15" s="1"/>
  <c r="P102" i="15"/>
  <c r="L102" i="15"/>
  <c r="J102" i="15"/>
  <c r="H102" i="15"/>
  <c r="F102" i="15"/>
  <c r="E102" i="15"/>
  <c r="D102" i="15"/>
  <c r="G102" i="15" s="1"/>
  <c r="S101" i="15"/>
  <c r="R101" i="15"/>
  <c r="Q101" i="15"/>
  <c r="P101" i="15"/>
  <c r="L101" i="15"/>
  <c r="J101" i="15"/>
  <c r="I101" i="15"/>
  <c r="H101" i="15"/>
  <c r="F101" i="15"/>
  <c r="U101" i="15" s="1"/>
  <c r="E101" i="15"/>
  <c r="M101" i="15" s="1"/>
  <c r="D101" i="15"/>
  <c r="U100" i="15"/>
  <c r="T100" i="15"/>
  <c r="O100" i="15"/>
  <c r="M100" i="15"/>
  <c r="K100" i="15"/>
  <c r="I100" i="15"/>
  <c r="G100" i="15"/>
  <c r="U99" i="15"/>
  <c r="T99" i="15"/>
  <c r="O99" i="15"/>
  <c r="M99" i="15"/>
  <c r="K99" i="15"/>
  <c r="I99" i="15"/>
  <c r="G99" i="15"/>
  <c r="U98" i="15"/>
  <c r="T98" i="15"/>
  <c r="O98" i="15"/>
  <c r="M98" i="15"/>
  <c r="K98" i="15"/>
  <c r="I98" i="15"/>
  <c r="G98" i="15"/>
  <c r="U97" i="15"/>
  <c r="T97" i="15"/>
  <c r="O97" i="15"/>
  <c r="M97" i="15"/>
  <c r="K97" i="15"/>
  <c r="I97" i="15"/>
  <c r="G97" i="15"/>
  <c r="S96" i="15"/>
  <c r="R96" i="15"/>
  <c r="Q96" i="15"/>
  <c r="T96" i="15" s="1"/>
  <c r="P96" i="15"/>
  <c r="O96" i="15"/>
  <c r="L96" i="15"/>
  <c r="J96" i="15"/>
  <c r="H96" i="15"/>
  <c r="F96" i="15"/>
  <c r="E96" i="15"/>
  <c r="D96" i="15"/>
  <c r="I96" i="15" s="1"/>
  <c r="U95" i="15"/>
  <c r="T95" i="15"/>
  <c r="O95" i="15"/>
  <c r="M95" i="15"/>
  <c r="K95" i="15"/>
  <c r="I95" i="15"/>
  <c r="G95" i="15"/>
  <c r="U94" i="15"/>
  <c r="T94" i="15"/>
  <c r="O94" i="15"/>
  <c r="M94" i="15"/>
  <c r="K94" i="15"/>
  <c r="I94" i="15"/>
  <c r="G94" i="15"/>
  <c r="U93" i="15"/>
  <c r="T93" i="15"/>
  <c r="O93" i="15"/>
  <c r="M93" i="15"/>
  <c r="K93" i="15"/>
  <c r="I93" i="15"/>
  <c r="G93" i="15"/>
  <c r="U92" i="15"/>
  <c r="T92" i="15"/>
  <c r="O92" i="15"/>
  <c r="M92" i="15"/>
  <c r="K92" i="15"/>
  <c r="I92" i="15"/>
  <c r="G92" i="15"/>
  <c r="T91" i="15"/>
  <c r="S91" i="15"/>
  <c r="R91" i="15"/>
  <c r="Q91" i="15"/>
  <c r="P91" i="15"/>
  <c r="U91" i="15" s="1"/>
  <c r="L91" i="15"/>
  <c r="J91" i="15"/>
  <c r="H91" i="15"/>
  <c r="F91" i="15"/>
  <c r="E91" i="15"/>
  <c r="M91" i="15" s="1"/>
  <c r="D91" i="15"/>
  <c r="U90" i="15"/>
  <c r="T90" i="15"/>
  <c r="O90" i="15"/>
  <c r="M90" i="15"/>
  <c r="K90" i="15"/>
  <c r="I90" i="15"/>
  <c r="G90" i="15"/>
  <c r="U89" i="15"/>
  <c r="T89" i="15"/>
  <c r="O89" i="15"/>
  <c r="M89" i="15"/>
  <c r="K89" i="15"/>
  <c r="I89" i="15"/>
  <c r="G89" i="15"/>
  <c r="U88" i="15"/>
  <c r="T88" i="15"/>
  <c r="O88" i="15"/>
  <c r="M88" i="15"/>
  <c r="K88" i="15"/>
  <c r="I88" i="15"/>
  <c r="G88" i="15"/>
  <c r="S85" i="15"/>
  <c r="R85" i="15"/>
  <c r="Q85" i="15"/>
  <c r="P85" i="15"/>
  <c r="L85" i="15"/>
  <c r="J85" i="15"/>
  <c r="K85" i="15" s="1"/>
  <c r="H85" i="15"/>
  <c r="F85" i="15"/>
  <c r="E85" i="15"/>
  <c r="M85" i="15" s="1"/>
  <c r="D85" i="15"/>
  <c r="S84" i="15"/>
  <c r="R84" i="15"/>
  <c r="Q84" i="15"/>
  <c r="P84" i="15"/>
  <c r="L84" i="15"/>
  <c r="J84" i="15"/>
  <c r="K84" i="15" s="1"/>
  <c r="H84" i="15"/>
  <c r="F84" i="15"/>
  <c r="E84" i="15"/>
  <c r="D84" i="15"/>
  <c r="I84" i="15" s="1"/>
  <c r="U83" i="15"/>
  <c r="T83" i="15"/>
  <c r="O83" i="15"/>
  <c r="M83" i="15"/>
  <c r="K83" i="15"/>
  <c r="I83" i="15"/>
  <c r="G83" i="15"/>
  <c r="U82" i="15"/>
  <c r="T82" i="15"/>
  <c r="O82" i="15"/>
  <c r="M82" i="15"/>
  <c r="K82" i="15"/>
  <c r="I82" i="15"/>
  <c r="G82" i="15"/>
  <c r="U81" i="15"/>
  <c r="T81" i="15"/>
  <c r="O81" i="15"/>
  <c r="M81" i="15"/>
  <c r="K81" i="15"/>
  <c r="I81" i="15"/>
  <c r="G81" i="15"/>
  <c r="U80" i="15"/>
  <c r="T80" i="15"/>
  <c r="O80" i="15"/>
  <c r="M80" i="15"/>
  <c r="K80" i="15"/>
  <c r="I80" i="15"/>
  <c r="G80" i="15"/>
  <c r="U79" i="15"/>
  <c r="T79" i="15"/>
  <c r="O79" i="15"/>
  <c r="M79" i="15"/>
  <c r="K79" i="15"/>
  <c r="I79" i="15"/>
  <c r="G79" i="15"/>
  <c r="S78" i="15"/>
  <c r="R78" i="15"/>
  <c r="Q78" i="15"/>
  <c r="T78" i="15" s="1"/>
  <c r="P78" i="15"/>
  <c r="U78" i="15" s="1"/>
  <c r="L78" i="15"/>
  <c r="J78" i="15"/>
  <c r="H78" i="15"/>
  <c r="I78" i="15" s="1"/>
  <c r="F78" i="15"/>
  <c r="G78" i="15" s="1"/>
  <c r="E78" i="15"/>
  <c r="D78" i="15"/>
  <c r="O78" i="15" s="1"/>
  <c r="U77" i="15"/>
  <c r="T77" i="15"/>
  <c r="O77" i="15"/>
  <c r="M77" i="15"/>
  <c r="K77" i="15"/>
  <c r="I77" i="15"/>
  <c r="G77" i="15"/>
  <c r="U76" i="15"/>
  <c r="T76" i="15"/>
  <c r="O76" i="15"/>
  <c r="M76" i="15"/>
  <c r="K76" i="15"/>
  <c r="I76" i="15"/>
  <c r="G76" i="15"/>
  <c r="U75" i="15"/>
  <c r="T75" i="15"/>
  <c r="O75" i="15"/>
  <c r="M75" i="15"/>
  <c r="K75" i="15"/>
  <c r="I75" i="15"/>
  <c r="G75" i="15"/>
  <c r="U74" i="15"/>
  <c r="T74" i="15"/>
  <c r="O74" i="15"/>
  <c r="M74" i="15"/>
  <c r="K74" i="15"/>
  <c r="I74" i="15"/>
  <c r="G74" i="15"/>
  <c r="U73" i="15"/>
  <c r="T73" i="15"/>
  <c r="O73" i="15"/>
  <c r="M73" i="15"/>
  <c r="K73" i="15"/>
  <c r="I73" i="15"/>
  <c r="G73" i="15"/>
  <c r="U72" i="15"/>
  <c r="T72" i="15"/>
  <c r="O72" i="15"/>
  <c r="M72" i="15"/>
  <c r="K72" i="15"/>
  <c r="I72" i="15"/>
  <c r="G72" i="15"/>
  <c r="U71" i="15"/>
  <c r="T71" i="15"/>
  <c r="O71" i="15"/>
  <c r="M71" i="15"/>
  <c r="K71" i="15"/>
  <c r="I71" i="15"/>
  <c r="G71" i="15"/>
  <c r="S70" i="15"/>
  <c r="R70" i="15"/>
  <c r="Q70" i="15"/>
  <c r="P70" i="15"/>
  <c r="U70" i="15" s="1"/>
  <c r="L70" i="15"/>
  <c r="J70" i="15"/>
  <c r="H70" i="15"/>
  <c r="I70" i="15" s="1"/>
  <c r="F70" i="15"/>
  <c r="E70" i="15"/>
  <c r="M70" i="15" s="1"/>
  <c r="D70" i="15"/>
  <c r="U69" i="15"/>
  <c r="T69" i="15"/>
  <c r="O69" i="15"/>
  <c r="M69" i="15"/>
  <c r="K69" i="15"/>
  <c r="I69" i="15"/>
  <c r="G69" i="15"/>
  <c r="U68" i="15"/>
  <c r="T68" i="15"/>
  <c r="O68" i="15"/>
  <c r="M68" i="15"/>
  <c r="K68" i="15"/>
  <c r="I68" i="15"/>
  <c r="G68" i="15"/>
  <c r="U67" i="15"/>
  <c r="T67" i="15"/>
  <c r="O67" i="15"/>
  <c r="M67" i="15"/>
  <c r="K67" i="15"/>
  <c r="I67" i="15"/>
  <c r="G67" i="15"/>
  <c r="U66" i="15"/>
  <c r="T66" i="15"/>
  <c r="O66" i="15"/>
  <c r="M66" i="15"/>
  <c r="K66" i="15"/>
  <c r="I66" i="15"/>
  <c r="G66" i="15"/>
  <c r="U65" i="15"/>
  <c r="T65" i="15"/>
  <c r="O65" i="15"/>
  <c r="M65" i="15"/>
  <c r="K65" i="15"/>
  <c r="I65" i="15"/>
  <c r="G65" i="15"/>
  <c r="U64" i="15"/>
  <c r="T64" i="15"/>
  <c r="O64" i="15"/>
  <c r="M64" i="15"/>
  <c r="K64" i="15"/>
  <c r="I64" i="15"/>
  <c r="G64" i="15"/>
  <c r="U63" i="15"/>
  <c r="T63" i="15"/>
  <c r="S63" i="15"/>
  <c r="R63" i="15"/>
  <c r="Q63" i="15"/>
  <c r="P63" i="15"/>
  <c r="L63" i="15"/>
  <c r="K63" i="15"/>
  <c r="J63" i="15"/>
  <c r="H63" i="15"/>
  <c r="F63" i="15"/>
  <c r="E63" i="15"/>
  <c r="D63" i="15"/>
  <c r="I63" i="15" s="1"/>
  <c r="U62" i="15"/>
  <c r="T62" i="15"/>
  <c r="O62" i="15"/>
  <c r="M62" i="15"/>
  <c r="K62" i="15"/>
  <c r="I62" i="15"/>
  <c r="G62" i="15"/>
  <c r="U61" i="15"/>
  <c r="T61" i="15"/>
  <c r="O61" i="15"/>
  <c r="M61" i="15"/>
  <c r="K61" i="15"/>
  <c r="I61" i="15"/>
  <c r="G61" i="15"/>
  <c r="U60" i="15"/>
  <c r="T60" i="15"/>
  <c r="O60" i="15"/>
  <c r="M60" i="15"/>
  <c r="K60" i="15"/>
  <c r="I60" i="15"/>
  <c r="G60" i="15"/>
  <c r="U59" i="15"/>
  <c r="T59" i="15"/>
  <c r="O59" i="15"/>
  <c r="M59" i="15"/>
  <c r="K59" i="15"/>
  <c r="I59" i="15"/>
  <c r="G59" i="15"/>
  <c r="S58" i="15"/>
  <c r="R58" i="15"/>
  <c r="Q58" i="15"/>
  <c r="P58" i="15"/>
  <c r="U58" i="15" s="1"/>
  <c r="O58" i="15"/>
  <c r="L58" i="15"/>
  <c r="J58" i="15"/>
  <c r="H58" i="15"/>
  <c r="I58" i="15" s="1"/>
  <c r="F58" i="15"/>
  <c r="E58" i="15"/>
  <c r="M58" i="15" s="1"/>
  <c r="D58" i="15"/>
  <c r="G58" i="15" s="1"/>
  <c r="U57" i="15"/>
  <c r="T57" i="15"/>
  <c r="O57" i="15"/>
  <c r="M57" i="15"/>
  <c r="K57" i="15"/>
  <c r="I57" i="15"/>
  <c r="G57" i="15"/>
  <c r="S54" i="15"/>
  <c r="R54" i="15"/>
  <c r="Q54" i="15"/>
  <c r="P54" i="15"/>
  <c r="U54" i="15" s="1"/>
  <c r="O54" i="15"/>
  <c r="L54" i="15"/>
  <c r="J54" i="15"/>
  <c r="H54" i="15"/>
  <c r="I54" i="15" s="1"/>
  <c r="F54" i="15"/>
  <c r="G54" i="15" s="1"/>
  <c r="E54" i="15"/>
  <c r="M54" i="15" s="1"/>
  <c r="D54" i="15"/>
  <c r="S53" i="15"/>
  <c r="R53" i="15"/>
  <c r="Q53" i="15"/>
  <c r="T53" i="15" s="1"/>
  <c r="P53" i="15"/>
  <c r="L53" i="15"/>
  <c r="J53" i="15"/>
  <c r="K53" i="15" s="1"/>
  <c r="H53" i="15"/>
  <c r="F53" i="15"/>
  <c r="G53" i="15" s="1"/>
  <c r="E53" i="15"/>
  <c r="M53" i="15" s="1"/>
  <c r="D53" i="15"/>
  <c r="U52" i="15"/>
  <c r="T52" i="15"/>
  <c r="O52" i="15"/>
  <c r="M52" i="15"/>
  <c r="K52" i="15"/>
  <c r="I52" i="15"/>
  <c r="G52" i="15"/>
  <c r="U51" i="15"/>
  <c r="T51" i="15"/>
  <c r="O51" i="15"/>
  <c r="M51" i="15"/>
  <c r="K51" i="15"/>
  <c r="I51" i="15"/>
  <c r="G51" i="15"/>
  <c r="U50" i="15"/>
  <c r="T50" i="15"/>
  <c r="O50" i="15"/>
  <c r="M50" i="15"/>
  <c r="K50" i="15"/>
  <c r="I50" i="15"/>
  <c r="G50" i="15"/>
  <c r="U49" i="15"/>
  <c r="T49" i="15"/>
  <c r="O49" i="15"/>
  <c r="M49" i="15"/>
  <c r="K49" i="15"/>
  <c r="I49" i="15"/>
  <c r="G49" i="15"/>
  <c r="U48" i="15"/>
  <c r="T48" i="15"/>
  <c r="O48" i="15"/>
  <c r="M48" i="15"/>
  <c r="K48" i="15"/>
  <c r="I48" i="15"/>
  <c r="G48" i="15"/>
  <c r="S47" i="15"/>
  <c r="R47" i="15"/>
  <c r="Q47" i="15"/>
  <c r="T47" i="15" s="1"/>
  <c r="P47" i="15"/>
  <c r="U47" i="15" s="1"/>
  <c r="L47" i="15"/>
  <c r="J47" i="15"/>
  <c r="H47" i="15"/>
  <c r="F47" i="15"/>
  <c r="E47" i="15"/>
  <c r="K47" i="15" s="1"/>
  <c r="D47" i="15"/>
  <c r="U46" i="15"/>
  <c r="T46" i="15"/>
  <c r="O46" i="15"/>
  <c r="M46" i="15"/>
  <c r="K46" i="15"/>
  <c r="I46" i="15"/>
  <c r="G46" i="15"/>
  <c r="U45" i="15"/>
  <c r="T45" i="15"/>
  <c r="O45" i="15"/>
  <c r="M45" i="15"/>
  <c r="K45" i="15"/>
  <c r="I45" i="15"/>
  <c r="G45" i="15"/>
  <c r="U44" i="15"/>
  <c r="T44" i="15"/>
  <c r="O44" i="15"/>
  <c r="M44" i="15"/>
  <c r="K44" i="15"/>
  <c r="I44" i="15"/>
  <c r="G44" i="15"/>
  <c r="U43" i="15"/>
  <c r="T43" i="15"/>
  <c r="O43" i="15"/>
  <c r="M43" i="15"/>
  <c r="K43" i="15"/>
  <c r="I43" i="15"/>
  <c r="G43" i="15"/>
  <c r="U42" i="15"/>
  <c r="T42" i="15"/>
  <c r="O42" i="15"/>
  <c r="M42" i="15"/>
  <c r="K42" i="15"/>
  <c r="I42" i="15"/>
  <c r="G42" i="15"/>
  <c r="U41" i="15"/>
  <c r="T41" i="15"/>
  <c r="O41" i="15"/>
  <c r="M41" i="15"/>
  <c r="K41" i="15"/>
  <c r="I41" i="15"/>
  <c r="G41" i="15"/>
  <c r="S40" i="15"/>
  <c r="R40" i="15"/>
  <c r="Q40" i="15"/>
  <c r="P40" i="15"/>
  <c r="U40" i="15" s="1"/>
  <c r="O40" i="15"/>
  <c r="L40" i="15"/>
  <c r="J40" i="15"/>
  <c r="H40" i="15"/>
  <c r="I40" i="15" s="1"/>
  <c r="F40" i="15"/>
  <c r="E40" i="15"/>
  <c r="M40" i="15" s="1"/>
  <c r="D40" i="15"/>
  <c r="G40" i="15" s="1"/>
  <c r="U39" i="15"/>
  <c r="T39" i="15"/>
  <c r="O39" i="15"/>
  <c r="M39" i="15"/>
  <c r="K39" i="15"/>
  <c r="I39" i="15"/>
  <c r="G39" i="15"/>
  <c r="U38" i="15"/>
  <c r="T38" i="15"/>
  <c r="O38" i="15"/>
  <c r="M38" i="15"/>
  <c r="K38" i="15"/>
  <c r="I38" i="15"/>
  <c r="G38" i="15"/>
  <c r="U37" i="15"/>
  <c r="T37" i="15"/>
  <c r="O37" i="15"/>
  <c r="M37" i="15"/>
  <c r="K37" i="15"/>
  <c r="I37" i="15"/>
  <c r="G37" i="15"/>
  <c r="U36" i="15"/>
  <c r="T36" i="15"/>
  <c r="O36" i="15"/>
  <c r="M36" i="15"/>
  <c r="K36" i="15"/>
  <c r="I36" i="15"/>
  <c r="G36" i="15"/>
  <c r="S35" i="15"/>
  <c r="T35" i="15" s="1"/>
  <c r="R35" i="15"/>
  <c r="Q35" i="15"/>
  <c r="P35" i="15"/>
  <c r="O35" i="15"/>
  <c r="L35" i="15"/>
  <c r="J35" i="15"/>
  <c r="H35" i="15"/>
  <c r="F35" i="15"/>
  <c r="E35" i="15"/>
  <c r="K35" i="15" s="1"/>
  <c r="D35" i="15"/>
  <c r="U34" i="15"/>
  <c r="T34" i="15"/>
  <c r="O34" i="15"/>
  <c r="M34" i="15"/>
  <c r="K34" i="15"/>
  <c r="I34" i="15"/>
  <c r="G34" i="15"/>
  <c r="U33" i="15"/>
  <c r="T33" i="15"/>
  <c r="O33" i="15"/>
  <c r="M33" i="15"/>
  <c r="K33" i="15"/>
  <c r="I33" i="15"/>
  <c r="G33" i="15"/>
  <c r="U32" i="15"/>
  <c r="T32" i="15"/>
  <c r="O32" i="15"/>
  <c r="M32" i="15"/>
  <c r="K32" i="15"/>
  <c r="I32" i="15"/>
  <c r="G32" i="15"/>
  <c r="U31" i="15"/>
  <c r="T31" i="15"/>
  <c r="O31" i="15"/>
  <c r="M31" i="15"/>
  <c r="K31" i="15"/>
  <c r="I31" i="15"/>
  <c r="G31" i="15"/>
  <c r="U30" i="15"/>
  <c r="T30" i="15"/>
  <c r="O30" i="15"/>
  <c r="M30" i="15"/>
  <c r="K30" i="15"/>
  <c r="I30" i="15"/>
  <c r="G30" i="15"/>
  <c r="U29" i="15"/>
  <c r="T29" i="15"/>
  <c r="O29" i="15"/>
  <c r="M29" i="15"/>
  <c r="K29" i="15"/>
  <c r="I29" i="15"/>
  <c r="G29" i="15"/>
  <c r="U28" i="15"/>
  <c r="T28" i="15"/>
  <c r="O28" i="15"/>
  <c r="M28" i="15"/>
  <c r="K28" i="15"/>
  <c r="I28" i="15"/>
  <c r="G28" i="15"/>
  <c r="S27" i="15"/>
  <c r="R27" i="15"/>
  <c r="Q27" i="15"/>
  <c r="P27" i="15"/>
  <c r="L27" i="15"/>
  <c r="J27" i="15"/>
  <c r="H27" i="15"/>
  <c r="I27" i="15" s="1"/>
  <c r="G27" i="15"/>
  <c r="F27" i="15"/>
  <c r="E27" i="15"/>
  <c r="D27" i="15"/>
  <c r="O27" i="15" s="1"/>
  <c r="U26" i="15"/>
  <c r="T26" i="15"/>
  <c r="O26" i="15"/>
  <c r="M26" i="15"/>
  <c r="K26" i="15"/>
  <c r="I26" i="15"/>
  <c r="G26" i="15"/>
  <c r="U25" i="15"/>
  <c r="T25" i="15"/>
  <c r="O25" i="15"/>
  <c r="M25" i="15"/>
  <c r="K25" i="15"/>
  <c r="I25" i="15"/>
  <c r="G25" i="15"/>
  <c r="U24" i="15"/>
  <c r="T24" i="15"/>
  <c r="O24" i="15"/>
  <c r="M24" i="15"/>
  <c r="K24" i="15"/>
  <c r="I24" i="15"/>
  <c r="G24" i="15"/>
  <c r="U23" i="15"/>
  <c r="T23" i="15"/>
  <c r="O23" i="15"/>
  <c r="M23" i="15"/>
  <c r="K23" i="15"/>
  <c r="I23" i="15"/>
  <c r="G23" i="15"/>
  <c r="U22" i="15"/>
  <c r="T22" i="15"/>
  <c r="O22" i="15"/>
  <c r="M22" i="15"/>
  <c r="K22" i="15"/>
  <c r="I22" i="15"/>
  <c r="G22" i="15"/>
  <c r="U21" i="15"/>
  <c r="T21" i="15"/>
  <c r="O21" i="15"/>
  <c r="M21" i="15"/>
  <c r="K21" i="15"/>
  <c r="I21" i="15"/>
  <c r="G21" i="15"/>
  <c r="U20" i="15"/>
  <c r="T20" i="15"/>
  <c r="O20" i="15"/>
  <c r="M20" i="15"/>
  <c r="K20" i="15"/>
  <c r="I20" i="15"/>
  <c r="G20" i="15"/>
  <c r="S19" i="15"/>
  <c r="R19" i="15"/>
  <c r="Q19" i="15"/>
  <c r="P19" i="15"/>
  <c r="U19" i="15" s="1"/>
  <c r="L19" i="15"/>
  <c r="J19" i="15"/>
  <c r="I19" i="15"/>
  <c r="H19" i="15"/>
  <c r="F19" i="15"/>
  <c r="E19" i="15"/>
  <c r="M19" i="15" s="1"/>
  <c r="D19" i="15"/>
  <c r="G19" i="15" s="1"/>
  <c r="U18" i="15"/>
  <c r="T18" i="15"/>
  <c r="O18" i="15"/>
  <c r="M18" i="15"/>
  <c r="K18" i="15"/>
  <c r="I18" i="15"/>
  <c r="G18" i="15"/>
  <c r="U17" i="15"/>
  <c r="T17" i="15"/>
  <c r="O17" i="15"/>
  <c r="M17" i="15"/>
  <c r="K17" i="15"/>
  <c r="I17" i="15"/>
  <c r="G17" i="15"/>
  <c r="U16" i="15"/>
  <c r="T16" i="15"/>
  <c r="O16" i="15"/>
  <c r="M16" i="15"/>
  <c r="K16" i="15"/>
  <c r="I16" i="15"/>
  <c r="G16" i="15"/>
  <c r="U15" i="15"/>
  <c r="T15" i="15"/>
  <c r="O15" i="15"/>
  <c r="M15" i="15"/>
  <c r="K15" i="15"/>
  <c r="I15" i="15"/>
  <c r="G15" i="15"/>
  <c r="U14" i="15"/>
  <c r="T14" i="15"/>
  <c r="O14" i="15"/>
  <c r="M14" i="15"/>
  <c r="K14" i="15"/>
  <c r="I14" i="15"/>
  <c r="G14" i="15"/>
  <c r="U13" i="15"/>
  <c r="T13" i="15"/>
  <c r="O13" i="15"/>
  <c r="M13" i="15"/>
  <c r="K13" i="15"/>
  <c r="I13" i="15"/>
  <c r="G13" i="15"/>
  <c r="U12" i="15"/>
  <c r="T12" i="15"/>
  <c r="O12" i="15"/>
  <c r="M12" i="15"/>
  <c r="K12" i="15"/>
  <c r="I12" i="15"/>
  <c r="G12" i="15"/>
  <c r="U11" i="15"/>
  <c r="T11" i="15"/>
  <c r="O11" i="15"/>
  <c r="M11" i="15"/>
  <c r="K11" i="15"/>
  <c r="I11" i="15"/>
  <c r="G11" i="15"/>
  <c r="S10" i="15"/>
  <c r="T10" i="15" s="1"/>
  <c r="R10" i="15"/>
  <c r="Q10" i="15"/>
  <c r="P10" i="15"/>
  <c r="U10" i="15" s="1"/>
  <c r="L10" i="15"/>
  <c r="J10" i="15"/>
  <c r="H10" i="15"/>
  <c r="F10" i="15"/>
  <c r="E10" i="15"/>
  <c r="M10" i="15" s="1"/>
  <c r="D10" i="15"/>
  <c r="I10" i="15" s="1"/>
  <c r="U9" i="15"/>
  <c r="T9" i="15"/>
  <c r="O9" i="15"/>
  <c r="M9" i="15"/>
  <c r="K9" i="15"/>
  <c r="I9" i="15"/>
  <c r="G9" i="15"/>
  <c r="U8" i="15"/>
  <c r="T8" i="15"/>
  <c r="O8" i="15"/>
  <c r="M8" i="15"/>
  <c r="K8" i="15"/>
  <c r="I8" i="15"/>
  <c r="G8" i="15"/>
  <c r="S339" i="14"/>
  <c r="R339" i="14"/>
  <c r="Q339" i="14"/>
  <c r="T339" i="14" s="1"/>
  <c r="P339" i="14"/>
  <c r="U339" i="14" s="1"/>
  <c r="L339" i="14"/>
  <c r="J339" i="14"/>
  <c r="H339" i="14"/>
  <c r="F339" i="14"/>
  <c r="E339" i="14"/>
  <c r="M339" i="14" s="1"/>
  <c r="D339" i="14"/>
  <c r="S338" i="14"/>
  <c r="R338" i="14"/>
  <c r="Q338" i="14"/>
  <c r="P338" i="14"/>
  <c r="U338" i="14" s="1"/>
  <c r="L338" i="14"/>
  <c r="J338" i="14"/>
  <c r="K338" i="14" s="1"/>
  <c r="H338" i="14"/>
  <c r="I338" i="14" s="1"/>
  <c r="F338" i="14"/>
  <c r="G338" i="14" s="1"/>
  <c r="E338" i="14"/>
  <c r="D338" i="14"/>
  <c r="O338" i="14" s="1"/>
  <c r="U337" i="14"/>
  <c r="S337" i="14"/>
  <c r="T337" i="14" s="1"/>
  <c r="R337" i="14"/>
  <c r="Q337" i="14"/>
  <c r="P337" i="14"/>
  <c r="L337" i="14"/>
  <c r="J337" i="14"/>
  <c r="K337" i="14" s="1"/>
  <c r="H337" i="14"/>
  <c r="F337" i="14"/>
  <c r="E337" i="14"/>
  <c r="D337" i="14"/>
  <c r="I337" i="14" s="1"/>
  <c r="U336" i="14"/>
  <c r="T336" i="14"/>
  <c r="O336" i="14"/>
  <c r="M336" i="14"/>
  <c r="K336" i="14"/>
  <c r="I336" i="14"/>
  <c r="G336" i="14"/>
  <c r="U335" i="14"/>
  <c r="T335" i="14"/>
  <c r="O335" i="14"/>
  <c r="M335" i="14"/>
  <c r="K335" i="14"/>
  <c r="I335" i="14"/>
  <c r="G335" i="14"/>
  <c r="U334" i="14"/>
  <c r="T334" i="14"/>
  <c r="O334" i="14"/>
  <c r="M334" i="14"/>
  <c r="K334" i="14"/>
  <c r="I334" i="14"/>
  <c r="G334" i="14"/>
  <c r="U333" i="14"/>
  <c r="T333" i="14"/>
  <c r="O333" i="14"/>
  <c r="M333" i="14"/>
  <c r="K333" i="14"/>
  <c r="I333" i="14"/>
  <c r="G333" i="14"/>
  <c r="S332" i="14"/>
  <c r="R332" i="14"/>
  <c r="Q332" i="14"/>
  <c r="P332" i="14"/>
  <c r="U332" i="14" s="1"/>
  <c r="L332" i="14"/>
  <c r="K332" i="14"/>
  <c r="J332" i="14"/>
  <c r="H332" i="14"/>
  <c r="G332" i="14"/>
  <c r="F332" i="14"/>
  <c r="E332" i="14"/>
  <c r="M332" i="14" s="1"/>
  <c r="D332" i="14"/>
  <c r="O332" i="14" s="1"/>
  <c r="U331" i="14"/>
  <c r="T331" i="14"/>
  <c r="O331" i="14"/>
  <c r="M331" i="14"/>
  <c r="K331" i="14"/>
  <c r="I331" i="14"/>
  <c r="G331" i="14"/>
  <c r="U330" i="14"/>
  <c r="T330" i="14"/>
  <c r="O330" i="14"/>
  <c r="M330" i="14"/>
  <c r="K330" i="14"/>
  <c r="I330" i="14"/>
  <c r="G330" i="14"/>
  <c r="U329" i="14"/>
  <c r="T329" i="14"/>
  <c r="O329" i="14"/>
  <c r="M329" i="14"/>
  <c r="K329" i="14"/>
  <c r="I329" i="14"/>
  <c r="G329" i="14"/>
  <c r="U328" i="14"/>
  <c r="T328" i="14"/>
  <c r="O328" i="14"/>
  <c r="M328" i="14"/>
  <c r="K328" i="14"/>
  <c r="I328" i="14"/>
  <c r="G328" i="14"/>
  <c r="U327" i="14"/>
  <c r="T327" i="14"/>
  <c r="O327" i="14"/>
  <c r="M327" i="14"/>
  <c r="K327" i="14"/>
  <c r="I327" i="14"/>
  <c r="G327" i="14"/>
  <c r="U326" i="14"/>
  <c r="T326" i="14"/>
  <c r="O326" i="14"/>
  <c r="M326" i="14"/>
  <c r="K326" i="14"/>
  <c r="I326" i="14"/>
  <c r="G326" i="14"/>
  <c r="U325" i="14"/>
  <c r="T325" i="14"/>
  <c r="O325" i="14"/>
  <c r="M325" i="14"/>
  <c r="K325" i="14"/>
  <c r="I325" i="14"/>
  <c r="G325" i="14"/>
  <c r="U324" i="14"/>
  <c r="T324" i="14"/>
  <c r="O324" i="14"/>
  <c r="M324" i="14"/>
  <c r="K324" i="14"/>
  <c r="I324" i="14"/>
  <c r="G324" i="14"/>
  <c r="S323" i="14"/>
  <c r="R323" i="14"/>
  <c r="Q323" i="14"/>
  <c r="P323" i="14"/>
  <c r="U323" i="14" s="1"/>
  <c r="L323" i="14"/>
  <c r="J323" i="14"/>
  <c r="H323" i="14"/>
  <c r="F323" i="14"/>
  <c r="E323" i="14"/>
  <c r="M323" i="14" s="1"/>
  <c r="D323" i="14"/>
  <c r="U322" i="14"/>
  <c r="T322" i="14"/>
  <c r="O322" i="14"/>
  <c r="M322" i="14"/>
  <c r="K322" i="14"/>
  <c r="I322" i="14"/>
  <c r="G322" i="14"/>
  <c r="U321" i="14"/>
  <c r="T321" i="14"/>
  <c r="O321" i="14"/>
  <c r="M321" i="14"/>
  <c r="K321" i="14"/>
  <c r="I321" i="14"/>
  <c r="G321" i="14"/>
  <c r="U320" i="14"/>
  <c r="T320" i="14"/>
  <c r="O320" i="14"/>
  <c r="M320" i="14"/>
  <c r="K320" i="14"/>
  <c r="I320" i="14"/>
  <c r="G320" i="14"/>
  <c r="U319" i="14"/>
  <c r="T319" i="14"/>
  <c r="O319" i="14"/>
  <c r="M319" i="14"/>
  <c r="K319" i="14"/>
  <c r="I319" i="14"/>
  <c r="G319" i="14"/>
  <c r="U318" i="14"/>
  <c r="T318" i="14"/>
  <c r="O318" i="14"/>
  <c r="M318" i="14"/>
  <c r="K318" i="14"/>
  <c r="I318" i="14"/>
  <c r="G318" i="14"/>
  <c r="S317" i="14"/>
  <c r="R317" i="14"/>
  <c r="Q317" i="14"/>
  <c r="P317" i="14"/>
  <c r="L317" i="14"/>
  <c r="J317" i="14"/>
  <c r="H317" i="14"/>
  <c r="F317" i="14"/>
  <c r="E317" i="14"/>
  <c r="K317" i="14" s="1"/>
  <c r="D317" i="14"/>
  <c r="U316" i="14"/>
  <c r="T316" i="14"/>
  <c r="O316" i="14"/>
  <c r="M316" i="14"/>
  <c r="K316" i="14"/>
  <c r="I316" i="14"/>
  <c r="G316" i="14"/>
  <c r="U315" i="14"/>
  <c r="T315" i="14"/>
  <c r="O315" i="14"/>
  <c r="M315" i="14"/>
  <c r="K315" i="14"/>
  <c r="I315" i="14"/>
  <c r="G315" i="14"/>
  <c r="U314" i="14"/>
  <c r="T314" i="14"/>
  <c r="O314" i="14"/>
  <c r="M314" i="14"/>
  <c r="K314" i="14"/>
  <c r="I314" i="14"/>
  <c r="G314" i="14"/>
  <c r="U313" i="14"/>
  <c r="T313" i="14"/>
  <c r="O313" i="14"/>
  <c r="M313" i="14"/>
  <c r="K313" i="14"/>
  <c r="I313" i="14"/>
  <c r="G313" i="14"/>
  <c r="U312" i="14"/>
  <c r="T312" i="14"/>
  <c r="O312" i="14"/>
  <c r="M312" i="14"/>
  <c r="K312" i="14"/>
  <c r="I312" i="14"/>
  <c r="G312" i="14"/>
  <c r="U311" i="14"/>
  <c r="T311" i="14"/>
  <c r="O311" i="14"/>
  <c r="M311" i="14"/>
  <c r="K311" i="14"/>
  <c r="I311" i="14"/>
  <c r="G311" i="14"/>
  <c r="S310" i="14"/>
  <c r="R310" i="14"/>
  <c r="Q310" i="14"/>
  <c r="T310" i="14" s="1"/>
  <c r="P310" i="14"/>
  <c r="U310" i="14" s="1"/>
  <c r="L310" i="14"/>
  <c r="K310" i="14"/>
  <c r="J310" i="14"/>
  <c r="H310" i="14"/>
  <c r="I310" i="14" s="1"/>
  <c r="G310" i="14"/>
  <c r="F310" i="14"/>
  <c r="E310" i="14"/>
  <c r="M310" i="14" s="1"/>
  <c r="D310" i="14"/>
  <c r="O310" i="14" s="1"/>
  <c r="U309" i="14"/>
  <c r="T309" i="14"/>
  <c r="O309" i="14"/>
  <c r="M309" i="14"/>
  <c r="K309" i="14"/>
  <c r="I309" i="14"/>
  <c r="G309" i="14"/>
  <c r="U308" i="14"/>
  <c r="T308" i="14"/>
  <c r="O308" i="14"/>
  <c r="M308" i="14"/>
  <c r="K308" i="14"/>
  <c r="I308" i="14"/>
  <c r="G308" i="14"/>
  <c r="U307" i="14"/>
  <c r="T307" i="14"/>
  <c r="O307" i="14"/>
  <c r="M307" i="14"/>
  <c r="K307" i="14"/>
  <c r="I307" i="14"/>
  <c r="G307" i="14"/>
  <c r="U306" i="14"/>
  <c r="T306" i="14"/>
  <c r="O306" i="14"/>
  <c r="M306" i="14"/>
  <c r="K306" i="14"/>
  <c r="I306" i="14"/>
  <c r="G306" i="14"/>
  <c r="U305" i="14"/>
  <c r="T305" i="14"/>
  <c r="O305" i="14"/>
  <c r="M305" i="14"/>
  <c r="K305" i="14"/>
  <c r="I305" i="14"/>
  <c r="G305" i="14"/>
  <c r="U304" i="14"/>
  <c r="T304" i="14"/>
  <c r="O304" i="14"/>
  <c r="M304" i="14"/>
  <c r="K304" i="14"/>
  <c r="I304" i="14"/>
  <c r="G304" i="14"/>
  <c r="S303" i="14"/>
  <c r="R303" i="14"/>
  <c r="Q303" i="14"/>
  <c r="T303" i="14" s="1"/>
  <c r="P303" i="14"/>
  <c r="L303" i="14"/>
  <c r="J303" i="14"/>
  <c r="H303" i="14"/>
  <c r="F303" i="14"/>
  <c r="U303" i="14" s="1"/>
  <c r="E303" i="14"/>
  <c r="D303" i="14"/>
  <c r="U302" i="14"/>
  <c r="T302" i="14"/>
  <c r="O302" i="14"/>
  <c r="M302" i="14"/>
  <c r="K302" i="14"/>
  <c r="I302" i="14"/>
  <c r="G302" i="14"/>
  <c r="T299" i="14"/>
  <c r="S299" i="14"/>
  <c r="R299" i="14"/>
  <c r="Q299" i="14"/>
  <c r="P299" i="14"/>
  <c r="L299" i="14"/>
  <c r="J299" i="14"/>
  <c r="H299" i="14"/>
  <c r="F299" i="14"/>
  <c r="E299" i="14"/>
  <c r="D299" i="14"/>
  <c r="U298" i="14"/>
  <c r="T298" i="14"/>
  <c r="S298" i="14"/>
  <c r="R298" i="14"/>
  <c r="Q298" i="14"/>
  <c r="P298" i="14"/>
  <c r="L298" i="14"/>
  <c r="K298" i="14"/>
  <c r="J298" i="14"/>
  <c r="H298" i="14"/>
  <c r="F298" i="14"/>
  <c r="E298" i="14"/>
  <c r="D298" i="14"/>
  <c r="U297" i="14"/>
  <c r="T297" i="14"/>
  <c r="O297" i="14"/>
  <c r="M297" i="14"/>
  <c r="K297" i="14"/>
  <c r="I297" i="14"/>
  <c r="G297" i="14"/>
  <c r="U296" i="14"/>
  <c r="T296" i="14"/>
  <c r="O296" i="14"/>
  <c r="M296" i="14"/>
  <c r="K296" i="14"/>
  <c r="I296" i="14"/>
  <c r="G296" i="14"/>
  <c r="U295" i="14"/>
  <c r="T295" i="14"/>
  <c r="O295" i="14"/>
  <c r="M295" i="14"/>
  <c r="K295" i="14"/>
  <c r="I295" i="14"/>
  <c r="G295" i="14"/>
  <c r="U294" i="14"/>
  <c r="T294" i="14"/>
  <c r="O294" i="14"/>
  <c r="M294" i="14"/>
  <c r="K294" i="14"/>
  <c r="I294" i="14"/>
  <c r="G294" i="14"/>
  <c r="U293" i="14"/>
  <c r="T293" i="14"/>
  <c r="O293" i="14"/>
  <c r="M293" i="14"/>
  <c r="K293" i="14"/>
  <c r="I293" i="14"/>
  <c r="G293" i="14"/>
  <c r="S292" i="14"/>
  <c r="R292" i="14"/>
  <c r="Q292" i="14"/>
  <c r="T292" i="14" s="1"/>
  <c r="P292" i="14"/>
  <c r="L292" i="14"/>
  <c r="K292" i="14"/>
  <c r="J292" i="14"/>
  <c r="H292" i="14"/>
  <c r="F292" i="14"/>
  <c r="E292" i="14"/>
  <c r="D292" i="14"/>
  <c r="O292" i="14" s="1"/>
  <c r="U291" i="14"/>
  <c r="T291" i="14"/>
  <c r="O291" i="14"/>
  <c r="M291" i="14"/>
  <c r="K291" i="14"/>
  <c r="I291" i="14"/>
  <c r="G291" i="14"/>
  <c r="U290" i="14"/>
  <c r="T290" i="14"/>
  <c r="O290" i="14"/>
  <c r="M290" i="14"/>
  <c r="K290" i="14"/>
  <c r="I290" i="14"/>
  <c r="G290" i="14"/>
  <c r="U289" i="14"/>
  <c r="T289" i="14"/>
  <c r="O289" i="14"/>
  <c r="M289" i="14"/>
  <c r="K289" i="14"/>
  <c r="I289" i="14"/>
  <c r="G289" i="14"/>
  <c r="U288" i="14"/>
  <c r="T288" i="14"/>
  <c r="O288" i="14"/>
  <c r="M288" i="14"/>
  <c r="K288" i="14"/>
  <c r="I288" i="14"/>
  <c r="G288" i="14"/>
  <c r="U287" i="14"/>
  <c r="T287" i="14"/>
  <c r="O287" i="14"/>
  <c r="M287" i="14"/>
  <c r="K287" i="14"/>
  <c r="I287" i="14"/>
  <c r="G287" i="14"/>
  <c r="U286" i="14"/>
  <c r="T286" i="14"/>
  <c r="O286" i="14"/>
  <c r="M286" i="14"/>
  <c r="K286" i="14"/>
  <c r="I286" i="14"/>
  <c r="G286" i="14"/>
  <c r="S285" i="14"/>
  <c r="T285" i="14" s="1"/>
  <c r="R285" i="14"/>
  <c r="Q285" i="14"/>
  <c r="P285" i="14"/>
  <c r="O285" i="14"/>
  <c r="L285" i="14"/>
  <c r="J285" i="14"/>
  <c r="K285" i="14" s="1"/>
  <c r="H285" i="14"/>
  <c r="F285" i="14"/>
  <c r="E285" i="14"/>
  <c r="M285" i="14" s="1"/>
  <c r="D285" i="14"/>
  <c r="U284" i="14"/>
  <c r="T284" i="14"/>
  <c r="O284" i="14"/>
  <c r="M284" i="14"/>
  <c r="K284" i="14"/>
  <c r="I284" i="14"/>
  <c r="G284" i="14"/>
  <c r="U283" i="14"/>
  <c r="T283" i="14"/>
  <c r="O283" i="14"/>
  <c r="M283" i="14"/>
  <c r="K283" i="14"/>
  <c r="I283" i="14"/>
  <c r="G283" i="14"/>
  <c r="U282" i="14"/>
  <c r="T282" i="14"/>
  <c r="O282" i="14"/>
  <c r="M282" i="14"/>
  <c r="K282" i="14"/>
  <c r="I282" i="14"/>
  <c r="G282" i="14"/>
  <c r="U281" i="14"/>
  <c r="T281" i="14"/>
  <c r="O281" i="14"/>
  <c r="M281" i="14"/>
  <c r="K281" i="14"/>
  <c r="I281" i="14"/>
  <c r="G281" i="14"/>
  <c r="U280" i="14"/>
  <c r="T280" i="14"/>
  <c r="O280" i="14"/>
  <c r="M280" i="14"/>
  <c r="K280" i="14"/>
  <c r="I280" i="14"/>
  <c r="G280" i="14"/>
  <c r="U279" i="14"/>
  <c r="T279" i="14"/>
  <c r="O279" i="14"/>
  <c r="M279" i="14"/>
  <c r="K279" i="14"/>
  <c r="I279" i="14"/>
  <c r="G279" i="14"/>
  <c r="U278" i="14"/>
  <c r="T278" i="14"/>
  <c r="O278" i="14"/>
  <c r="M278" i="14"/>
  <c r="K278" i="14"/>
  <c r="I278" i="14"/>
  <c r="G278" i="14"/>
  <c r="U277" i="14"/>
  <c r="T277" i="14"/>
  <c r="O277" i="14"/>
  <c r="M277" i="14"/>
  <c r="K277" i="14"/>
  <c r="I277" i="14"/>
  <c r="G277" i="14"/>
  <c r="U276" i="14"/>
  <c r="T276" i="14"/>
  <c r="O276" i="14"/>
  <c r="M276" i="14"/>
  <c r="K276" i="14"/>
  <c r="I276" i="14"/>
  <c r="G276" i="14"/>
  <c r="S275" i="14"/>
  <c r="T275" i="14" s="1"/>
  <c r="R275" i="14"/>
  <c r="Q275" i="14"/>
  <c r="P275" i="14"/>
  <c r="O275" i="14"/>
  <c r="L275" i="14"/>
  <c r="J275" i="14"/>
  <c r="H275" i="14"/>
  <c r="F275" i="14"/>
  <c r="E275" i="14"/>
  <c r="D275" i="14"/>
  <c r="I275" i="14" s="1"/>
  <c r="U274" i="14"/>
  <c r="T274" i="14"/>
  <c r="O274" i="14"/>
  <c r="M274" i="14"/>
  <c r="K274" i="14"/>
  <c r="I274" i="14"/>
  <c r="G274" i="14"/>
  <c r="U273" i="14"/>
  <c r="T273" i="14"/>
  <c r="O273" i="14"/>
  <c r="M273" i="14"/>
  <c r="K273" i="14"/>
  <c r="I273" i="14"/>
  <c r="G273" i="14"/>
  <c r="U272" i="14"/>
  <c r="T272" i="14"/>
  <c r="O272" i="14"/>
  <c r="M272" i="14"/>
  <c r="K272" i="14"/>
  <c r="I272" i="14"/>
  <c r="G272" i="14"/>
  <c r="U271" i="14"/>
  <c r="T271" i="14"/>
  <c r="O271" i="14"/>
  <c r="M271" i="14"/>
  <c r="K271" i="14"/>
  <c r="I271" i="14"/>
  <c r="G271" i="14"/>
  <c r="U270" i="14"/>
  <c r="T270" i="14"/>
  <c r="O270" i="14"/>
  <c r="M270" i="14"/>
  <c r="K270" i="14"/>
  <c r="I270" i="14"/>
  <c r="G270" i="14"/>
  <c r="U269" i="14"/>
  <c r="T269" i="14"/>
  <c r="O269" i="14"/>
  <c r="M269" i="14"/>
  <c r="K269" i="14"/>
  <c r="I269" i="14"/>
  <c r="G269" i="14"/>
  <c r="U268" i="14"/>
  <c r="T268" i="14"/>
  <c r="O268" i="14"/>
  <c r="M268" i="14"/>
  <c r="K268" i="14"/>
  <c r="I268" i="14"/>
  <c r="G268" i="14"/>
  <c r="S267" i="14"/>
  <c r="R267" i="14"/>
  <c r="Q267" i="14"/>
  <c r="P267" i="14"/>
  <c r="L267" i="14"/>
  <c r="J267" i="14"/>
  <c r="H267" i="14"/>
  <c r="F267" i="14"/>
  <c r="U267" i="14" s="1"/>
  <c r="E267" i="14"/>
  <c r="K267" i="14" s="1"/>
  <c r="D267" i="14"/>
  <c r="I267" i="14" s="1"/>
  <c r="U266" i="14"/>
  <c r="T266" i="14"/>
  <c r="O266" i="14"/>
  <c r="M266" i="14"/>
  <c r="K266" i="14"/>
  <c r="I266" i="14"/>
  <c r="G266" i="14"/>
  <c r="U265" i="14"/>
  <c r="T265" i="14"/>
  <c r="O265" i="14"/>
  <c r="M265" i="14"/>
  <c r="K265" i="14"/>
  <c r="I265" i="14"/>
  <c r="G265" i="14"/>
  <c r="U264" i="14"/>
  <c r="T264" i="14"/>
  <c r="O264" i="14"/>
  <c r="M264" i="14"/>
  <c r="K264" i="14"/>
  <c r="I264" i="14"/>
  <c r="G264" i="14"/>
  <c r="U263" i="14"/>
  <c r="T263" i="14"/>
  <c r="O263" i="14"/>
  <c r="M263" i="14"/>
  <c r="K263" i="14"/>
  <c r="I263" i="14"/>
  <c r="G263" i="14"/>
  <c r="S260" i="14"/>
  <c r="T260" i="14" s="1"/>
  <c r="R260" i="14"/>
  <c r="Q260" i="14"/>
  <c r="P260" i="14"/>
  <c r="U260" i="14" s="1"/>
  <c r="O260" i="14"/>
  <c r="L260" i="14"/>
  <c r="J260" i="14"/>
  <c r="H260" i="14"/>
  <c r="I260" i="14" s="1"/>
  <c r="F260" i="14"/>
  <c r="E260" i="14"/>
  <c r="M260" i="14" s="1"/>
  <c r="D260" i="14"/>
  <c r="S259" i="14"/>
  <c r="R259" i="14"/>
  <c r="Q259" i="14"/>
  <c r="P259" i="14"/>
  <c r="O259" i="14"/>
  <c r="L259" i="14"/>
  <c r="J259" i="14"/>
  <c r="H259" i="14"/>
  <c r="F259" i="14"/>
  <c r="U259" i="14" s="1"/>
  <c r="E259" i="14"/>
  <c r="M259" i="14" s="1"/>
  <c r="D259" i="14"/>
  <c r="U258" i="14"/>
  <c r="T258" i="14"/>
  <c r="O258" i="14"/>
  <c r="M258" i="14"/>
  <c r="K258" i="14"/>
  <c r="I258" i="14"/>
  <c r="G258" i="14"/>
  <c r="U257" i="14"/>
  <c r="T257" i="14"/>
  <c r="O257" i="14"/>
  <c r="M257" i="14"/>
  <c r="K257" i="14"/>
  <c r="I257" i="14"/>
  <c r="G257" i="14"/>
  <c r="U256" i="14"/>
  <c r="T256" i="14"/>
  <c r="O256" i="14"/>
  <c r="M256" i="14"/>
  <c r="K256" i="14"/>
  <c r="I256" i="14"/>
  <c r="G256" i="14"/>
  <c r="U255" i="14"/>
  <c r="T255" i="14"/>
  <c r="O255" i="14"/>
  <c r="M255" i="14"/>
  <c r="K255" i="14"/>
  <c r="I255" i="14"/>
  <c r="G255" i="14"/>
  <c r="S254" i="14"/>
  <c r="R254" i="14"/>
  <c r="Q254" i="14"/>
  <c r="T254" i="14" s="1"/>
  <c r="P254" i="14"/>
  <c r="L254" i="14"/>
  <c r="K254" i="14"/>
  <c r="J254" i="14"/>
  <c r="H254" i="14"/>
  <c r="F254" i="14"/>
  <c r="E254" i="14"/>
  <c r="D254" i="14"/>
  <c r="U253" i="14"/>
  <c r="T253" i="14"/>
  <c r="O253" i="14"/>
  <c r="M253" i="14"/>
  <c r="K253" i="14"/>
  <c r="I253" i="14"/>
  <c r="G253" i="14"/>
  <c r="U252" i="14"/>
  <c r="T252" i="14"/>
  <c r="O252" i="14"/>
  <c r="M252" i="14"/>
  <c r="K252" i="14"/>
  <c r="I252" i="14"/>
  <c r="G252" i="14"/>
  <c r="U251" i="14"/>
  <c r="T251" i="14"/>
  <c r="O251" i="14"/>
  <c r="M251" i="14"/>
  <c r="K251" i="14"/>
  <c r="I251" i="14"/>
  <c r="G251" i="14"/>
  <c r="U250" i="14"/>
  <c r="T250" i="14"/>
  <c r="O250" i="14"/>
  <c r="M250" i="14"/>
  <c r="K250" i="14"/>
  <c r="I250" i="14"/>
  <c r="G250" i="14"/>
  <c r="U249" i="14"/>
  <c r="T249" i="14"/>
  <c r="O249" i="14"/>
  <c r="M249" i="14"/>
  <c r="K249" i="14"/>
  <c r="I249" i="14"/>
  <c r="G249" i="14"/>
  <c r="U248" i="14"/>
  <c r="T248" i="14"/>
  <c r="O248" i="14"/>
  <c r="M248" i="14"/>
  <c r="K248" i="14"/>
  <c r="I248" i="14"/>
  <c r="G248" i="14"/>
  <c r="S247" i="14"/>
  <c r="R247" i="14"/>
  <c r="Q247" i="14"/>
  <c r="P247" i="14"/>
  <c r="L247" i="14"/>
  <c r="J247" i="14"/>
  <c r="H247" i="14"/>
  <c r="F247" i="14"/>
  <c r="G247" i="14" s="1"/>
  <c r="E247" i="14"/>
  <c r="D247" i="14"/>
  <c r="U246" i="14"/>
  <c r="T246" i="14"/>
  <c r="O246" i="14"/>
  <c r="M246" i="14"/>
  <c r="K246" i="14"/>
  <c r="I246" i="14"/>
  <c r="G246" i="14"/>
  <c r="U245" i="14"/>
  <c r="T245" i="14"/>
  <c r="O245" i="14"/>
  <c r="M245" i="14"/>
  <c r="K245" i="14"/>
  <c r="I245" i="14"/>
  <c r="G245" i="14"/>
  <c r="U244" i="14"/>
  <c r="T244" i="14"/>
  <c r="O244" i="14"/>
  <c r="M244" i="14"/>
  <c r="K244" i="14"/>
  <c r="I244" i="14"/>
  <c r="G244" i="14"/>
  <c r="U243" i="14"/>
  <c r="T243" i="14"/>
  <c r="O243" i="14"/>
  <c r="M243" i="14"/>
  <c r="K243" i="14"/>
  <c r="I243" i="14"/>
  <c r="G243" i="14"/>
  <c r="U242" i="14"/>
  <c r="T242" i="14"/>
  <c r="O242" i="14"/>
  <c r="M242" i="14"/>
  <c r="K242" i="14"/>
  <c r="I242" i="14"/>
  <c r="G242" i="14"/>
  <c r="U241" i="14"/>
  <c r="T241" i="14"/>
  <c r="O241" i="14"/>
  <c r="M241" i="14"/>
  <c r="K241" i="14"/>
  <c r="I241" i="14"/>
  <c r="G241" i="14"/>
  <c r="S240" i="14"/>
  <c r="T240" i="14" s="1"/>
  <c r="R240" i="14"/>
  <c r="Q240" i="14"/>
  <c r="P240" i="14"/>
  <c r="U240" i="14" s="1"/>
  <c r="L240" i="14"/>
  <c r="J240" i="14"/>
  <c r="H240" i="14"/>
  <c r="I240" i="14" s="1"/>
  <c r="F240" i="14"/>
  <c r="G240" i="14" s="1"/>
  <c r="E240" i="14"/>
  <c r="D240" i="14"/>
  <c r="O240" i="14" s="1"/>
  <c r="U239" i="14"/>
  <c r="T239" i="14"/>
  <c r="O239" i="14"/>
  <c r="M239" i="14"/>
  <c r="K239" i="14"/>
  <c r="I239" i="14"/>
  <c r="G239" i="14"/>
  <c r="U238" i="14"/>
  <c r="T238" i="14"/>
  <c r="O238" i="14"/>
  <c r="M238" i="14"/>
  <c r="K238" i="14"/>
  <c r="I238" i="14"/>
  <c r="G238" i="14"/>
  <c r="U237" i="14"/>
  <c r="T237" i="14"/>
  <c r="O237" i="14"/>
  <c r="M237" i="14"/>
  <c r="K237" i="14"/>
  <c r="I237" i="14"/>
  <c r="G237" i="14"/>
  <c r="U236" i="14"/>
  <c r="T236" i="14"/>
  <c r="O236" i="14"/>
  <c r="M236" i="14"/>
  <c r="K236" i="14"/>
  <c r="I236" i="14"/>
  <c r="G236" i="14"/>
  <c r="U235" i="14"/>
  <c r="T235" i="14"/>
  <c r="O235" i="14"/>
  <c r="M235" i="14"/>
  <c r="K235" i="14"/>
  <c r="I235" i="14"/>
  <c r="G235" i="14"/>
  <c r="U234" i="14"/>
  <c r="T234" i="14"/>
  <c r="O234" i="14"/>
  <c r="M234" i="14"/>
  <c r="K234" i="14"/>
  <c r="I234" i="14"/>
  <c r="G234" i="14"/>
  <c r="S231" i="14"/>
  <c r="R231" i="14"/>
  <c r="Q231" i="14"/>
  <c r="T231" i="14" s="1"/>
  <c r="P231" i="14"/>
  <c r="U231" i="14" s="1"/>
  <c r="L231" i="14"/>
  <c r="J231" i="14"/>
  <c r="H231" i="14"/>
  <c r="F231" i="14"/>
  <c r="E231" i="14"/>
  <c r="M231" i="14" s="1"/>
  <c r="D231" i="14"/>
  <c r="G231" i="14" s="1"/>
  <c r="S230" i="14"/>
  <c r="T230" i="14" s="1"/>
  <c r="R230" i="14"/>
  <c r="Q230" i="14"/>
  <c r="P230" i="14"/>
  <c r="U230" i="14" s="1"/>
  <c r="L230" i="14"/>
  <c r="J230" i="14"/>
  <c r="H230" i="14"/>
  <c r="I230" i="14" s="1"/>
  <c r="F230" i="14"/>
  <c r="G230" i="14" s="1"/>
  <c r="E230" i="14"/>
  <c r="D230" i="14"/>
  <c r="O230" i="14" s="1"/>
  <c r="U229" i="14"/>
  <c r="T229" i="14"/>
  <c r="O229" i="14"/>
  <c r="M229" i="14"/>
  <c r="K229" i="14"/>
  <c r="I229" i="14"/>
  <c r="G229" i="14"/>
  <c r="U228" i="14"/>
  <c r="T228" i="14"/>
  <c r="O228" i="14"/>
  <c r="M228" i="14"/>
  <c r="K228" i="14"/>
  <c r="I228" i="14"/>
  <c r="G228" i="14"/>
  <c r="U227" i="14"/>
  <c r="T227" i="14"/>
  <c r="O227" i="14"/>
  <c r="M227" i="14"/>
  <c r="K227" i="14"/>
  <c r="I227" i="14"/>
  <c r="G227" i="14"/>
  <c r="U226" i="14"/>
  <c r="T226" i="14"/>
  <c r="O226" i="14"/>
  <c r="M226" i="14"/>
  <c r="K226" i="14"/>
  <c r="I226" i="14"/>
  <c r="G226" i="14"/>
  <c r="U225" i="14"/>
  <c r="T225" i="14"/>
  <c r="O225" i="14"/>
  <c r="M225" i="14"/>
  <c r="K225" i="14"/>
  <c r="I225" i="14"/>
  <c r="G225" i="14"/>
  <c r="S224" i="14"/>
  <c r="R224" i="14"/>
  <c r="Q224" i="14"/>
  <c r="P224" i="14"/>
  <c r="U224" i="14" s="1"/>
  <c r="L224" i="14"/>
  <c r="J224" i="14"/>
  <c r="H224" i="14"/>
  <c r="F224" i="14"/>
  <c r="E224" i="14"/>
  <c r="D224" i="14"/>
  <c r="U223" i="14"/>
  <c r="T223" i="14"/>
  <c r="O223" i="14"/>
  <c r="M223" i="14"/>
  <c r="K223" i="14"/>
  <c r="I223" i="14"/>
  <c r="G223" i="14"/>
  <c r="U222" i="14"/>
  <c r="T222" i="14"/>
  <c r="O222" i="14"/>
  <c r="M222" i="14"/>
  <c r="K222" i="14"/>
  <c r="I222" i="14"/>
  <c r="G222" i="14"/>
  <c r="U221" i="14"/>
  <c r="T221" i="14"/>
  <c r="O221" i="14"/>
  <c r="M221" i="14"/>
  <c r="K221" i="14"/>
  <c r="I221" i="14"/>
  <c r="G221" i="14"/>
  <c r="U220" i="14"/>
  <c r="T220" i="14"/>
  <c r="O220" i="14"/>
  <c r="M220" i="14"/>
  <c r="K220" i="14"/>
  <c r="I220" i="14"/>
  <c r="G220" i="14"/>
  <c r="U219" i="14"/>
  <c r="T219" i="14"/>
  <c r="O219" i="14"/>
  <c r="M219" i="14"/>
  <c r="K219" i="14"/>
  <c r="I219" i="14"/>
  <c r="G219" i="14"/>
  <c r="U218" i="14"/>
  <c r="T218" i="14"/>
  <c r="O218" i="14"/>
  <c r="M218" i="14"/>
  <c r="K218" i="14"/>
  <c r="I218" i="14"/>
  <c r="G218" i="14"/>
  <c r="U217" i="14"/>
  <c r="T217" i="14"/>
  <c r="O217" i="14"/>
  <c r="M217" i="14"/>
  <c r="K217" i="14"/>
  <c r="I217" i="14"/>
  <c r="G217" i="14"/>
  <c r="S216" i="14"/>
  <c r="R216" i="14"/>
  <c r="Q216" i="14"/>
  <c r="P216" i="14"/>
  <c r="U216" i="14" s="1"/>
  <c r="L216" i="14"/>
  <c r="J216" i="14"/>
  <c r="H216" i="14"/>
  <c r="F216" i="14"/>
  <c r="E216" i="14"/>
  <c r="M216" i="14" s="1"/>
  <c r="D216" i="14"/>
  <c r="G216" i="14" s="1"/>
  <c r="U215" i="14"/>
  <c r="T215" i="14"/>
  <c r="O215" i="14"/>
  <c r="M215" i="14"/>
  <c r="K215" i="14"/>
  <c r="I215" i="14"/>
  <c r="G215" i="14"/>
  <c r="U214" i="14"/>
  <c r="T214" i="14"/>
  <c r="O214" i="14"/>
  <c r="M214" i="14"/>
  <c r="K214" i="14"/>
  <c r="I214" i="14"/>
  <c r="G214" i="14"/>
  <c r="U213" i="14"/>
  <c r="T213" i="14"/>
  <c r="O213" i="14"/>
  <c r="M213" i="14"/>
  <c r="K213" i="14"/>
  <c r="I213" i="14"/>
  <c r="G213" i="14"/>
  <c r="U212" i="14"/>
  <c r="T212" i="14"/>
  <c r="O212" i="14"/>
  <c r="M212" i="14"/>
  <c r="K212" i="14"/>
  <c r="I212" i="14"/>
  <c r="G212" i="14"/>
  <c r="U211" i="14"/>
  <c r="T211" i="14"/>
  <c r="O211" i="14"/>
  <c r="M211" i="14"/>
  <c r="K211" i="14"/>
  <c r="I211" i="14"/>
  <c r="G211" i="14"/>
  <c r="U210" i="14"/>
  <c r="T210" i="14"/>
  <c r="O210" i="14"/>
  <c r="M210" i="14"/>
  <c r="K210" i="14"/>
  <c r="I210" i="14"/>
  <c r="G210" i="14"/>
  <c r="U209" i="14"/>
  <c r="T209" i="14"/>
  <c r="O209" i="14"/>
  <c r="M209" i="14"/>
  <c r="K209" i="14"/>
  <c r="I209" i="14"/>
  <c r="G209" i="14"/>
  <c r="U208" i="14"/>
  <c r="T208" i="14"/>
  <c r="O208" i="14"/>
  <c r="M208" i="14"/>
  <c r="K208" i="14"/>
  <c r="I208" i="14"/>
  <c r="G208" i="14"/>
  <c r="U205" i="14"/>
  <c r="S205" i="14"/>
  <c r="R205" i="14"/>
  <c r="Q205" i="14"/>
  <c r="T205" i="14" s="1"/>
  <c r="P205" i="14"/>
  <c r="L205" i="14"/>
  <c r="J205" i="14"/>
  <c r="H205" i="14"/>
  <c r="I205" i="14" s="1"/>
  <c r="F205" i="14"/>
  <c r="E205" i="14"/>
  <c r="D205" i="14"/>
  <c r="S204" i="14"/>
  <c r="R204" i="14"/>
  <c r="Q204" i="14"/>
  <c r="P204" i="14"/>
  <c r="U204" i="14" s="1"/>
  <c r="L204" i="14"/>
  <c r="J204" i="14"/>
  <c r="H204" i="14"/>
  <c r="I204" i="14" s="1"/>
  <c r="F204" i="14"/>
  <c r="G204" i="14" s="1"/>
  <c r="E204" i="14"/>
  <c r="M204" i="14" s="1"/>
  <c r="D204" i="14"/>
  <c r="O204" i="14" s="1"/>
  <c r="U203" i="14"/>
  <c r="T203" i="14"/>
  <c r="O203" i="14"/>
  <c r="M203" i="14"/>
  <c r="K203" i="14"/>
  <c r="I203" i="14"/>
  <c r="G203" i="14"/>
  <c r="U202" i="14"/>
  <c r="T202" i="14"/>
  <c r="O202" i="14"/>
  <c r="M202" i="14"/>
  <c r="K202" i="14"/>
  <c r="I202" i="14"/>
  <c r="G202" i="14"/>
  <c r="U201" i="14"/>
  <c r="T201" i="14"/>
  <c r="O201" i="14"/>
  <c r="M201" i="14"/>
  <c r="K201" i="14"/>
  <c r="I201" i="14"/>
  <c r="G201" i="14"/>
  <c r="U200" i="14"/>
  <c r="T200" i="14"/>
  <c r="O200" i="14"/>
  <c r="M200" i="14"/>
  <c r="K200" i="14"/>
  <c r="I200" i="14"/>
  <c r="G200" i="14"/>
  <c r="U199" i="14"/>
  <c r="T199" i="14"/>
  <c r="O199" i="14"/>
  <c r="M199" i="14"/>
  <c r="K199" i="14"/>
  <c r="I199" i="14"/>
  <c r="G199" i="14"/>
  <c r="S198" i="14"/>
  <c r="R198" i="14"/>
  <c r="Q198" i="14"/>
  <c r="P198" i="14"/>
  <c r="O198" i="14"/>
  <c r="L198" i="14"/>
  <c r="J198" i="14"/>
  <c r="I198" i="14"/>
  <c r="H198" i="14"/>
  <c r="F198" i="14"/>
  <c r="G198" i="14" s="1"/>
  <c r="E198" i="14"/>
  <c r="D198" i="14"/>
  <c r="U197" i="14"/>
  <c r="T197" i="14"/>
  <c r="O197" i="14"/>
  <c r="M197" i="14"/>
  <c r="K197" i="14"/>
  <c r="I197" i="14"/>
  <c r="G197" i="14"/>
  <c r="U196" i="14"/>
  <c r="T196" i="14"/>
  <c r="O196" i="14"/>
  <c r="M196" i="14"/>
  <c r="K196" i="14"/>
  <c r="I196" i="14"/>
  <c r="G196" i="14"/>
  <c r="U195" i="14"/>
  <c r="T195" i="14"/>
  <c r="O195" i="14"/>
  <c r="M195" i="14"/>
  <c r="K195" i="14"/>
  <c r="I195" i="14"/>
  <c r="G195" i="14"/>
  <c r="U194" i="14"/>
  <c r="T194" i="14"/>
  <c r="O194" i="14"/>
  <c r="M194" i="14"/>
  <c r="K194" i="14"/>
  <c r="I194" i="14"/>
  <c r="G194" i="14"/>
  <c r="U193" i="14"/>
  <c r="T193" i="14"/>
  <c r="O193" i="14"/>
  <c r="M193" i="14"/>
  <c r="K193" i="14"/>
  <c r="I193" i="14"/>
  <c r="G193" i="14"/>
  <c r="U192" i="14"/>
  <c r="T192" i="14"/>
  <c r="O192" i="14"/>
  <c r="M192" i="14"/>
  <c r="K192" i="14"/>
  <c r="I192" i="14"/>
  <c r="G192" i="14"/>
  <c r="S191" i="14"/>
  <c r="R191" i="14"/>
  <c r="Q191" i="14"/>
  <c r="T191" i="14" s="1"/>
  <c r="P191" i="14"/>
  <c r="L191" i="14"/>
  <c r="J191" i="14"/>
  <c r="H191" i="14"/>
  <c r="F191" i="14"/>
  <c r="U191" i="14" s="1"/>
  <c r="E191" i="14"/>
  <c r="D191" i="14"/>
  <c r="U190" i="14"/>
  <c r="T190" i="14"/>
  <c r="O190" i="14"/>
  <c r="M190" i="14"/>
  <c r="K190" i="14"/>
  <c r="I190" i="14"/>
  <c r="G190" i="14"/>
  <c r="U189" i="14"/>
  <c r="T189" i="14"/>
  <c r="O189" i="14"/>
  <c r="M189" i="14"/>
  <c r="K189" i="14"/>
  <c r="I189" i="14"/>
  <c r="G189" i="14"/>
  <c r="U188" i="14"/>
  <c r="T188" i="14"/>
  <c r="O188" i="14"/>
  <c r="M188" i="14"/>
  <c r="K188" i="14"/>
  <c r="I188" i="14"/>
  <c r="G188" i="14"/>
  <c r="U187" i="14"/>
  <c r="T187" i="14"/>
  <c r="O187" i="14"/>
  <c r="M187" i="14"/>
  <c r="K187" i="14"/>
  <c r="I187" i="14"/>
  <c r="G187" i="14"/>
  <c r="U186" i="14"/>
  <c r="T186" i="14"/>
  <c r="O186" i="14"/>
  <c r="M186" i="14"/>
  <c r="K186" i="14"/>
  <c r="I186" i="14"/>
  <c r="G186" i="14"/>
  <c r="U185" i="14"/>
  <c r="S185" i="14"/>
  <c r="R185" i="14"/>
  <c r="Q185" i="14"/>
  <c r="T185" i="14" s="1"/>
  <c r="P185" i="14"/>
  <c r="L185" i="14"/>
  <c r="J185" i="14"/>
  <c r="H185" i="14"/>
  <c r="I185" i="14" s="1"/>
  <c r="F185" i="14"/>
  <c r="E185" i="14"/>
  <c r="D185" i="14"/>
  <c r="U184" i="14"/>
  <c r="T184" i="14"/>
  <c r="O184" i="14"/>
  <c r="M184" i="14"/>
  <c r="K184" i="14"/>
  <c r="I184" i="14"/>
  <c r="G184" i="14"/>
  <c r="U183" i="14"/>
  <c r="T183" i="14"/>
  <c r="O183" i="14"/>
  <c r="M183" i="14"/>
  <c r="K183" i="14"/>
  <c r="I183" i="14"/>
  <c r="G183" i="14"/>
  <c r="U182" i="14"/>
  <c r="T182" i="14"/>
  <c r="O182" i="14"/>
  <c r="M182" i="14"/>
  <c r="K182" i="14"/>
  <c r="I182" i="14"/>
  <c r="G182" i="14"/>
  <c r="U181" i="14"/>
  <c r="T181" i="14"/>
  <c r="O181" i="14"/>
  <c r="M181" i="14"/>
  <c r="K181" i="14"/>
  <c r="I181" i="14"/>
  <c r="G181" i="14"/>
  <c r="U180" i="14"/>
  <c r="T180" i="14"/>
  <c r="O180" i="14"/>
  <c r="M180" i="14"/>
  <c r="K180" i="14"/>
  <c r="I180" i="14"/>
  <c r="G180" i="14"/>
  <c r="U179" i="14"/>
  <c r="S179" i="14"/>
  <c r="R179" i="14"/>
  <c r="Q179" i="14"/>
  <c r="P179" i="14"/>
  <c r="L179" i="14"/>
  <c r="J179" i="14"/>
  <c r="H179" i="14"/>
  <c r="F179" i="14"/>
  <c r="E179" i="14"/>
  <c r="M179" i="14" s="1"/>
  <c r="D179" i="14"/>
  <c r="U178" i="14"/>
  <c r="T178" i="14"/>
  <c r="O178" i="14"/>
  <c r="M178" i="14"/>
  <c r="K178" i="14"/>
  <c r="I178" i="14"/>
  <c r="G178" i="14"/>
  <c r="U177" i="14"/>
  <c r="T177" i="14"/>
  <c r="O177" i="14"/>
  <c r="M177" i="14"/>
  <c r="K177" i="14"/>
  <c r="I177" i="14"/>
  <c r="G177" i="14"/>
  <c r="U176" i="14"/>
  <c r="T176" i="14"/>
  <c r="O176" i="14"/>
  <c r="M176" i="14"/>
  <c r="K176" i="14"/>
  <c r="I176" i="14"/>
  <c r="G176" i="14"/>
  <c r="U175" i="14"/>
  <c r="T175" i="14"/>
  <c r="O175" i="14"/>
  <c r="M175" i="14"/>
  <c r="K175" i="14"/>
  <c r="I175" i="14"/>
  <c r="G175" i="14"/>
  <c r="U174" i="14"/>
  <c r="T174" i="14"/>
  <c r="O174" i="14"/>
  <c r="M174" i="14"/>
  <c r="K174" i="14"/>
  <c r="I174" i="14"/>
  <c r="G174" i="14"/>
  <c r="U173" i="14"/>
  <c r="T173" i="14"/>
  <c r="O173" i="14"/>
  <c r="M173" i="14"/>
  <c r="K173" i="14"/>
  <c r="I173" i="14"/>
  <c r="G173" i="14"/>
  <c r="U170" i="14"/>
  <c r="S170" i="14"/>
  <c r="R170" i="14"/>
  <c r="Q170" i="14"/>
  <c r="T170" i="14" s="1"/>
  <c r="P170" i="14"/>
  <c r="L170" i="14"/>
  <c r="K170" i="14"/>
  <c r="J170" i="14"/>
  <c r="H170" i="14"/>
  <c r="F170" i="14"/>
  <c r="E170" i="14"/>
  <c r="M170" i="14" s="1"/>
  <c r="D170" i="14"/>
  <c r="I170" i="14" s="1"/>
  <c r="S169" i="14"/>
  <c r="R169" i="14"/>
  <c r="Q169" i="14"/>
  <c r="P169" i="14"/>
  <c r="U169" i="14" s="1"/>
  <c r="L169" i="14"/>
  <c r="J169" i="14"/>
  <c r="H169" i="14"/>
  <c r="F169" i="14"/>
  <c r="E169" i="14"/>
  <c r="D169" i="14"/>
  <c r="G169" i="14" s="1"/>
  <c r="U168" i="14"/>
  <c r="T168" i="14"/>
  <c r="O168" i="14"/>
  <c r="M168" i="14"/>
  <c r="K168" i="14"/>
  <c r="I168" i="14"/>
  <c r="G168" i="14"/>
  <c r="U167" i="14"/>
  <c r="T167" i="14"/>
  <c r="O167" i="14"/>
  <c r="M167" i="14"/>
  <c r="K167" i="14"/>
  <c r="I167" i="14"/>
  <c r="G167" i="14"/>
  <c r="U166" i="14"/>
  <c r="T166" i="14"/>
  <c r="O166" i="14"/>
  <c r="M166" i="14"/>
  <c r="K166" i="14"/>
  <c r="I166" i="14"/>
  <c r="G166" i="14"/>
  <c r="U165" i="14"/>
  <c r="T165" i="14"/>
  <c r="O165" i="14"/>
  <c r="M165" i="14"/>
  <c r="K165" i="14"/>
  <c r="I165" i="14"/>
  <c r="G165" i="14"/>
  <c r="U164" i="14"/>
  <c r="T164" i="14"/>
  <c r="O164" i="14"/>
  <c r="M164" i="14"/>
  <c r="K164" i="14"/>
  <c r="I164" i="14"/>
  <c r="G164" i="14"/>
  <c r="S163" i="14"/>
  <c r="R163" i="14"/>
  <c r="Q163" i="14"/>
  <c r="T163" i="14" s="1"/>
  <c r="P163" i="14"/>
  <c r="U163" i="14" s="1"/>
  <c r="L163" i="14"/>
  <c r="J163" i="14"/>
  <c r="I163" i="14"/>
  <c r="H163" i="14"/>
  <c r="F163" i="14"/>
  <c r="E163" i="14"/>
  <c r="M163" i="14" s="1"/>
  <c r="D163" i="14"/>
  <c r="G163" i="14" s="1"/>
  <c r="U162" i="14"/>
  <c r="T162" i="14"/>
  <c r="O162" i="14"/>
  <c r="M162" i="14"/>
  <c r="K162" i="14"/>
  <c r="I162" i="14"/>
  <c r="G162" i="14"/>
  <c r="U161" i="14"/>
  <c r="T161" i="14"/>
  <c r="O161" i="14"/>
  <c r="M161" i="14"/>
  <c r="K161" i="14"/>
  <c r="I161" i="14"/>
  <c r="G161" i="14"/>
  <c r="U160" i="14"/>
  <c r="T160" i="14"/>
  <c r="O160" i="14"/>
  <c r="M160" i="14"/>
  <c r="K160" i="14"/>
  <c r="I160" i="14"/>
  <c r="G160" i="14"/>
  <c r="U159" i="14"/>
  <c r="T159" i="14"/>
  <c r="O159" i="14"/>
  <c r="M159" i="14"/>
  <c r="K159" i="14"/>
  <c r="I159" i="14"/>
  <c r="G159" i="14"/>
  <c r="U158" i="14"/>
  <c r="T158" i="14"/>
  <c r="O158" i="14"/>
  <c r="M158" i="14"/>
  <c r="K158" i="14"/>
  <c r="I158" i="14"/>
  <c r="G158" i="14"/>
  <c r="S157" i="14"/>
  <c r="R157" i="14"/>
  <c r="Q157" i="14"/>
  <c r="P157" i="14"/>
  <c r="U157" i="14" s="1"/>
  <c r="L157" i="14"/>
  <c r="J157" i="14"/>
  <c r="H157" i="14"/>
  <c r="I157" i="14" s="1"/>
  <c r="F157" i="14"/>
  <c r="E157" i="14"/>
  <c r="K157" i="14" s="1"/>
  <c r="D157" i="14"/>
  <c r="U156" i="14"/>
  <c r="T156" i="14"/>
  <c r="O156" i="14"/>
  <c r="M156" i="14"/>
  <c r="K156" i="14"/>
  <c r="I156" i="14"/>
  <c r="G156" i="14"/>
  <c r="U155" i="14"/>
  <c r="T155" i="14"/>
  <c r="O155" i="14"/>
  <c r="M155" i="14"/>
  <c r="K155" i="14"/>
  <c r="I155" i="14"/>
  <c r="G155" i="14"/>
  <c r="U154" i="14"/>
  <c r="T154" i="14"/>
  <c r="O154" i="14"/>
  <c r="M154" i="14"/>
  <c r="K154" i="14"/>
  <c r="I154" i="14"/>
  <c r="G154" i="14"/>
  <c r="U153" i="14"/>
  <c r="T153" i="14"/>
  <c r="O153" i="14"/>
  <c r="M153" i="14"/>
  <c r="K153" i="14"/>
  <c r="I153" i="14"/>
  <c r="G153" i="14"/>
  <c r="U152" i="14"/>
  <c r="T152" i="14"/>
  <c r="O152" i="14"/>
  <c r="M152" i="14"/>
  <c r="K152" i="14"/>
  <c r="I152" i="14"/>
  <c r="G152" i="14"/>
  <c r="U151" i="14"/>
  <c r="T151" i="14"/>
  <c r="O151" i="14"/>
  <c r="M151" i="14"/>
  <c r="K151" i="14"/>
  <c r="I151" i="14"/>
  <c r="G151" i="14"/>
  <c r="U150" i="14"/>
  <c r="S150" i="14"/>
  <c r="R150" i="14"/>
  <c r="Q150" i="14"/>
  <c r="T150" i="14" s="1"/>
  <c r="P150" i="14"/>
  <c r="L150" i="14"/>
  <c r="K150" i="14"/>
  <c r="J150" i="14"/>
  <c r="H150" i="14"/>
  <c r="F150" i="14"/>
  <c r="E150" i="14"/>
  <c r="D150" i="14"/>
  <c r="U149" i="14"/>
  <c r="T149" i="14"/>
  <c r="O149" i="14"/>
  <c r="M149" i="14"/>
  <c r="K149" i="14"/>
  <c r="I149" i="14"/>
  <c r="G149" i="14"/>
  <c r="U148" i="14"/>
  <c r="T148" i="14"/>
  <c r="O148" i="14"/>
  <c r="M148" i="14"/>
  <c r="K148" i="14"/>
  <c r="I148" i="14"/>
  <c r="G148" i="14"/>
  <c r="U147" i="14"/>
  <c r="T147" i="14"/>
  <c r="O147" i="14"/>
  <c r="M147" i="14"/>
  <c r="K147" i="14"/>
  <c r="I147" i="14"/>
  <c r="G147" i="14"/>
  <c r="U146" i="14"/>
  <c r="T146" i="14"/>
  <c r="O146" i="14"/>
  <c r="M146" i="14"/>
  <c r="K146" i="14"/>
  <c r="I146" i="14"/>
  <c r="G146" i="14"/>
  <c r="U145" i="14"/>
  <c r="T145" i="14"/>
  <c r="O145" i="14"/>
  <c r="M145" i="14"/>
  <c r="K145" i="14"/>
  <c r="I145" i="14"/>
  <c r="G145" i="14"/>
  <c r="S144" i="14"/>
  <c r="R144" i="14"/>
  <c r="Q144" i="14"/>
  <c r="T144" i="14" s="1"/>
  <c r="P144" i="14"/>
  <c r="L144" i="14"/>
  <c r="K144" i="14"/>
  <c r="J144" i="14"/>
  <c r="H144" i="14"/>
  <c r="F144" i="14"/>
  <c r="U144" i="14" s="1"/>
  <c r="E144" i="14"/>
  <c r="D144" i="14"/>
  <c r="I144" i="14" s="1"/>
  <c r="U143" i="14"/>
  <c r="T143" i="14"/>
  <c r="O143" i="14"/>
  <c r="M143" i="14"/>
  <c r="K143" i="14"/>
  <c r="I143" i="14"/>
  <c r="G143" i="14"/>
  <c r="U142" i="14"/>
  <c r="T142" i="14"/>
  <c r="O142" i="14"/>
  <c r="M142" i="14"/>
  <c r="K142" i="14"/>
  <c r="I142" i="14"/>
  <c r="G142" i="14"/>
  <c r="U141" i="14"/>
  <c r="T141" i="14"/>
  <c r="O141" i="14"/>
  <c r="M141" i="14"/>
  <c r="K141" i="14"/>
  <c r="I141" i="14"/>
  <c r="G141" i="14"/>
  <c r="U140" i="14"/>
  <c r="T140" i="14"/>
  <c r="O140" i="14"/>
  <c r="M140" i="14"/>
  <c r="K140" i="14"/>
  <c r="I140" i="14"/>
  <c r="G140" i="14"/>
  <c r="U139" i="14"/>
  <c r="T139" i="14"/>
  <c r="O139" i="14"/>
  <c r="M139" i="14"/>
  <c r="K139" i="14"/>
  <c r="I139" i="14"/>
  <c r="G139" i="14"/>
  <c r="U138" i="14"/>
  <c r="T138" i="14"/>
  <c r="O138" i="14"/>
  <c r="M138" i="14"/>
  <c r="K138" i="14"/>
  <c r="I138" i="14"/>
  <c r="G138" i="14"/>
  <c r="S137" i="14"/>
  <c r="R137" i="14"/>
  <c r="Q137" i="14"/>
  <c r="P137" i="14"/>
  <c r="O137" i="14"/>
  <c r="L137" i="14"/>
  <c r="J137" i="14"/>
  <c r="K137" i="14" s="1"/>
  <c r="H137" i="14"/>
  <c r="F137" i="14"/>
  <c r="E137" i="14"/>
  <c r="D137" i="14"/>
  <c r="I137" i="14" s="1"/>
  <c r="U136" i="14"/>
  <c r="T136" i="14"/>
  <c r="O136" i="14"/>
  <c r="M136" i="14"/>
  <c r="K136" i="14"/>
  <c r="I136" i="14"/>
  <c r="G136" i="14"/>
  <c r="U135" i="14"/>
  <c r="T135" i="14"/>
  <c r="O135" i="14"/>
  <c r="M135" i="14"/>
  <c r="K135" i="14"/>
  <c r="I135" i="14"/>
  <c r="G135" i="14"/>
  <c r="U134" i="14"/>
  <c r="T134" i="14"/>
  <c r="O134" i="14"/>
  <c r="M134" i="14"/>
  <c r="K134" i="14"/>
  <c r="I134" i="14"/>
  <c r="G134" i="14"/>
  <c r="U133" i="14"/>
  <c r="T133" i="14"/>
  <c r="O133" i="14"/>
  <c r="M133" i="14"/>
  <c r="K133" i="14"/>
  <c r="I133" i="14"/>
  <c r="G133" i="14"/>
  <c r="S132" i="14"/>
  <c r="R132" i="14"/>
  <c r="Q132" i="14"/>
  <c r="T132" i="14" s="1"/>
  <c r="P132" i="14"/>
  <c r="L132" i="14"/>
  <c r="J132" i="14"/>
  <c r="H132" i="14"/>
  <c r="F132" i="14"/>
  <c r="U132" i="14" s="1"/>
  <c r="E132" i="14"/>
  <c r="D132" i="14"/>
  <c r="U131" i="14"/>
  <c r="T131" i="14"/>
  <c r="O131" i="14"/>
  <c r="M131" i="14"/>
  <c r="K131" i="14"/>
  <c r="I131" i="14"/>
  <c r="G131" i="14"/>
  <c r="U130" i="14"/>
  <c r="T130" i="14"/>
  <c r="O130" i="14"/>
  <c r="M130" i="14"/>
  <c r="K130" i="14"/>
  <c r="I130" i="14"/>
  <c r="G130" i="14"/>
  <c r="U129" i="14"/>
  <c r="T129" i="14"/>
  <c r="O129" i="14"/>
  <c r="M129" i="14"/>
  <c r="K129" i="14"/>
  <c r="I129" i="14"/>
  <c r="G129" i="14"/>
  <c r="U128" i="14"/>
  <c r="T128" i="14"/>
  <c r="O128" i="14"/>
  <c r="M128" i="14"/>
  <c r="K128" i="14"/>
  <c r="I128" i="14"/>
  <c r="G128" i="14"/>
  <c r="U127" i="14"/>
  <c r="T127" i="14"/>
  <c r="O127" i="14"/>
  <c r="M127" i="14"/>
  <c r="K127" i="14"/>
  <c r="I127" i="14"/>
  <c r="G127" i="14"/>
  <c r="S126" i="14"/>
  <c r="R126" i="14"/>
  <c r="Q126" i="14"/>
  <c r="T126" i="14" s="1"/>
  <c r="P126" i="14"/>
  <c r="L126" i="14"/>
  <c r="K126" i="14"/>
  <c r="J126" i="14"/>
  <c r="H126" i="14"/>
  <c r="F126" i="14"/>
  <c r="U126" i="14" s="1"/>
  <c r="E126" i="14"/>
  <c r="D126" i="14"/>
  <c r="U125" i="14"/>
  <c r="T125" i="14"/>
  <c r="O125" i="14"/>
  <c r="M125" i="14"/>
  <c r="K125" i="14"/>
  <c r="I125" i="14"/>
  <c r="G125" i="14"/>
  <c r="U124" i="14"/>
  <c r="T124" i="14"/>
  <c r="O124" i="14"/>
  <c r="M124" i="14"/>
  <c r="K124" i="14"/>
  <c r="I124" i="14"/>
  <c r="G124" i="14"/>
  <c r="U123" i="14"/>
  <c r="T123" i="14"/>
  <c r="O123" i="14"/>
  <c r="M123" i="14"/>
  <c r="K123" i="14"/>
  <c r="I123" i="14"/>
  <c r="G123" i="14"/>
  <c r="U122" i="14"/>
  <c r="T122" i="14"/>
  <c r="O122" i="14"/>
  <c r="M122" i="14"/>
  <c r="K122" i="14"/>
  <c r="I122" i="14"/>
  <c r="G122" i="14"/>
  <c r="U121" i="14"/>
  <c r="S121" i="14"/>
  <c r="R121" i="14"/>
  <c r="Q121" i="14"/>
  <c r="P121" i="14"/>
  <c r="L121" i="14"/>
  <c r="J121" i="14"/>
  <c r="H121" i="14"/>
  <c r="F121" i="14"/>
  <c r="E121" i="14"/>
  <c r="K121" i="14" s="1"/>
  <c r="D121" i="14"/>
  <c r="G121" i="14" s="1"/>
  <c r="U120" i="14"/>
  <c r="T120" i="14"/>
  <c r="O120" i="14"/>
  <c r="M120" i="14"/>
  <c r="K120" i="14"/>
  <c r="I120" i="14"/>
  <c r="G120" i="14"/>
  <c r="U119" i="14"/>
  <c r="T119" i="14"/>
  <c r="O119" i="14"/>
  <c r="M119" i="14"/>
  <c r="K119" i="14"/>
  <c r="I119" i="14"/>
  <c r="G119" i="14"/>
  <c r="U118" i="14"/>
  <c r="T118" i="14"/>
  <c r="O118" i="14"/>
  <c r="M118" i="14"/>
  <c r="K118" i="14"/>
  <c r="I118" i="14"/>
  <c r="G118" i="14"/>
  <c r="U117" i="14"/>
  <c r="T117" i="14"/>
  <c r="O117" i="14"/>
  <c r="M117" i="14"/>
  <c r="K117" i="14"/>
  <c r="I117" i="14"/>
  <c r="G117" i="14"/>
  <c r="U116" i="14"/>
  <c r="T116" i="14"/>
  <c r="O116" i="14"/>
  <c r="M116" i="14"/>
  <c r="K116" i="14"/>
  <c r="I116" i="14"/>
  <c r="G116" i="14"/>
  <c r="U115" i="14"/>
  <c r="T115" i="14"/>
  <c r="O115" i="14"/>
  <c r="M115" i="14"/>
  <c r="K115" i="14"/>
  <c r="I115" i="14"/>
  <c r="G115" i="14"/>
  <c r="U114" i="14"/>
  <c r="T114" i="14"/>
  <c r="O114" i="14"/>
  <c r="M114" i="14"/>
  <c r="K114" i="14"/>
  <c r="I114" i="14"/>
  <c r="G114" i="14"/>
  <c r="U113" i="14"/>
  <c r="T113" i="14"/>
  <c r="O113" i="14"/>
  <c r="M113" i="14"/>
  <c r="K113" i="14"/>
  <c r="I113" i="14"/>
  <c r="G113" i="14"/>
  <c r="S112" i="14"/>
  <c r="T112" i="14" s="1"/>
  <c r="R112" i="14"/>
  <c r="Q112" i="14"/>
  <c r="P112" i="14"/>
  <c r="L112" i="14"/>
  <c r="J112" i="14"/>
  <c r="H112" i="14"/>
  <c r="F112" i="14"/>
  <c r="G112" i="14" s="1"/>
  <c r="E112" i="14"/>
  <c r="D112" i="14"/>
  <c r="U111" i="14"/>
  <c r="T111" i="14"/>
  <c r="O111" i="14"/>
  <c r="M111" i="14"/>
  <c r="K111" i="14"/>
  <c r="I111" i="14"/>
  <c r="G111" i="14"/>
  <c r="U110" i="14"/>
  <c r="T110" i="14"/>
  <c r="O110" i="14"/>
  <c r="M110" i="14"/>
  <c r="K110" i="14"/>
  <c r="I110" i="14"/>
  <c r="G110" i="14"/>
  <c r="U109" i="14"/>
  <c r="T109" i="14"/>
  <c r="O109" i="14"/>
  <c r="M109" i="14"/>
  <c r="K109" i="14"/>
  <c r="I109" i="14"/>
  <c r="G109" i="14"/>
  <c r="U108" i="14"/>
  <c r="T108" i="14"/>
  <c r="O108" i="14"/>
  <c r="M108" i="14"/>
  <c r="K108" i="14"/>
  <c r="I108" i="14"/>
  <c r="G108" i="14"/>
  <c r="U107" i="14"/>
  <c r="T107" i="14"/>
  <c r="O107" i="14"/>
  <c r="M107" i="14"/>
  <c r="K107" i="14"/>
  <c r="I107" i="14"/>
  <c r="G107" i="14"/>
  <c r="S106" i="14"/>
  <c r="R106" i="14"/>
  <c r="Q106" i="14"/>
  <c r="P106" i="14"/>
  <c r="L106" i="14"/>
  <c r="J106" i="14"/>
  <c r="H106" i="14"/>
  <c r="I106" i="14" s="1"/>
  <c r="F106" i="14"/>
  <c r="G106" i="14" s="1"/>
  <c r="E106" i="14"/>
  <c r="D106" i="14"/>
  <c r="O106" i="14" s="1"/>
  <c r="U105" i="14"/>
  <c r="T105" i="14"/>
  <c r="O105" i="14"/>
  <c r="M105" i="14"/>
  <c r="K105" i="14"/>
  <c r="I105" i="14"/>
  <c r="G105" i="14"/>
  <c r="S102" i="14"/>
  <c r="T102" i="14" s="1"/>
  <c r="R102" i="14"/>
  <c r="Q102" i="14"/>
  <c r="P102" i="14"/>
  <c r="U102" i="14" s="1"/>
  <c r="L102" i="14"/>
  <c r="J102" i="14"/>
  <c r="H102" i="14"/>
  <c r="F102" i="14"/>
  <c r="G102" i="14" s="1"/>
  <c r="E102" i="14"/>
  <c r="D102" i="14"/>
  <c r="S101" i="14"/>
  <c r="T101" i="14" s="1"/>
  <c r="R101" i="14"/>
  <c r="Q101" i="14"/>
  <c r="P101" i="14"/>
  <c r="U101" i="14" s="1"/>
  <c r="L101" i="14"/>
  <c r="K101" i="14"/>
  <c r="J101" i="14"/>
  <c r="H101" i="14"/>
  <c r="F101" i="14"/>
  <c r="G101" i="14" s="1"/>
  <c r="E101" i="14"/>
  <c r="D101" i="14"/>
  <c r="O101" i="14" s="1"/>
  <c r="U100" i="14"/>
  <c r="T100" i="14"/>
  <c r="O100" i="14"/>
  <c r="M100" i="14"/>
  <c r="K100" i="14"/>
  <c r="I100" i="14"/>
  <c r="G100" i="14"/>
  <c r="U99" i="14"/>
  <c r="T99" i="14"/>
  <c r="O99" i="14"/>
  <c r="M99" i="14"/>
  <c r="K99" i="14"/>
  <c r="I99" i="14"/>
  <c r="G99" i="14"/>
  <c r="U98" i="14"/>
  <c r="T98" i="14"/>
  <c r="O98" i="14"/>
  <c r="M98" i="14"/>
  <c r="K98" i="14"/>
  <c r="I98" i="14"/>
  <c r="G98" i="14"/>
  <c r="U97" i="14"/>
  <c r="T97" i="14"/>
  <c r="O97" i="14"/>
  <c r="M97" i="14"/>
  <c r="K97" i="14"/>
  <c r="I97" i="14"/>
  <c r="G97" i="14"/>
  <c r="S96" i="14"/>
  <c r="R96" i="14"/>
  <c r="Q96" i="14"/>
  <c r="T96" i="14" s="1"/>
  <c r="P96" i="14"/>
  <c r="U96" i="14" s="1"/>
  <c r="L96" i="14"/>
  <c r="J96" i="14"/>
  <c r="H96" i="14"/>
  <c r="F96" i="14"/>
  <c r="E96" i="14"/>
  <c r="M96" i="14" s="1"/>
  <c r="D96" i="14"/>
  <c r="U95" i="14"/>
  <c r="T95" i="14"/>
  <c r="O95" i="14"/>
  <c r="M95" i="14"/>
  <c r="K95" i="14"/>
  <c r="I95" i="14"/>
  <c r="G95" i="14"/>
  <c r="U94" i="14"/>
  <c r="T94" i="14"/>
  <c r="O94" i="14"/>
  <c r="M94" i="14"/>
  <c r="K94" i="14"/>
  <c r="I94" i="14"/>
  <c r="G94" i="14"/>
  <c r="U93" i="14"/>
  <c r="T93" i="14"/>
  <c r="O93" i="14"/>
  <c r="M93" i="14"/>
  <c r="K93" i="14"/>
  <c r="I93" i="14"/>
  <c r="G93" i="14"/>
  <c r="U92" i="14"/>
  <c r="T92" i="14"/>
  <c r="O92" i="14"/>
  <c r="M92" i="14"/>
  <c r="K92" i="14"/>
  <c r="I92" i="14"/>
  <c r="G92" i="14"/>
  <c r="S91" i="14"/>
  <c r="R91" i="14"/>
  <c r="Q91" i="14"/>
  <c r="P91" i="14"/>
  <c r="L91" i="14"/>
  <c r="J91" i="14"/>
  <c r="H91" i="14"/>
  <c r="I91" i="14" s="1"/>
  <c r="F91" i="14"/>
  <c r="U91" i="14" s="1"/>
  <c r="E91" i="14"/>
  <c r="K91" i="14" s="1"/>
  <c r="D91" i="14"/>
  <c r="U90" i="14"/>
  <c r="T90" i="14"/>
  <c r="O90" i="14"/>
  <c r="M90" i="14"/>
  <c r="K90" i="14"/>
  <c r="I90" i="14"/>
  <c r="G90" i="14"/>
  <c r="U89" i="14"/>
  <c r="T89" i="14"/>
  <c r="O89" i="14"/>
  <c r="M89" i="14"/>
  <c r="K89" i="14"/>
  <c r="I89" i="14"/>
  <c r="G89" i="14"/>
  <c r="U88" i="14"/>
  <c r="T88" i="14"/>
  <c r="O88" i="14"/>
  <c r="M88" i="14"/>
  <c r="K88" i="14"/>
  <c r="I88" i="14"/>
  <c r="G88" i="14"/>
  <c r="S85" i="14"/>
  <c r="T85" i="14" s="1"/>
  <c r="R85" i="14"/>
  <c r="Q85" i="14"/>
  <c r="P85" i="14"/>
  <c r="U85" i="14" s="1"/>
  <c r="O85" i="14"/>
  <c r="L85" i="14"/>
  <c r="J85" i="14"/>
  <c r="H85" i="14"/>
  <c r="F85" i="14"/>
  <c r="E85" i="14"/>
  <c r="D85" i="14"/>
  <c r="I85" i="14" s="1"/>
  <c r="U84" i="14"/>
  <c r="S84" i="14"/>
  <c r="R84" i="14"/>
  <c r="Q84" i="14"/>
  <c r="T84" i="14" s="1"/>
  <c r="P84" i="14"/>
  <c r="L84" i="14"/>
  <c r="J84" i="14"/>
  <c r="H84" i="14"/>
  <c r="F84" i="14"/>
  <c r="E84" i="14"/>
  <c r="D84" i="14"/>
  <c r="I84" i="14" s="1"/>
  <c r="U83" i="14"/>
  <c r="T83" i="14"/>
  <c r="O83" i="14"/>
  <c r="M83" i="14"/>
  <c r="K83" i="14"/>
  <c r="I83" i="14"/>
  <c r="G83" i="14"/>
  <c r="U82" i="14"/>
  <c r="T82" i="14"/>
  <c r="O82" i="14"/>
  <c r="M82" i="14"/>
  <c r="K82" i="14"/>
  <c r="I82" i="14"/>
  <c r="G82" i="14"/>
  <c r="U81" i="14"/>
  <c r="T81" i="14"/>
  <c r="O81" i="14"/>
  <c r="M81" i="14"/>
  <c r="K81" i="14"/>
  <c r="I81" i="14"/>
  <c r="G81" i="14"/>
  <c r="U80" i="14"/>
  <c r="T80" i="14"/>
  <c r="O80" i="14"/>
  <c r="M80" i="14"/>
  <c r="K80" i="14"/>
  <c r="I80" i="14"/>
  <c r="G80" i="14"/>
  <c r="U79" i="14"/>
  <c r="T79" i="14"/>
  <c r="O79" i="14"/>
  <c r="M79" i="14"/>
  <c r="K79" i="14"/>
  <c r="I79" i="14"/>
  <c r="G79" i="14"/>
  <c r="S78" i="14"/>
  <c r="R78" i="14"/>
  <c r="Q78" i="14"/>
  <c r="P78" i="14"/>
  <c r="U78" i="14" s="1"/>
  <c r="L78" i="14"/>
  <c r="K78" i="14"/>
  <c r="J78" i="14"/>
  <c r="H78" i="14"/>
  <c r="F78" i="14"/>
  <c r="E78" i="14"/>
  <c r="D78" i="14"/>
  <c r="G78" i="14" s="1"/>
  <c r="U77" i="14"/>
  <c r="T77" i="14"/>
  <c r="O77" i="14"/>
  <c r="M77" i="14"/>
  <c r="K77" i="14"/>
  <c r="I77" i="14"/>
  <c r="G77" i="14"/>
  <c r="U76" i="14"/>
  <c r="T76" i="14"/>
  <c r="O76" i="14"/>
  <c r="M76" i="14"/>
  <c r="K76" i="14"/>
  <c r="I76" i="14"/>
  <c r="G76" i="14"/>
  <c r="U75" i="14"/>
  <c r="T75" i="14"/>
  <c r="O75" i="14"/>
  <c r="M75" i="14"/>
  <c r="K75" i="14"/>
  <c r="I75" i="14"/>
  <c r="G75" i="14"/>
  <c r="U74" i="14"/>
  <c r="T74" i="14"/>
  <c r="O74" i="14"/>
  <c r="M74" i="14"/>
  <c r="K74" i="14"/>
  <c r="I74" i="14"/>
  <c r="G74" i="14"/>
  <c r="U73" i="14"/>
  <c r="T73" i="14"/>
  <c r="O73" i="14"/>
  <c r="M73" i="14"/>
  <c r="K73" i="14"/>
  <c r="I73" i="14"/>
  <c r="G73" i="14"/>
  <c r="U72" i="14"/>
  <c r="T72" i="14"/>
  <c r="O72" i="14"/>
  <c r="M72" i="14"/>
  <c r="K72" i="14"/>
  <c r="I72" i="14"/>
  <c r="G72" i="14"/>
  <c r="U71" i="14"/>
  <c r="T71" i="14"/>
  <c r="O71" i="14"/>
  <c r="M71" i="14"/>
  <c r="K71" i="14"/>
  <c r="I71" i="14"/>
  <c r="G71" i="14"/>
  <c r="S70" i="14"/>
  <c r="R70" i="14"/>
  <c r="Q70" i="14"/>
  <c r="T70" i="14" s="1"/>
  <c r="P70" i="14"/>
  <c r="L70" i="14"/>
  <c r="J70" i="14"/>
  <c r="I70" i="14"/>
  <c r="H70" i="14"/>
  <c r="F70" i="14"/>
  <c r="E70" i="14"/>
  <c r="M70" i="14" s="1"/>
  <c r="D70" i="14"/>
  <c r="U69" i="14"/>
  <c r="T69" i="14"/>
  <c r="O69" i="14"/>
  <c r="M69" i="14"/>
  <c r="K69" i="14"/>
  <c r="I69" i="14"/>
  <c r="G69" i="14"/>
  <c r="U68" i="14"/>
  <c r="T68" i="14"/>
  <c r="O68" i="14"/>
  <c r="M68" i="14"/>
  <c r="K68" i="14"/>
  <c r="I68" i="14"/>
  <c r="G68" i="14"/>
  <c r="U67" i="14"/>
  <c r="T67" i="14"/>
  <c r="O67" i="14"/>
  <c r="M67" i="14"/>
  <c r="K67" i="14"/>
  <c r="I67" i="14"/>
  <c r="G67" i="14"/>
  <c r="U66" i="14"/>
  <c r="T66" i="14"/>
  <c r="O66" i="14"/>
  <c r="M66" i="14"/>
  <c r="K66" i="14"/>
  <c r="I66" i="14"/>
  <c r="G66" i="14"/>
  <c r="U65" i="14"/>
  <c r="T65" i="14"/>
  <c r="O65" i="14"/>
  <c r="M65" i="14"/>
  <c r="K65" i="14"/>
  <c r="I65" i="14"/>
  <c r="G65" i="14"/>
  <c r="U64" i="14"/>
  <c r="T64" i="14"/>
  <c r="O64" i="14"/>
  <c r="M64" i="14"/>
  <c r="K64" i="14"/>
  <c r="I64" i="14"/>
  <c r="G64" i="14"/>
  <c r="S63" i="14"/>
  <c r="R63" i="14"/>
  <c r="Q63" i="14"/>
  <c r="P63" i="14"/>
  <c r="L63" i="14"/>
  <c r="J63" i="14"/>
  <c r="H63" i="14"/>
  <c r="I63" i="14" s="1"/>
  <c r="F63" i="14"/>
  <c r="E63" i="14"/>
  <c r="K63" i="14" s="1"/>
  <c r="D63" i="14"/>
  <c r="G63" i="14" s="1"/>
  <c r="U62" i="14"/>
  <c r="T62" i="14"/>
  <c r="O62" i="14"/>
  <c r="M62" i="14"/>
  <c r="K62" i="14"/>
  <c r="I62" i="14"/>
  <c r="G62" i="14"/>
  <c r="U61" i="14"/>
  <c r="T61" i="14"/>
  <c r="O61" i="14"/>
  <c r="M61" i="14"/>
  <c r="K61" i="14"/>
  <c r="I61" i="14"/>
  <c r="G61" i="14"/>
  <c r="U60" i="14"/>
  <c r="T60" i="14"/>
  <c r="O60" i="14"/>
  <c r="M60" i="14"/>
  <c r="K60" i="14"/>
  <c r="I60" i="14"/>
  <c r="G60" i="14"/>
  <c r="U59" i="14"/>
  <c r="T59" i="14"/>
  <c r="O59" i="14"/>
  <c r="M59" i="14"/>
  <c r="K59" i="14"/>
  <c r="I59" i="14"/>
  <c r="G59" i="14"/>
  <c r="S58" i="14"/>
  <c r="R58" i="14"/>
  <c r="Q58" i="14"/>
  <c r="P58" i="14"/>
  <c r="L58" i="14"/>
  <c r="J58" i="14"/>
  <c r="H58" i="14"/>
  <c r="F58" i="14"/>
  <c r="E58" i="14"/>
  <c r="D58" i="14"/>
  <c r="U57" i="14"/>
  <c r="T57" i="14"/>
  <c r="O57" i="14"/>
  <c r="M57" i="14"/>
  <c r="K57" i="14"/>
  <c r="I57" i="14"/>
  <c r="G57" i="14"/>
  <c r="S54" i="14"/>
  <c r="R54" i="14"/>
  <c r="Q54" i="14"/>
  <c r="T54" i="14" s="1"/>
  <c r="P54" i="14"/>
  <c r="L54" i="14"/>
  <c r="J54" i="14"/>
  <c r="I54" i="14"/>
  <c r="H54" i="14"/>
  <c r="F54" i="14"/>
  <c r="U54" i="14" s="1"/>
  <c r="E54" i="14"/>
  <c r="M54" i="14" s="1"/>
  <c r="D54" i="14"/>
  <c r="S53" i="14"/>
  <c r="T53" i="14" s="1"/>
  <c r="R53" i="14"/>
  <c r="Q53" i="14"/>
  <c r="P53" i="14"/>
  <c r="U53" i="14" s="1"/>
  <c r="O53" i="14"/>
  <c r="L53" i="14"/>
  <c r="K53" i="14"/>
  <c r="J53" i="14"/>
  <c r="H53" i="14"/>
  <c r="F53" i="14"/>
  <c r="G53" i="14" s="1"/>
  <c r="E53" i="14"/>
  <c r="M53" i="14" s="1"/>
  <c r="D53" i="14"/>
  <c r="I53" i="14" s="1"/>
  <c r="U52" i="14"/>
  <c r="T52" i="14"/>
  <c r="O52" i="14"/>
  <c r="M52" i="14"/>
  <c r="K52" i="14"/>
  <c r="I52" i="14"/>
  <c r="G52" i="14"/>
  <c r="U51" i="14"/>
  <c r="T51" i="14"/>
  <c r="O51" i="14"/>
  <c r="M51" i="14"/>
  <c r="K51" i="14"/>
  <c r="I51" i="14"/>
  <c r="G51" i="14"/>
  <c r="U50" i="14"/>
  <c r="T50" i="14"/>
  <c r="O50" i="14"/>
  <c r="M50" i="14"/>
  <c r="K50" i="14"/>
  <c r="I50" i="14"/>
  <c r="G50" i="14"/>
  <c r="U49" i="14"/>
  <c r="T49" i="14"/>
  <c r="O49" i="14"/>
  <c r="M49" i="14"/>
  <c r="K49" i="14"/>
  <c r="I49" i="14"/>
  <c r="G49" i="14"/>
  <c r="U48" i="14"/>
  <c r="T48" i="14"/>
  <c r="O48" i="14"/>
  <c r="M48" i="14"/>
  <c r="K48" i="14"/>
  <c r="I48" i="14"/>
  <c r="G48" i="14"/>
  <c r="S47" i="14"/>
  <c r="R47" i="14"/>
  <c r="Q47" i="14"/>
  <c r="P47" i="14"/>
  <c r="U47" i="14" s="1"/>
  <c r="L47" i="14"/>
  <c r="J47" i="14"/>
  <c r="K47" i="14" s="1"/>
  <c r="H47" i="14"/>
  <c r="G47" i="14"/>
  <c r="F47" i="14"/>
  <c r="E47" i="14"/>
  <c r="D47" i="14"/>
  <c r="O47" i="14" s="1"/>
  <c r="U46" i="14"/>
  <c r="T46" i="14"/>
  <c r="O46" i="14"/>
  <c r="M46" i="14"/>
  <c r="K46" i="14"/>
  <c r="I46" i="14"/>
  <c r="G46" i="14"/>
  <c r="U45" i="14"/>
  <c r="T45" i="14"/>
  <c r="O45" i="14"/>
  <c r="M45" i="14"/>
  <c r="K45" i="14"/>
  <c r="I45" i="14"/>
  <c r="G45" i="14"/>
  <c r="U44" i="14"/>
  <c r="T44" i="14"/>
  <c r="O44" i="14"/>
  <c r="M44" i="14"/>
  <c r="K44" i="14"/>
  <c r="I44" i="14"/>
  <c r="G44" i="14"/>
  <c r="U43" i="14"/>
  <c r="T43" i="14"/>
  <c r="O43" i="14"/>
  <c r="M43" i="14"/>
  <c r="K43" i="14"/>
  <c r="I43" i="14"/>
  <c r="G43" i="14"/>
  <c r="U42" i="14"/>
  <c r="T42" i="14"/>
  <c r="O42" i="14"/>
  <c r="M42" i="14"/>
  <c r="K42" i="14"/>
  <c r="I42" i="14"/>
  <c r="G42" i="14"/>
  <c r="U41" i="14"/>
  <c r="T41" i="14"/>
  <c r="O41" i="14"/>
  <c r="M41" i="14"/>
  <c r="K41" i="14"/>
  <c r="I41" i="14"/>
  <c r="G41" i="14"/>
  <c r="S40" i="14"/>
  <c r="R40" i="14"/>
  <c r="Q40" i="14"/>
  <c r="T40" i="14" s="1"/>
  <c r="P40" i="14"/>
  <c r="O40" i="14"/>
  <c r="L40" i="14"/>
  <c r="J40" i="14"/>
  <c r="H40" i="14"/>
  <c r="F40" i="14"/>
  <c r="U40" i="14" s="1"/>
  <c r="E40" i="14"/>
  <c r="D40" i="14"/>
  <c r="U39" i="14"/>
  <c r="T39" i="14"/>
  <c r="O39" i="14"/>
  <c r="M39" i="14"/>
  <c r="K39" i="14"/>
  <c r="I39" i="14"/>
  <c r="G39" i="14"/>
  <c r="U38" i="14"/>
  <c r="T38" i="14"/>
  <c r="O38" i="14"/>
  <c r="M38" i="14"/>
  <c r="K38" i="14"/>
  <c r="I38" i="14"/>
  <c r="G38" i="14"/>
  <c r="U37" i="14"/>
  <c r="T37" i="14"/>
  <c r="O37" i="14"/>
  <c r="M37" i="14"/>
  <c r="K37" i="14"/>
  <c r="I37" i="14"/>
  <c r="G37" i="14"/>
  <c r="U36" i="14"/>
  <c r="T36" i="14"/>
  <c r="O36" i="14"/>
  <c r="M36" i="14"/>
  <c r="K36" i="14"/>
  <c r="I36" i="14"/>
  <c r="G36" i="14"/>
  <c r="S35" i="14"/>
  <c r="R35" i="14"/>
  <c r="Q35" i="14"/>
  <c r="P35" i="14"/>
  <c r="L35" i="14"/>
  <c r="J35" i="14"/>
  <c r="K35" i="14" s="1"/>
  <c r="H35" i="14"/>
  <c r="I35" i="14" s="1"/>
  <c r="F35" i="14"/>
  <c r="G35" i="14" s="1"/>
  <c r="E35" i="14"/>
  <c r="M35" i="14" s="1"/>
  <c r="D35" i="14"/>
  <c r="O35" i="14" s="1"/>
  <c r="U34" i="14"/>
  <c r="T34" i="14"/>
  <c r="O34" i="14"/>
  <c r="M34" i="14"/>
  <c r="K34" i="14"/>
  <c r="I34" i="14"/>
  <c r="G34" i="14"/>
  <c r="U33" i="14"/>
  <c r="T33" i="14"/>
  <c r="O33" i="14"/>
  <c r="M33" i="14"/>
  <c r="K33" i="14"/>
  <c r="I33" i="14"/>
  <c r="G33" i="14"/>
  <c r="U32" i="14"/>
  <c r="T32" i="14"/>
  <c r="O32" i="14"/>
  <c r="M32" i="14"/>
  <c r="K32" i="14"/>
  <c r="I32" i="14"/>
  <c r="G32" i="14"/>
  <c r="U31" i="14"/>
  <c r="T31" i="14"/>
  <c r="O31" i="14"/>
  <c r="M31" i="14"/>
  <c r="K31" i="14"/>
  <c r="I31" i="14"/>
  <c r="G31" i="14"/>
  <c r="U30" i="14"/>
  <c r="T30" i="14"/>
  <c r="O30" i="14"/>
  <c r="M30" i="14"/>
  <c r="K30" i="14"/>
  <c r="I30" i="14"/>
  <c r="G30" i="14"/>
  <c r="U29" i="14"/>
  <c r="T29" i="14"/>
  <c r="O29" i="14"/>
  <c r="M29" i="14"/>
  <c r="K29" i="14"/>
  <c r="I29" i="14"/>
  <c r="G29" i="14"/>
  <c r="U28" i="14"/>
  <c r="T28" i="14"/>
  <c r="O28" i="14"/>
  <c r="M28" i="14"/>
  <c r="K28" i="14"/>
  <c r="I28" i="14"/>
  <c r="G28" i="14"/>
  <c r="S27" i="14"/>
  <c r="R27" i="14"/>
  <c r="Q27" i="14"/>
  <c r="P27" i="14"/>
  <c r="U27" i="14" s="1"/>
  <c r="L27" i="14"/>
  <c r="J27" i="14"/>
  <c r="I27" i="14"/>
  <c r="H27" i="14"/>
  <c r="F27" i="14"/>
  <c r="E27" i="14"/>
  <c r="D27" i="14"/>
  <c r="G27" i="14" s="1"/>
  <c r="U26" i="14"/>
  <c r="T26" i="14"/>
  <c r="O26" i="14"/>
  <c r="M26" i="14"/>
  <c r="K26" i="14"/>
  <c r="I26" i="14"/>
  <c r="G26" i="14"/>
  <c r="U25" i="14"/>
  <c r="T25" i="14"/>
  <c r="O25" i="14"/>
  <c r="M25" i="14"/>
  <c r="K25" i="14"/>
  <c r="I25" i="14"/>
  <c r="G25" i="14"/>
  <c r="U24" i="14"/>
  <c r="T24" i="14"/>
  <c r="O24" i="14"/>
  <c r="M24" i="14"/>
  <c r="K24" i="14"/>
  <c r="I24" i="14"/>
  <c r="G24" i="14"/>
  <c r="U23" i="14"/>
  <c r="T23" i="14"/>
  <c r="O23" i="14"/>
  <c r="M23" i="14"/>
  <c r="K23" i="14"/>
  <c r="I23" i="14"/>
  <c r="G23" i="14"/>
  <c r="U22" i="14"/>
  <c r="T22" i="14"/>
  <c r="O22" i="14"/>
  <c r="M22" i="14"/>
  <c r="K22" i="14"/>
  <c r="I22" i="14"/>
  <c r="G22" i="14"/>
  <c r="U21" i="14"/>
  <c r="T21" i="14"/>
  <c r="O21" i="14"/>
  <c r="M21" i="14"/>
  <c r="K21" i="14"/>
  <c r="I21" i="14"/>
  <c r="G21" i="14"/>
  <c r="U20" i="14"/>
  <c r="T20" i="14"/>
  <c r="O20" i="14"/>
  <c r="M20" i="14"/>
  <c r="K20" i="14"/>
  <c r="I20" i="14"/>
  <c r="G20" i="14"/>
  <c r="S19" i="14"/>
  <c r="R19" i="14"/>
  <c r="Q19" i="14"/>
  <c r="T19" i="14" s="1"/>
  <c r="P19" i="14"/>
  <c r="U19" i="14" s="1"/>
  <c r="L19" i="14"/>
  <c r="J19" i="14"/>
  <c r="H19" i="14"/>
  <c r="F19" i="14"/>
  <c r="G19" i="14" s="1"/>
  <c r="E19" i="14"/>
  <c r="D19" i="14"/>
  <c r="O19" i="14" s="1"/>
  <c r="U18" i="14"/>
  <c r="T18" i="14"/>
  <c r="O18" i="14"/>
  <c r="M18" i="14"/>
  <c r="K18" i="14"/>
  <c r="I18" i="14"/>
  <c r="G18" i="14"/>
  <c r="U17" i="14"/>
  <c r="T17" i="14"/>
  <c r="O17" i="14"/>
  <c r="M17" i="14"/>
  <c r="K17" i="14"/>
  <c r="I17" i="14"/>
  <c r="G17" i="14"/>
  <c r="U16" i="14"/>
  <c r="T16" i="14"/>
  <c r="O16" i="14"/>
  <c r="M16" i="14"/>
  <c r="K16" i="14"/>
  <c r="I16" i="14"/>
  <c r="G16" i="14"/>
  <c r="U15" i="14"/>
  <c r="T15" i="14"/>
  <c r="O15" i="14"/>
  <c r="M15" i="14"/>
  <c r="K15" i="14"/>
  <c r="I15" i="14"/>
  <c r="G15" i="14"/>
  <c r="U14" i="14"/>
  <c r="T14" i="14"/>
  <c r="O14" i="14"/>
  <c r="M14" i="14"/>
  <c r="K14" i="14"/>
  <c r="I14" i="14"/>
  <c r="G14" i="14"/>
  <c r="U13" i="14"/>
  <c r="T13" i="14"/>
  <c r="O13" i="14"/>
  <c r="M13" i="14"/>
  <c r="K13" i="14"/>
  <c r="I13" i="14"/>
  <c r="G13" i="14"/>
  <c r="U12" i="14"/>
  <c r="T12" i="14"/>
  <c r="O12" i="14"/>
  <c r="M12" i="14"/>
  <c r="K12" i="14"/>
  <c r="I12" i="14"/>
  <c r="G12" i="14"/>
  <c r="U11" i="14"/>
  <c r="T11" i="14"/>
  <c r="O11" i="14"/>
  <c r="M11" i="14"/>
  <c r="K11" i="14"/>
  <c r="I11" i="14"/>
  <c r="G11" i="14"/>
  <c r="U10" i="14"/>
  <c r="S10" i="14"/>
  <c r="R10" i="14"/>
  <c r="Q10" i="14"/>
  <c r="T10" i="14" s="1"/>
  <c r="P10" i="14"/>
  <c r="L10" i="14"/>
  <c r="K10" i="14"/>
  <c r="J10" i="14"/>
  <c r="H10" i="14"/>
  <c r="F10" i="14"/>
  <c r="E10" i="14"/>
  <c r="D10" i="14"/>
  <c r="U9" i="14"/>
  <c r="T9" i="14"/>
  <c r="O9" i="14"/>
  <c r="M9" i="14"/>
  <c r="K9" i="14"/>
  <c r="I9" i="14"/>
  <c r="G9" i="14"/>
  <c r="U8" i="14"/>
  <c r="T8" i="14"/>
  <c r="O8" i="14"/>
  <c r="M8" i="14"/>
  <c r="K8" i="14"/>
  <c r="I8" i="14"/>
  <c r="G8" i="14"/>
  <c r="S339" i="13"/>
  <c r="R339" i="13"/>
  <c r="Q339" i="13"/>
  <c r="P339" i="13"/>
  <c r="L339" i="13"/>
  <c r="K339" i="13"/>
  <c r="J339" i="13"/>
  <c r="H339" i="13"/>
  <c r="F339" i="13"/>
  <c r="E339" i="13"/>
  <c r="M339" i="13" s="1"/>
  <c r="D339" i="13"/>
  <c r="I339" i="13" s="1"/>
  <c r="S338" i="13"/>
  <c r="R338" i="13"/>
  <c r="Q338" i="13"/>
  <c r="T338" i="13" s="1"/>
  <c r="P338" i="13"/>
  <c r="U338" i="13" s="1"/>
  <c r="L338" i="13"/>
  <c r="J338" i="13"/>
  <c r="H338" i="13"/>
  <c r="F338" i="13"/>
  <c r="E338" i="13"/>
  <c r="D338" i="13"/>
  <c r="I338" i="13" s="1"/>
  <c r="S337" i="13"/>
  <c r="R337" i="13"/>
  <c r="Q337" i="13"/>
  <c r="P337" i="13"/>
  <c r="O337" i="13"/>
  <c r="L337" i="13"/>
  <c r="J337" i="13"/>
  <c r="H337" i="13"/>
  <c r="F337" i="13"/>
  <c r="U337" i="13" s="1"/>
  <c r="E337" i="13"/>
  <c r="K337" i="13" s="1"/>
  <c r="D337" i="13"/>
  <c r="U336" i="13"/>
  <c r="T336" i="13"/>
  <c r="O336" i="13"/>
  <c r="M336" i="13"/>
  <c r="K336" i="13"/>
  <c r="I336" i="13"/>
  <c r="G336" i="13"/>
  <c r="U335" i="13"/>
  <c r="T335" i="13"/>
  <c r="O335" i="13"/>
  <c r="M335" i="13"/>
  <c r="K335" i="13"/>
  <c r="I335" i="13"/>
  <c r="G335" i="13"/>
  <c r="U334" i="13"/>
  <c r="T334" i="13"/>
  <c r="O334" i="13"/>
  <c r="M334" i="13"/>
  <c r="K334" i="13"/>
  <c r="I334" i="13"/>
  <c r="G334" i="13"/>
  <c r="U333" i="13"/>
  <c r="T333" i="13"/>
  <c r="O333" i="13"/>
  <c r="M333" i="13"/>
  <c r="K333" i="13"/>
  <c r="I333" i="13"/>
  <c r="G333" i="13"/>
  <c r="S332" i="13"/>
  <c r="T332" i="13" s="1"/>
  <c r="R332" i="13"/>
  <c r="Q332" i="13"/>
  <c r="P332" i="13"/>
  <c r="L332" i="13"/>
  <c r="J332" i="13"/>
  <c r="K332" i="13" s="1"/>
  <c r="H332" i="13"/>
  <c r="F332" i="13"/>
  <c r="E332" i="13"/>
  <c r="D332" i="13"/>
  <c r="U331" i="13"/>
  <c r="T331" i="13"/>
  <c r="O331" i="13"/>
  <c r="M331" i="13"/>
  <c r="K331" i="13"/>
  <c r="I331" i="13"/>
  <c r="G331" i="13"/>
  <c r="U330" i="13"/>
  <c r="T330" i="13"/>
  <c r="O330" i="13"/>
  <c r="M330" i="13"/>
  <c r="K330" i="13"/>
  <c r="I330" i="13"/>
  <c r="G330" i="13"/>
  <c r="U329" i="13"/>
  <c r="T329" i="13"/>
  <c r="O329" i="13"/>
  <c r="M329" i="13"/>
  <c r="K329" i="13"/>
  <c r="I329" i="13"/>
  <c r="G329" i="13"/>
  <c r="U328" i="13"/>
  <c r="T328" i="13"/>
  <c r="O328" i="13"/>
  <c r="M328" i="13"/>
  <c r="K328" i="13"/>
  <c r="I328" i="13"/>
  <c r="G328" i="13"/>
  <c r="U327" i="13"/>
  <c r="T327" i="13"/>
  <c r="O327" i="13"/>
  <c r="M327" i="13"/>
  <c r="K327" i="13"/>
  <c r="I327" i="13"/>
  <c r="G327" i="13"/>
  <c r="U326" i="13"/>
  <c r="T326" i="13"/>
  <c r="O326" i="13"/>
  <c r="M326" i="13"/>
  <c r="K326" i="13"/>
  <c r="I326" i="13"/>
  <c r="G326" i="13"/>
  <c r="U325" i="13"/>
  <c r="T325" i="13"/>
  <c r="O325" i="13"/>
  <c r="M325" i="13"/>
  <c r="K325" i="13"/>
  <c r="I325" i="13"/>
  <c r="G325" i="13"/>
  <c r="U324" i="13"/>
  <c r="T324" i="13"/>
  <c r="O324" i="13"/>
  <c r="M324" i="13"/>
  <c r="K324" i="13"/>
  <c r="I324" i="13"/>
  <c r="G324" i="13"/>
  <c r="T323" i="13"/>
  <c r="S323" i="13"/>
  <c r="R323" i="13"/>
  <c r="Q323" i="13"/>
  <c r="P323" i="13"/>
  <c r="L323" i="13"/>
  <c r="K323" i="13"/>
  <c r="J323" i="13"/>
  <c r="H323" i="13"/>
  <c r="F323" i="13"/>
  <c r="U323" i="13" s="1"/>
  <c r="E323" i="13"/>
  <c r="M323" i="13" s="1"/>
  <c r="D323" i="13"/>
  <c r="U322" i="13"/>
  <c r="T322" i="13"/>
  <c r="O322" i="13"/>
  <c r="M322" i="13"/>
  <c r="K322" i="13"/>
  <c r="I322" i="13"/>
  <c r="G322" i="13"/>
  <c r="U321" i="13"/>
  <c r="T321" i="13"/>
  <c r="O321" i="13"/>
  <c r="M321" i="13"/>
  <c r="K321" i="13"/>
  <c r="I321" i="13"/>
  <c r="G321" i="13"/>
  <c r="U320" i="13"/>
  <c r="T320" i="13"/>
  <c r="O320" i="13"/>
  <c r="M320" i="13"/>
  <c r="K320" i="13"/>
  <c r="I320" i="13"/>
  <c r="G320" i="13"/>
  <c r="U319" i="13"/>
  <c r="T319" i="13"/>
  <c r="O319" i="13"/>
  <c r="M319" i="13"/>
  <c r="K319" i="13"/>
  <c r="I319" i="13"/>
  <c r="G319" i="13"/>
  <c r="U318" i="13"/>
  <c r="T318" i="13"/>
  <c r="O318" i="13"/>
  <c r="M318" i="13"/>
  <c r="K318" i="13"/>
  <c r="I318" i="13"/>
  <c r="G318" i="13"/>
  <c r="S317" i="13"/>
  <c r="R317" i="13"/>
  <c r="Q317" i="13"/>
  <c r="T317" i="13" s="1"/>
  <c r="P317" i="13"/>
  <c r="U317" i="13" s="1"/>
  <c r="L317" i="13"/>
  <c r="J317" i="13"/>
  <c r="H317" i="13"/>
  <c r="F317" i="13"/>
  <c r="E317" i="13"/>
  <c r="M317" i="13" s="1"/>
  <c r="D317" i="13"/>
  <c r="U316" i="13"/>
  <c r="T316" i="13"/>
  <c r="O316" i="13"/>
  <c r="M316" i="13"/>
  <c r="K316" i="13"/>
  <c r="I316" i="13"/>
  <c r="G316" i="13"/>
  <c r="U315" i="13"/>
  <c r="T315" i="13"/>
  <c r="O315" i="13"/>
  <c r="M315" i="13"/>
  <c r="K315" i="13"/>
  <c r="I315" i="13"/>
  <c r="G315" i="13"/>
  <c r="U314" i="13"/>
  <c r="T314" i="13"/>
  <c r="O314" i="13"/>
  <c r="M314" i="13"/>
  <c r="K314" i="13"/>
  <c r="I314" i="13"/>
  <c r="G314" i="13"/>
  <c r="U313" i="13"/>
  <c r="T313" i="13"/>
  <c r="O313" i="13"/>
  <c r="M313" i="13"/>
  <c r="K313" i="13"/>
  <c r="I313" i="13"/>
  <c r="G313" i="13"/>
  <c r="U312" i="13"/>
  <c r="T312" i="13"/>
  <c r="O312" i="13"/>
  <c r="M312" i="13"/>
  <c r="K312" i="13"/>
  <c r="I312" i="13"/>
  <c r="G312" i="13"/>
  <c r="U311" i="13"/>
  <c r="T311" i="13"/>
  <c r="O311" i="13"/>
  <c r="M311" i="13"/>
  <c r="K311" i="13"/>
  <c r="I311" i="13"/>
  <c r="G311" i="13"/>
  <c r="S310" i="13"/>
  <c r="T310" i="13" s="1"/>
  <c r="R310" i="13"/>
  <c r="Q310" i="13"/>
  <c r="P310" i="13"/>
  <c r="U310" i="13" s="1"/>
  <c r="L310" i="13"/>
  <c r="J310" i="13"/>
  <c r="I310" i="13"/>
  <c r="H310" i="13"/>
  <c r="F310" i="13"/>
  <c r="E310" i="13"/>
  <c r="M310" i="13" s="1"/>
  <c r="D310" i="13"/>
  <c r="O310" i="13" s="1"/>
  <c r="U309" i="13"/>
  <c r="T309" i="13"/>
  <c r="O309" i="13"/>
  <c r="M309" i="13"/>
  <c r="K309" i="13"/>
  <c r="I309" i="13"/>
  <c r="G309" i="13"/>
  <c r="U308" i="13"/>
  <c r="T308" i="13"/>
  <c r="O308" i="13"/>
  <c r="M308" i="13"/>
  <c r="K308" i="13"/>
  <c r="I308" i="13"/>
  <c r="G308" i="13"/>
  <c r="U307" i="13"/>
  <c r="T307" i="13"/>
  <c r="O307" i="13"/>
  <c r="M307" i="13"/>
  <c r="K307" i="13"/>
  <c r="I307" i="13"/>
  <c r="G307" i="13"/>
  <c r="U306" i="13"/>
  <c r="T306" i="13"/>
  <c r="O306" i="13"/>
  <c r="M306" i="13"/>
  <c r="K306" i="13"/>
  <c r="I306" i="13"/>
  <c r="G306" i="13"/>
  <c r="U305" i="13"/>
  <c r="T305" i="13"/>
  <c r="O305" i="13"/>
  <c r="M305" i="13"/>
  <c r="K305" i="13"/>
  <c r="I305" i="13"/>
  <c r="G305" i="13"/>
  <c r="U304" i="13"/>
  <c r="T304" i="13"/>
  <c r="O304" i="13"/>
  <c r="M304" i="13"/>
  <c r="K304" i="13"/>
  <c r="I304" i="13"/>
  <c r="G304" i="13"/>
  <c r="S303" i="13"/>
  <c r="R303" i="13"/>
  <c r="Q303" i="13"/>
  <c r="T303" i="13" s="1"/>
  <c r="P303" i="13"/>
  <c r="L303" i="13"/>
  <c r="J303" i="13"/>
  <c r="H303" i="13"/>
  <c r="F303" i="13"/>
  <c r="U303" i="13" s="1"/>
  <c r="E303" i="13"/>
  <c r="D303" i="13"/>
  <c r="U302" i="13"/>
  <c r="T302" i="13"/>
  <c r="O302" i="13"/>
  <c r="M302" i="13"/>
  <c r="K302" i="13"/>
  <c r="I302" i="13"/>
  <c r="G302" i="13"/>
  <c r="S299" i="13"/>
  <c r="R299" i="13"/>
  <c r="Q299" i="13"/>
  <c r="P299" i="13"/>
  <c r="O299" i="13"/>
  <c r="L299" i="13"/>
  <c r="J299" i="13"/>
  <c r="H299" i="13"/>
  <c r="F299" i="13"/>
  <c r="E299" i="13"/>
  <c r="D299" i="13"/>
  <c r="I299" i="13" s="1"/>
  <c r="S298" i="13"/>
  <c r="R298" i="13"/>
  <c r="Q298" i="13"/>
  <c r="T298" i="13" s="1"/>
  <c r="P298" i="13"/>
  <c r="O298" i="13"/>
  <c r="L298" i="13"/>
  <c r="J298" i="13"/>
  <c r="H298" i="13"/>
  <c r="I298" i="13" s="1"/>
  <c r="F298" i="13"/>
  <c r="E298" i="13"/>
  <c r="M298" i="13" s="1"/>
  <c r="D298" i="13"/>
  <c r="U297" i="13"/>
  <c r="T297" i="13"/>
  <c r="O297" i="13"/>
  <c r="M297" i="13"/>
  <c r="K297" i="13"/>
  <c r="I297" i="13"/>
  <c r="G297" i="13"/>
  <c r="U296" i="13"/>
  <c r="T296" i="13"/>
  <c r="O296" i="13"/>
  <c r="M296" i="13"/>
  <c r="K296" i="13"/>
  <c r="I296" i="13"/>
  <c r="G296" i="13"/>
  <c r="U295" i="13"/>
  <c r="T295" i="13"/>
  <c r="O295" i="13"/>
  <c r="M295" i="13"/>
  <c r="K295" i="13"/>
  <c r="I295" i="13"/>
  <c r="G295" i="13"/>
  <c r="U294" i="13"/>
  <c r="T294" i="13"/>
  <c r="O294" i="13"/>
  <c r="M294" i="13"/>
  <c r="K294" i="13"/>
  <c r="I294" i="13"/>
  <c r="G294" i="13"/>
  <c r="U293" i="13"/>
  <c r="T293" i="13"/>
  <c r="O293" i="13"/>
  <c r="M293" i="13"/>
  <c r="K293" i="13"/>
  <c r="I293" i="13"/>
  <c r="G293" i="13"/>
  <c r="S292" i="13"/>
  <c r="R292" i="13"/>
  <c r="Q292" i="13"/>
  <c r="P292" i="13"/>
  <c r="L292" i="13"/>
  <c r="J292" i="13"/>
  <c r="K292" i="13" s="1"/>
  <c r="H292" i="13"/>
  <c r="G292" i="13"/>
  <c r="F292" i="13"/>
  <c r="E292" i="13"/>
  <c r="D292" i="13"/>
  <c r="U291" i="13"/>
  <c r="T291" i="13"/>
  <c r="O291" i="13"/>
  <c r="M291" i="13"/>
  <c r="K291" i="13"/>
  <c r="I291" i="13"/>
  <c r="G291" i="13"/>
  <c r="U290" i="13"/>
  <c r="T290" i="13"/>
  <c r="O290" i="13"/>
  <c r="M290" i="13"/>
  <c r="K290" i="13"/>
  <c r="I290" i="13"/>
  <c r="G290" i="13"/>
  <c r="U289" i="13"/>
  <c r="T289" i="13"/>
  <c r="O289" i="13"/>
  <c r="M289" i="13"/>
  <c r="K289" i="13"/>
  <c r="I289" i="13"/>
  <c r="G289" i="13"/>
  <c r="U288" i="13"/>
  <c r="T288" i="13"/>
  <c r="O288" i="13"/>
  <c r="M288" i="13"/>
  <c r="K288" i="13"/>
  <c r="I288" i="13"/>
  <c r="G288" i="13"/>
  <c r="U287" i="13"/>
  <c r="T287" i="13"/>
  <c r="O287" i="13"/>
  <c r="M287" i="13"/>
  <c r="K287" i="13"/>
  <c r="I287" i="13"/>
  <c r="G287" i="13"/>
  <c r="U286" i="13"/>
  <c r="T286" i="13"/>
  <c r="O286" i="13"/>
  <c r="M286" i="13"/>
  <c r="K286" i="13"/>
  <c r="I286" i="13"/>
  <c r="G286" i="13"/>
  <c r="S285" i="13"/>
  <c r="R285" i="13"/>
  <c r="Q285" i="13"/>
  <c r="T285" i="13" s="1"/>
  <c r="P285" i="13"/>
  <c r="L285" i="13"/>
  <c r="J285" i="13"/>
  <c r="H285" i="13"/>
  <c r="F285" i="13"/>
  <c r="E285" i="13"/>
  <c r="M285" i="13" s="1"/>
  <c r="D285" i="13"/>
  <c r="U284" i="13"/>
  <c r="T284" i="13"/>
  <c r="O284" i="13"/>
  <c r="M284" i="13"/>
  <c r="K284" i="13"/>
  <c r="I284" i="13"/>
  <c r="G284" i="13"/>
  <c r="U283" i="13"/>
  <c r="T283" i="13"/>
  <c r="O283" i="13"/>
  <c r="M283" i="13"/>
  <c r="K283" i="13"/>
  <c r="I283" i="13"/>
  <c r="G283" i="13"/>
  <c r="U282" i="13"/>
  <c r="T282" i="13"/>
  <c r="O282" i="13"/>
  <c r="M282" i="13"/>
  <c r="K282" i="13"/>
  <c r="I282" i="13"/>
  <c r="G282" i="13"/>
  <c r="U281" i="13"/>
  <c r="T281" i="13"/>
  <c r="O281" i="13"/>
  <c r="M281" i="13"/>
  <c r="K281" i="13"/>
  <c r="I281" i="13"/>
  <c r="G281" i="13"/>
  <c r="U280" i="13"/>
  <c r="T280" i="13"/>
  <c r="O280" i="13"/>
  <c r="M280" i="13"/>
  <c r="K280" i="13"/>
  <c r="I280" i="13"/>
  <c r="G280" i="13"/>
  <c r="U279" i="13"/>
  <c r="T279" i="13"/>
  <c r="O279" i="13"/>
  <c r="M279" i="13"/>
  <c r="K279" i="13"/>
  <c r="I279" i="13"/>
  <c r="G279" i="13"/>
  <c r="U278" i="13"/>
  <c r="T278" i="13"/>
  <c r="O278" i="13"/>
  <c r="M278" i="13"/>
  <c r="K278" i="13"/>
  <c r="I278" i="13"/>
  <c r="G278" i="13"/>
  <c r="U277" i="13"/>
  <c r="T277" i="13"/>
  <c r="O277" i="13"/>
  <c r="M277" i="13"/>
  <c r="K277" i="13"/>
  <c r="I277" i="13"/>
  <c r="G277" i="13"/>
  <c r="U276" i="13"/>
  <c r="T276" i="13"/>
  <c r="O276" i="13"/>
  <c r="M276" i="13"/>
  <c r="K276" i="13"/>
  <c r="I276" i="13"/>
  <c r="G276" i="13"/>
  <c r="S275" i="13"/>
  <c r="R275" i="13"/>
  <c r="Q275" i="13"/>
  <c r="T275" i="13" s="1"/>
  <c r="P275" i="13"/>
  <c r="O275" i="13"/>
  <c r="L275" i="13"/>
  <c r="J275" i="13"/>
  <c r="H275" i="13"/>
  <c r="F275" i="13"/>
  <c r="E275" i="13"/>
  <c r="K275" i="13" s="1"/>
  <c r="D275" i="13"/>
  <c r="U274" i="13"/>
  <c r="T274" i="13"/>
  <c r="O274" i="13"/>
  <c r="M274" i="13"/>
  <c r="K274" i="13"/>
  <c r="I274" i="13"/>
  <c r="G274" i="13"/>
  <c r="U273" i="13"/>
  <c r="T273" i="13"/>
  <c r="O273" i="13"/>
  <c r="M273" i="13"/>
  <c r="K273" i="13"/>
  <c r="I273" i="13"/>
  <c r="G273" i="13"/>
  <c r="U272" i="13"/>
  <c r="T272" i="13"/>
  <c r="O272" i="13"/>
  <c r="M272" i="13"/>
  <c r="K272" i="13"/>
  <c r="I272" i="13"/>
  <c r="G272" i="13"/>
  <c r="U271" i="13"/>
  <c r="T271" i="13"/>
  <c r="O271" i="13"/>
  <c r="M271" i="13"/>
  <c r="K271" i="13"/>
  <c r="I271" i="13"/>
  <c r="G271" i="13"/>
  <c r="U270" i="13"/>
  <c r="T270" i="13"/>
  <c r="O270" i="13"/>
  <c r="M270" i="13"/>
  <c r="K270" i="13"/>
  <c r="I270" i="13"/>
  <c r="G270" i="13"/>
  <c r="U269" i="13"/>
  <c r="T269" i="13"/>
  <c r="O269" i="13"/>
  <c r="M269" i="13"/>
  <c r="K269" i="13"/>
  <c r="I269" i="13"/>
  <c r="G269" i="13"/>
  <c r="U268" i="13"/>
  <c r="T268" i="13"/>
  <c r="O268" i="13"/>
  <c r="M268" i="13"/>
  <c r="K268" i="13"/>
  <c r="I268" i="13"/>
  <c r="G268" i="13"/>
  <c r="S267" i="13"/>
  <c r="R267" i="13"/>
  <c r="Q267" i="13"/>
  <c r="P267" i="13"/>
  <c r="U267" i="13" s="1"/>
  <c r="L267" i="13"/>
  <c r="J267" i="13"/>
  <c r="H267" i="13"/>
  <c r="F267" i="13"/>
  <c r="E267" i="13"/>
  <c r="D267" i="13"/>
  <c r="O267" i="13" s="1"/>
  <c r="U266" i="13"/>
  <c r="T266" i="13"/>
  <c r="O266" i="13"/>
  <c r="M266" i="13"/>
  <c r="K266" i="13"/>
  <c r="I266" i="13"/>
  <c r="G266" i="13"/>
  <c r="U265" i="13"/>
  <c r="T265" i="13"/>
  <c r="O265" i="13"/>
  <c r="M265" i="13"/>
  <c r="K265" i="13"/>
  <c r="I265" i="13"/>
  <c r="G265" i="13"/>
  <c r="U264" i="13"/>
  <c r="T264" i="13"/>
  <c r="O264" i="13"/>
  <c r="M264" i="13"/>
  <c r="K264" i="13"/>
  <c r="I264" i="13"/>
  <c r="G264" i="13"/>
  <c r="U263" i="13"/>
  <c r="T263" i="13"/>
  <c r="O263" i="13"/>
  <c r="M263" i="13"/>
  <c r="K263" i="13"/>
  <c r="I263" i="13"/>
  <c r="G263" i="13"/>
  <c r="U260" i="13"/>
  <c r="S260" i="13"/>
  <c r="R260" i="13"/>
  <c r="Q260" i="13"/>
  <c r="T260" i="13" s="1"/>
  <c r="P260" i="13"/>
  <c r="L260" i="13"/>
  <c r="J260" i="13"/>
  <c r="H260" i="13"/>
  <c r="F260" i="13"/>
  <c r="E260" i="13"/>
  <c r="K260" i="13" s="1"/>
  <c r="D260" i="13"/>
  <c r="I260" i="13" s="1"/>
  <c r="S259" i="13"/>
  <c r="T259" i="13" s="1"/>
  <c r="R259" i="13"/>
  <c r="Q259" i="13"/>
  <c r="P259" i="13"/>
  <c r="U259" i="13" s="1"/>
  <c r="O259" i="13"/>
  <c r="L259" i="13"/>
  <c r="J259" i="13"/>
  <c r="I259" i="13"/>
  <c r="H259" i="13"/>
  <c r="F259" i="13"/>
  <c r="G259" i="13" s="1"/>
  <c r="E259" i="13"/>
  <c r="M259" i="13" s="1"/>
  <c r="D259" i="13"/>
  <c r="U258" i="13"/>
  <c r="T258" i="13"/>
  <c r="O258" i="13"/>
  <c r="M258" i="13"/>
  <c r="K258" i="13"/>
  <c r="I258" i="13"/>
  <c r="G258" i="13"/>
  <c r="U257" i="13"/>
  <c r="T257" i="13"/>
  <c r="O257" i="13"/>
  <c r="M257" i="13"/>
  <c r="K257" i="13"/>
  <c r="I257" i="13"/>
  <c r="G257" i="13"/>
  <c r="U256" i="13"/>
  <c r="T256" i="13"/>
  <c r="O256" i="13"/>
  <c r="M256" i="13"/>
  <c r="K256" i="13"/>
  <c r="I256" i="13"/>
  <c r="G256" i="13"/>
  <c r="U255" i="13"/>
  <c r="T255" i="13"/>
  <c r="O255" i="13"/>
  <c r="M255" i="13"/>
  <c r="K255" i="13"/>
  <c r="I255" i="13"/>
  <c r="G255" i="13"/>
  <c r="S254" i="13"/>
  <c r="T254" i="13" s="1"/>
  <c r="R254" i="13"/>
  <c r="Q254" i="13"/>
  <c r="P254" i="13"/>
  <c r="L254" i="13"/>
  <c r="J254" i="13"/>
  <c r="K254" i="13" s="1"/>
  <c r="H254" i="13"/>
  <c r="F254" i="13"/>
  <c r="U254" i="13" s="1"/>
  <c r="E254" i="13"/>
  <c r="M254" i="13" s="1"/>
  <c r="D254" i="13"/>
  <c r="U253" i="13"/>
  <c r="T253" i="13"/>
  <c r="O253" i="13"/>
  <c r="M253" i="13"/>
  <c r="K253" i="13"/>
  <c r="I253" i="13"/>
  <c r="G253" i="13"/>
  <c r="U252" i="13"/>
  <c r="T252" i="13"/>
  <c r="O252" i="13"/>
  <c r="M252" i="13"/>
  <c r="K252" i="13"/>
  <c r="I252" i="13"/>
  <c r="G252" i="13"/>
  <c r="U251" i="13"/>
  <c r="T251" i="13"/>
  <c r="O251" i="13"/>
  <c r="M251" i="13"/>
  <c r="K251" i="13"/>
  <c r="I251" i="13"/>
  <c r="G251" i="13"/>
  <c r="U250" i="13"/>
  <c r="T250" i="13"/>
  <c r="O250" i="13"/>
  <c r="M250" i="13"/>
  <c r="K250" i="13"/>
  <c r="I250" i="13"/>
  <c r="G250" i="13"/>
  <c r="U249" i="13"/>
  <c r="T249" i="13"/>
  <c r="O249" i="13"/>
  <c r="M249" i="13"/>
  <c r="K249" i="13"/>
  <c r="I249" i="13"/>
  <c r="G249" i="13"/>
  <c r="U248" i="13"/>
  <c r="T248" i="13"/>
  <c r="O248" i="13"/>
  <c r="M248" i="13"/>
  <c r="K248" i="13"/>
  <c r="I248" i="13"/>
  <c r="G248" i="13"/>
  <c r="S247" i="13"/>
  <c r="R247" i="13"/>
  <c r="Q247" i="13"/>
  <c r="T247" i="13" s="1"/>
  <c r="P247" i="13"/>
  <c r="U247" i="13" s="1"/>
  <c r="L247" i="13"/>
  <c r="J247" i="13"/>
  <c r="H247" i="13"/>
  <c r="F247" i="13"/>
  <c r="E247" i="13"/>
  <c r="K247" i="13" s="1"/>
  <c r="D247" i="13"/>
  <c r="U246" i="13"/>
  <c r="T246" i="13"/>
  <c r="O246" i="13"/>
  <c r="M246" i="13"/>
  <c r="K246" i="13"/>
  <c r="I246" i="13"/>
  <c r="G246" i="13"/>
  <c r="U245" i="13"/>
  <c r="T245" i="13"/>
  <c r="O245" i="13"/>
  <c r="M245" i="13"/>
  <c r="K245" i="13"/>
  <c r="I245" i="13"/>
  <c r="G245" i="13"/>
  <c r="U244" i="13"/>
  <c r="T244" i="13"/>
  <c r="O244" i="13"/>
  <c r="M244" i="13"/>
  <c r="K244" i="13"/>
  <c r="I244" i="13"/>
  <c r="G244" i="13"/>
  <c r="U243" i="13"/>
  <c r="T243" i="13"/>
  <c r="O243" i="13"/>
  <c r="M243" i="13"/>
  <c r="K243" i="13"/>
  <c r="I243" i="13"/>
  <c r="G243" i="13"/>
  <c r="U242" i="13"/>
  <c r="T242" i="13"/>
  <c r="O242" i="13"/>
  <c r="M242" i="13"/>
  <c r="K242" i="13"/>
  <c r="I242" i="13"/>
  <c r="G242" i="13"/>
  <c r="U241" i="13"/>
  <c r="T241" i="13"/>
  <c r="O241" i="13"/>
  <c r="M241" i="13"/>
  <c r="K241" i="13"/>
  <c r="I241" i="13"/>
  <c r="G241" i="13"/>
  <c r="S240" i="13"/>
  <c r="R240" i="13"/>
  <c r="Q240" i="13"/>
  <c r="P240" i="13"/>
  <c r="L240" i="13"/>
  <c r="J240" i="13"/>
  <c r="H240" i="13"/>
  <c r="I240" i="13" s="1"/>
  <c r="F240" i="13"/>
  <c r="E240" i="13"/>
  <c r="M240" i="13" s="1"/>
  <c r="D240" i="13"/>
  <c r="U239" i="13"/>
  <c r="T239" i="13"/>
  <c r="O239" i="13"/>
  <c r="M239" i="13"/>
  <c r="K239" i="13"/>
  <c r="I239" i="13"/>
  <c r="G239" i="13"/>
  <c r="U238" i="13"/>
  <c r="T238" i="13"/>
  <c r="O238" i="13"/>
  <c r="M238" i="13"/>
  <c r="K238" i="13"/>
  <c r="I238" i="13"/>
  <c r="G238" i="13"/>
  <c r="U237" i="13"/>
  <c r="T237" i="13"/>
  <c r="O237" i="13"/>
  <c r="M237" i="13"/>
  <c r="K237" i="13"/>
  <c r="I237" i="13"/>
  <c r="G237" i="13"/>
  <c r="U236" i="13"/>
  <c r="T236" i="13"/>
  <c r="O236" i="13"/>
  <c r="M236" i="13"/>
  <c r="K236" i="13"/>
  <c r="I236" i="13"/>
  <c r="G236" i="13"/>
  <c r="U235" i="13"/>
  <c r="T235" i="13"/>
  <c r="O235" i="13"/>
  <c r="M235" i="13"/>
  <c r="K235" i="13"/>
  <c r="I235" i="13"/>
  <c r="G235" i="13"/>
  <c r="U234" i="13"/>
  <c r="T234" i="13"/>
  <c r="O234" i="13"/>
  <c r="M234" i="13"/>
  <c r="K234" i="13"/>
  <c r="I234" i="13"/>
  <c r="G234" i="13"/>
  <c r="U231" i="13"/>
  <c r="T231" i="13"/>
  <c r="S231" i="13"/>
  <c r="R231" i="13"/>
  <c r="Q231" i="13"/>
  <c r="P231" i="13"/>
  <c r="L231" i="13"/>
  <c r="K231" i="13"/>
  <c r="J231" i="13"/>
  <c r="H231" i="13"/>
  <c r="F231" i="13"/>
  <c r="E231" i="13"/>
  <c r="D231" i="13"/>
  <c r="I231" i="13" s="1"/>
  <c r="T230" i="13"/>
  <c r="S230" i="13"/>
  <c r="R230" i="13"/>
  <c r="Q230" i="13"/>
  <c r="P230" i="13"/>
  <c r="L230" i="13"/>
  <c r="J230" i="13"/>
  <c r="H230" i="13"/>
  <c r="F230" i="13"/>
  <c r="E230" i="13"/>
  <c r="K230" i="13" s="1"/>
  <c r="D230" i="13"/>
  <c r="U229" i="13"/>
  <c r="T229" i="13"/>
  <c r="O229" i="13"/>
  <c r="M229" i="13"/>
  <c r="K229" i="13"/>
  <c r="I229" i="13"/>
  <c r="G229" i="13"/>
  <c r="U228" i="13"/>
  <c r="T228" i="13"/>
  <c r="O228" i="13"/>
  <c r="M228" i="13"/>
  <c r="K228" i="13"/>
  <c r="I228" i="13"/>
  <c r="G228" i="13"/>
  <c r="U227" i="13"/>
  <c r="T227" i="13"/>
  <c r="O227" i="13"/>
  <c r="M227" i="13"/>
  <c r="K227" i="13"/>
  <c r="I227" i="13"/>
  <c r="G227" i="13"/>
  <c r="U226" i="13"/>
  <c r="T226" i="13"/>
  <c r="O226" i="13"/>
  <c r="M226" i="13"/>
  <c r="K226" i="13"/>
  <c r="I226" i="13"/>
  <c r="G226" i="13"/>
  <c r="U225" i="13"/>
  <c r="T225" i="13"/>
  <c r="O225" i="13"/>
  <c r="M225" i="13"/>
  <c r="K225" i="13"/>
  <c r="I225" i="13"/>
  <c r="G225" i="13"/>
  <c r="S224" i="13"/>
  <c r="R224" i="13"/>
  <c r="Q224" i="13"/>
  <c r="T224" i="13" s="1"/>
  <c r="P224" i="13"/>
  <c r="U224" i="13" s="1"/>
  <c r="L224" i="13"/>
  <c r="J224" i="13"/>
  <c r="H224" i="13"/>
  <c r="I224" i="13" s="1"/>
  <c r="G224" i="13"/>
  <c r="F224" i="13"/>
  <c r="E224" i="13"/>
  <c r="M224" i="13" s="1"/>
  <c r="D224" i="13"/>
  <c r="O224" i="13" s="1"/>
  <c r="U223" i="13"/>
  <c r="T223" i="13"/>
  <c r="O223" i="13"/>
  <c r="M223" i="13"/>
  <c r="K223" i="13"/>
  <c r="I223" i="13"/>
  <c r="G223" i="13"/>
  <c r="U222" i="13"/>
  <c r="T222" i="13"/>
  <c r="O222" i="13"/>
  <c r="M222" i="13"/>
  <c r="K222" i="13"/>
  <c r="I222" i="13"/>
  <c r="G222" i="13"/>
  <c r="U221" i="13"/>
  <c r="T221" i="13"/>
  <c r="O221" i="13"/>
  <c r="M221" i="13"/>
  <c r="K221" i="13"/>
  <c r="I221" i="13"/>
  <c r="G221" i="13"/>
  <c r="U220" i="13"/>
  <c r="T220" i="13"/>
  <c r="O220" i="13"/>
  <c r="M220" i="13"/>
  <c r="K220" i="13"/>
  <c r="I220" i="13"/>
  <c r="G220" i="13"/>
  <c r="U219" i="13"/>
  <c r="T219" i="13"/>
  <c r="O219" i="13"/>
  <c r="M219" i="13"/>
  <c r="K219" i="13"/>
  <c r="I219" i="13"/>
  <c r="G219" i="13"/>
  <c r="U218" i="13"/>
  <c r="T218" i="13"/>
  <c r="O218" i="13"/>
  <c r="M218" i="13"/>
  <c r="K218" i="13"/>
  <c r="I218" i="13"/>
  <c r="G218" i="13"/>
  <c r="U217" i="13"/>
  <c r="T217" i="13"/>
  <c r="O217" i="13"/>
  <c r="M217" i="13"/>
  <c r="K217" i="13"/>
  <c r="I217" i="13"/>
  <c r="G217" i="13"/>
  <c r="S216" i="13"/>
  <c r="R216" i="13"/>
  <c r="Q216" i="13"/>
  <c r="P216" i="13"/>
  <c r="U216" i="13" s="1"/>
  <c r="L216" i="13"/>
  <c r="J216" i="13"/>
  <c r="H216" i="13"/>
  <c r="F216" i="13"/>
  <c r="E216" i="13"/>
  <c r="D216" i="13"/>
  <c r="I216" i="13" s="1"/>
  <c r="U215" i="13"/>
  <c r="T215" i="13"/>
  <c r="O215" i="13"/>
  <c r="M215" i="13"/>
  <c r="K215" i="13"/>
  <c r="I215" i="13"/>
  <c r="G215" i="13"/>
  <c r="U214" i="13"/>
  <c r="T214" i="13"/>
  <c r="O214" i="13"/>
  <c r="M214" i="13"/>
  <c r="K214" i="13"/>
  <c r="I214" i="13"/>
  <c r="G214" i="13"/>
  <c r="U213" i="13"/>
  <c r="T213" i="13"/>
  <c r="O213" i="13"/>
  <c r="M213" i="13"/>
  <c r="K213" i="13"/>
  <c r="I213" i="13"/>
  <c r="G213" i="13"/>
  <c r="U212" i="13"/>
  <c r="T212" i="13"/>
  <c r="O212" i="13"/>
  <c r="M212" i="13"/>
  <c r="K212" i="13"/>
  <c r="I212" i="13"/>
  <c r="G212" i="13"/>
  <c r="U211" i="13"/>
  <c r="T211" i="13"/>
  <c r="O211" i="13"/>
  <c r="M211" i="13"/>
  <c r="K211" i="13"/>
  <c r="I211" i="13"/>
  <c r="G211" i="13"/>
  <c r="U210" i="13"/>
  <c r="T210" i="13"/>
  <c r="O210" i="13"/>
  <c r="M210" i="13"/>
  <c r="K210" i="13"/>
  <c r="I210" i="13"/>
  <c r="G210" i="13"/>
  <c r="U209" i="13"/>
  <c r="T209" i="13"/>
  <c r="O209" i="13"/>
  <c r="M209" i="13"/>
  <c r="K209" i="13"/>
  <c r="I209" i="13"/>
  <c r="G209" i="13"/>
  <c r="U208" i="13"/>
  <c r="T208" i="13"/>
  <c r="O208" i="13"/>
  <c r="M208" i="13"/>
  <c r="K208" i="13"/>
  <c r="I208" i="13"/>
  <c r="G208" i="13"/>
  <c r="S205" i="13"/>
  <c r="R205" i="13"/>
  <c r="Q205" i="13"/>
  <c r="P205" i="13"/>
  <c r="U205" i="13" s="1"/>
  <c r="L205" i="13"/>
  <c r="J205" i="13"/>
  <c r="H205" i="13"/>
  <c r="F205" i="13"/>
  <c r="E205" i="13"/>
  <c r="D205" i="13"/>
  <c r="U204" i="13"/>
  <c r="S204" i="13"/>
  <c r="T204" i="13" s="1"/>
  <c r="R204" i="13"/>
  <c r="Q204" i="13"/>
  <c r="P204" i="13"/>
  <c r="L204" i="13"/>
  <c r="J204" i="13"/>
  <c r="H204" i="13"/>
  <c r="F204" i="13"/>
  <c r="E204" i="13"/>
  <c r="D204" i="13"/>
  <c r="U203" i="13"/>
  <c r="T203" i="13"/>
  <c r="O203" i="13"/>
  <c r="M203" i="13"/>
  <c r="K203" i="13"/>
  <c r="I203" i="13"/>
  <c r="G203" i="13"/>
  <c r="U202" i="13"/>
  <c r="T202" i="13"/>
  <c r="O202" i="13"/>
  <c r="M202" i="13"/>
  <c r="K202" i="13"/>
  <c r="I202" i="13"/>
  <c r="G202" i="13"/>
  <c r="U201" i="13"/>
  <c r="T201" i="13"/>
  <c r="O201" i="13"/>
  <c r="M201" i="13"/>
  <c r="K201" i="13"/>
  <c r="I201" i="13"/>
  <c r="G201" i="13"/>
  <c r="U200" i="13"/>
  <c r="T200" i="13"/>
  <c r="O200" i="13"/>
  <c r="M200" i="13"/>
  <c r="K200" i="13"/>
  <c r="I200" i="13"/>
  <c r="G200" i="13"/>
  <c r="U199" i="13"/>
  <c r="T199" i="13"/>
  <c r="O199" i="13"/>
  <c r="M199" i="13"/>
  <c r="K199" i="13"/>
  <c r="I199" i="13"/>
  <c r="G199" i="13"/>
  <c r="S198" i="13"/>
  <c r="R198" i="13"/>
  <c r="Q198" i="13"/>
  <c r="T198" i="13" s="1"/>
  <c r="P198" i="13"/>
  <c r="L198" i="13"/>
  <c r="J198" i="13"/>
  <c r="H198" i="13"/>
  <c r="I198" i="13" s="1"/>
  <c r="F198" i="13"/>
  <c r="E198" i="13"/>
  <c r="M198" i="13" s="1"/>
  <c r="D198" i="13"/>
  <c r="G198" i="13" s="1"/>
  <c r="U197" i="13"/>
  <c r="T197" i="13"/>
  <c r="O197" i="13"/>
  <c r="M197" i="13"/>
  <c r="K197" i="13"/>
  <c r="I197" i="13"/>
  <c r="G197" i="13"/>
  <c r="U196" i="13"/>
  <c r="T196" i="13"/>
  <c r="O196" i="13"/>
  <c r="M196" i="13"/>
  <c r="K196" i="13"/>
  <c r="I196" i="13"/>
  <c r="G196" i="13"/>
  <c r="U195" i="13"/>
  <c r="T195" i="13"/>
  <c r="O195" i="13"/>
  <c r="M195" i="13"/>
  <c r="K195" i="13"/>
  <c r="I195" i="13"/>
  <c r="G195" i="13"/>
  <c r="U194" i="13"/>
  <c r="T194" i="13"/>
  <c r="O194" i="13"/>
  <c r="M194" i="13"/>
  <c r="K194" i="13"/>
  <c r="I194" i="13"/>
  <c r="G194" i="13"/>
  <c r="U193" i="13"/>
  <c r="T193" i="13"/>
  <c r="O193" i="13"/>
  <c r="M193" i="13"/>
  <c r="K193" i="13"/>
  <c r="I193" i="13"/>
  <c r="G193" i="13"/>
  <c r="U192" i="13"/>
  <c r="T192" i="13"/>
  <c r="O192" i="13"/>
  <c r="M192" i="13"/>
  <c r="K192" i="13"/>
  <c r="I192" i="13"/>
  <c r="G192" i="13"/>
  <c r="T191" i="13"/>
  <c r="S191" i="13"/>
  <c r="R191" i="13"/>
  <c r="Q191" i="13"/>
  <c r="P191" i="13"/>
  <c r="L191" i="13"/>
  <c r="J191" i="13"/>
  <c r="H191" i="13"/>
  <c r="F191" i="13"/>
  <c r="U191" i="13" s="1"/>
  <c r="E191" i="13"/>
  <c r="D191" i="13"/>
  <c r="U190" i="13"/>
  <c r="T190" i="13"/>
  <c r="O190" i="13"/>
  <c r="M190" i="13"/>
  <c r="K190" i="13"/>
  <c r="I190" i="13"/>
  <c r="G190" i="13"/>
  <c r="U189" i="13"/>
  <c r="T189" i="13"/>
  <c r="O189" i="13"/>
  <c r="M189" i="13"/>
  <c r="K189" i="13"/>
  <c r="I189" i="13"/>
  <c r="G189" i="13"/>
  <c r="U188" i="13"/>
  <c r="T188" i="13"/>
  <c r="O188" i="13"/>
  <c r="M188" i="13"/>
  <c r="K188" i="13"/>
  <c r="I188" i="13"/>
  <c r="G188" i="13"/>
  <c r="U187" i="13"/>
  <c r="T187" i="13"/>
  <c r="O187" i="13"/>
  <c r="M187" i="13"/>
  <c r="K187" i="13"/>
  <c r="I187" i="13"/>
  <c r="G187" i="13"/>
  <c r="U186" i="13"/>
  <c r="T186" i="13"/>
  <c r="O186" i="13"/>
  <c r="M186" i="13"/>
  <c r="K186" i="13"/>
  <c r="I186" i="13"/>
  <c r="G186" i="13"/>
  <c r="S185" i="13"/>
  <c r="R185" i="13"/>
  <c r="Q185" i="13"/>
  <c r="T185" i="13" s="1"/>
  <c r="P185" i="13"/>
  <c r="U185" i="13" s="1"/>
  <c r="L185" i="13"/>
  <c r="J185" i="13"/>
  <c r="H185" i="13"/>
  <c r="G185" i="13"/>
  <c r="F185" i="13"/>
  <c r="E185" i="13"/>
  <c r="D185" i="13"/>
  <c r="O185" i="13" s="1"/>
  <c r="U184" i="13"/>
  <c r="T184" i="13"/>
  <c r="O184" i="13"/>
  <c r="M184" i="13"/>
  <c r="K184" i="13"/>
  <c r="I184" i="13"/>
  <c r="G184" i="13"/>
  <c r="U183" i="13"/>
  <c r="T183" i="13"/>
  <c r="O183" i="13"/>
  <c r="M183" i="13"/>
  <c r="K183" i="13"/>
  <c r="I183" i="13"/>
  <c r="G183" i="13"/>
  <c r="U182" i="13"/>
  <c r="T182" i="13"/>
  <c r="O182" i="13"/>
  <c r="M182" i="13"/>
  <c r="K182" i="13"/>
  <c r="I182" i="13"/>
  <c r="G182" i="13"/>
  <c r="U181" i="13"/>
  <c r="T181" i="13"/>
  <c r="O181" i="13"/>
  <c r="M181" i="13"/>
  <c r="K181" i="13"/>
  <c r="I181" i="13"/>
  <c r="G181" i="13"/>
  <c r="U180" i="13"/>
  <c r="T180" i="13"/>
  <c r="O180" i="13"/>
  <c r="M180" i="13"/>
  <c r="K180" i="13"/>
  <c r="I180" i="13"/>
  <c r="G180" i="13"/>
  <c r="S179" i="13"/>
  <c r="R179" i="13"/>
  <c r="Q179" i="13"/>
  <c r="T179" i="13" s="1"/>
  <c r="P179" i="13"/>
  <c r="U179" i="13" s="1"/>
  <c r="L179" i="13"/>
  <c r="K179" i="13"/>
  <c r="J179" i="13"/>
  <c r="H179" i="13"/>
  <c r="F179" i="13"/>
  <c r="E179" i="13"/>
  <c r="M179" i="13" s="1"/>
  <c r="D179" i="13"/>
  <c r="I179" i="13" s="1"/>
  <c r="U178" i="13"/>
  <c r="T178" i="13"/>
  <c r="O178" i="13"/>
  <c r="M178" i="13"/>
  <c r="K178" i="13"/>
  <c r="I178" i="13"/>
  <c r="G178" i="13"/>
  <c r="U177" i="13"/>
  <c r="T177" i="13"/>
  <c r="O177" i="13"/>
  <c r="M177" i="13"/>
  <c r="K177" i="13"/>
  <c r="I177" i="13"/>
  <c r="G177" i="13"/>
  <c r="U176" i="13"/>
  <c r="T176" i="13"/>
  <c r="O176" i="13"/>
  <c r="M176" i="13"/>
  <c r="K176" i="13"/>
  <c r="I176" i="13"/>
  <c r="G176" i="13"/>
  <c r="U175" i="13"/>
  <c r="T175" i="13"/>
  <c r="O175" i="13"/>
  <c r="M175" i="13"/>
  <c r="K175" i="13"/>
  <c r="I175" i="13"/>
  <c r="G175" i="13"/>
  <c r="U174" i="13"/>
  <c r="T174" i="13"/>
  <c r="O174" i="13"/>
  <c r="M174" i="13"/>
  <c r="K174" i="13"/>
  <c r="I174" i="13"/>
  <c r="G174" i="13"/>
  <c r="U173" i="13"/>
  <c r="T173" i="13"/>
  <c r="O173" i="13"/>
  <c r="M173" i="13"/>
  <c r="K173" i="13"/>
  <c r="I173" i="13"/>
  <c r="G173" i="13"/>
  <c r="S170" i="13"/>
  <c r="R170" i="13"/>
  <c r="Q170" i="13"/>
  <c r="T170" i="13" s="1"/>
  <c r="P170" i="13"/>
  <c r="O170" i="13"/>
  <c r="L170" i="13"/>
  <c r="J170" i="13"/>
  <c r="H170" i="13"/>
  <c r="F170" i="13"/>
  <c r="G170" i="13" s="1"/>
  <c r="E170" i="13"/>
  <c r="D170" i="13"/>
  <c r="S169" i="13"/>
  <c r="R169" i="13"/>
  <c r="Q169" i="13"/>
  <c r="T169" i="13" s="1"/>
  <c r="P169" i="13"/>
  <c r="U169" i="13" s="1"/>
  <c r="O169" i="13"/>
  <c r="L169" i="13"/>
  <c r="J169" i="13"/>
  <c r="H169" i="13"/>
  <c r="I169" i="13" s="1"/>
  <c r="G169" i="13"/>
  <c r="F169" i="13"/>
  <c r="E169" i="13"/>
  <c r="D169" i="13"/>
  <c r="U168" i="13"/>
  <c r="T168" i="13"/>
  <c r="O168" i="13"/>
  <c r="M168" i="13"/>
  <c r="K168" i="13"/>
  <c r="I168" i="13"/>
  <c r="G168" i="13"/>
  <c r="U167" i="13"/>
  <c r="T167" i="13"/>
  <c r="O167" i="13"/>
  <c r="M167" i="13"/>
  <c r="K167" i="13"/>
  <c r="I167" i="13"/>
  <c r="G167" i="13"/>
  <c r="U166" i="13"/>
  <c r="T166" i="13"/>
  <c r="O166" i="13"/>
  <c r="M166" i="13"/>
  <c r="K166" i="13"/>
  <c r="I166" i="13"/>
  <c r="G166" i="13"/>
  <c r="U165" i="13"/>
  <c r="T165" i="13"/>
  <c r="O165" i="13"/>
  <c r="M165" i="13"/>
  <c r="K165" i="13"/>
  <c r="I165" i="13"/>
  <c r="G165" i="13"/>
  <c r="U164" i="13"/>
  <c r="T164" i="13"/>
  <c r="O164" i="13"/>
  <c r="M164" i="13"/>
  <c r="K164" i="13"/>
  <c r="I164" i="13"/>
  <c r="G164" i="13"/>
  <c r="U163" i="13"/>
  <c r="T163" i="13"/>
  <c r="S163" i="13"/>
  <c r="R163" i="13"/>
  <c r="Q163" i="13"/>
  <c r="P163" i="13"/>
  <c r="L163" i="13"/>
  <c r="J163" i="13"/>
  <c r="H163" i="13"/>
  <c r="F163" i="13"/>
  <c r="E163" i="13"/>
  <c r="D163" i="13"/>
  <c r="U162" i="13"/>
  <c r="T162" i="13"/>
  <c r="O162" i="13"/>
  <c r="M162" i="13"/>
  <c r="K162" i="13"/>
  <c r="I162" i="13"/>
  <c r="G162" i="13"/>
  <c r="U161" i="13"/>
  <c r="T161" i="13"/>
  <c r="O161" i="13"/>
  <c r="M161" i="13"/>
  <c r="K161" i="13"/>
  <c r="I161" i="13"/>
  <c r="G161" i="13"/>
  <c r="U160" i="13"/>
  <c r="T160" i="13"/>
  <c r="O160" i="13"/>
  <c r="M160" i="13"/>
  <c r="K160" i="13"/>
  <c r="I160" i="13"/>
  <c r="G160" i="13"/>
  <c r="U159" i="13"/>
  <c r="T159" i="13"/>
  <c r="O159" i="13"/>
  <c r="M159" i="13"/>
  <c r="K159" i="13"/>
  <c r="I159" i="13"/>
  <c r="G159" i="13"/>
  <c r="U158" i="13"/>
  <c r="T158" i="13"/>
  <c r="O158" i="13"/>
  <c r="M158" i="13"/>
  <c r="K158" i="13"/>
  <c r="I158" i="13"/>
  <c r="G158" i="13"/>
  <c r="S157" i="13"/>
  <c r="R157" i="13"/>
  <c r="Q157" i="13"/>
  <c r="P157" i="13"/>
  <c r="L157" i="13"/>
  <c r="J157" i="13"/>
  <c r="H157" i="13"/>
  <c r="I157" i="13" s="1"/>
  <c r="F157" i="13"/>
  <c r="E157" i="13"/>
  <c r="M157" i="13" s="1"/>
  <c r="D157" i="13"/>
  <c r="U156" i="13"/>
  <c r="T156" i="13"/>
  <c r="O156" i="13"/>
  <c r="M156" i="13"/>
  <c r="K156" i="13"/>
  <c r="I156" i="13"/>
  <c r="G156" i="13"/>
  <c r="U155" i="13"/>
  <c r="T155" i="13"/>
  <c r="O155" i="13"/>
  <c r="M155" i="13"/>
  <c r="K155" i="13"/>
  <c r="I155" i="13"/>
  <c r="G155" i="13"/>
  <c r="U154" i="13"/>
  <c r="T154" i="13"/>
  <c r="O154" i="13"/>
  <c r="M154" i="13"/>
  <c r="K154" i="13"/>
  <c r="I154" i="13"/>
  <c r="G154" i="13"/>
  <c r="U153" i="13"/>
  <c r="T153" i="13"/>
  <c r="O153" i="13"/>
  <c r="M153" i="13"/>
  <c r="K153" i="13"/>
  <c r="I153" i="13"/>
  <c r="G153" i="13"/>
  <c r="U152" i="13"/>
  <c r="T152" i="13"/>
  <c r="O152" i="13"/>
  <c r="M152" i="13"/>
  <c r="K152" i="13"/>
  <c r="I152" i="13"/>
  <c r="G152" i="13"/>
  <c r="U151" i="13"/>
  <c r="T151" i="13"/>
  <c r="O151" i="13"/>
  <c r="M151" i="13"/>
  <c r="K151" i="13"/>
  <c r="I151" i="13"/>
  <c r="G151" i="13"/>
  <c r="S150" i="13"/>
  <c r="R150" i="13"/>
  <c r="Q150" i="13"/>
  <c r="P150" i="13"/>
  <c r="L150" i="13"/>
  <c r="J150" i="13"/>
  <c r="H150" i="13"/>
  <c r="F150" i="13"/>
  <c r="U150" i="13" s="1"/>
  <c r="E150" i="13"/>
  <c r="D150" i="13"/>
  <c r="I150" i="13" s="1"/>
  <c r="U149" i="13"/>
  <c r="T149" i="13"/>
  <c r="O149" i="13"/>
  <c r="M149" i="13"/>
  <c r="K149" i="13"/>
  <c r="I149" i="13"/>
  <c r="G149" i="13"/>
  <c r="U148" i="13"/>
  <c r="T148" i="13"/>
  <c r="O148" i="13"/>
  <c r="M148" i="13"/>
  <c r="K148" i="13"/>
  <c r="I148" i="13"/>
  <c r="G148" i="13"/>
  <c r="U147" i="13"/>
  <c r="T147" i="13"/>
  <c r="O147" i="13"/>
  <c r="M147" i="13"/>
  <c r="K147" i="13"/>
  <c r="I147" i="13"/>
  <c r="G147" i="13"/>
  <c r="U146" i="13"/>
  <c r="T146" i="13"/>
  <c r="O146" i="13"/>
  <c r="M146" i="13"/>
  <c r="K146" i="13"/>
  <c r="I146" i="13"/>
  <c r="G146" i="13"/>
  <c r="U145" i="13"/>
  <c r="T145" i="13"/>
  <c r="O145" i="13"/>
  <c r="M145" i="13"/>
  <c r="K145" i="13"/>
  <c r="I145" i="13"/>
  <c r="G145" i="13"/>
  <c r="S144" i="13"/>
  <c r="R144" i="13"/>
  <c r="Q144" i="13"/>
  <c r="P144" i="13"/>
  <c r="U144" i="13" s="1"/>
  <c r="L144" i="13"/>
  <c r="J144" i="13"/>
  <c r="H144" i="13"/>
  <c r="F144" i="13"/>
  <c r="E144" i="13"/>
  <c r="D144" i="13"/>
  <c r="U143" i="13"/>
  <c r="T143" i="13"/>
  <c r="O143" i="13"/>
  <c r="M143" i="13"/>
  <c r="K143" i="13"/>
  <c r="I143" i="13"/>
  <c r="G143" i="13"/>
  <c r="U142" i="13"/>
  <c r="T142" i="13"/>
  <c r="O142" i="13"/>
  <c r="M142" i="13"/>
  <c r="K142" i="13"/>
  <c r="I142" i="13"/>
  <c r="G142" i="13"/>
  <c r="U141" i="13"/>
  <c r="T141" i="13"/>
  <c r="O141" i="13"/>
  <c r="M141" i="13"/>
  <c r="K141" i="13"/>
  <c r="I141" i="13"/>
  <c r="G141" i="13"/>
  <c r="U140" i="13"/>
  <c r="T140" i="13"/>
  <c r="O140" i="13"/>
  <c r="M140" i="13"/>
  <c r="K140" i="13"/>
  <c r="I140" i="13"/>
  <c r="G140" i="13"/>
  <c r="U139" i="13"/>
  <c r="T139" i="13"/>
  <c r="O139" i="13"/>
  <c r="M139" i="13"/>
  <c r="K139" i="13"/>
  <c r="I139" i="13"/>
  <c r="G139" i="13"/>
  <c r="U138" i="13"/>
  <c r="T138" i="13"/>
  <c r="O138" i="13"/>
  <c r="M138" i="13"/>
  <c r="K138" i="13"/>
  <c r="I138" i="13"/>
  <c r="G138" i="13"/>
  <c r="S137" i="13"/>
  <c r="R137" i="13"/>
  <c r="Q137" i="13"/>
  <c r="P137" i="13"/>
  <c r="L137" i="13"/>
  <c r="J137" i="13"/>
  <c r="K137" i="13" s="1"/>
  <c r="H137" i="13"/>
  <c r="F137" i="13"/>
  <c r="E137" i="13"/>
  <c r="D137" i="13"/>
  <c r="U136" i="13"/>
  <c r="T136" i="13"/>
  <c r="O136" i="13"/>
  <c r="M136" i="13"/>
  <c r="K136" i="13"/>
  <c r="I136" i="13"/>
  <c r="G136" i="13"/>
  <c r="U135" i="13"/>
  <c r="T135" i="13"/>
  <c r="O135" i="13"/>
  <c r="M135" i="13"/>
  <c r="K135" i="13"/>
  <c r="I135" i="13"/>
  <c r="G135" i="13"/>
  <c r="U134" i="13"/>
  <c r="T134" i="13"/>
  <c r="O134" i="13"/>
  <c r="M134" i="13"/>
  <c r="K134" i="13"/>
  <c r="I134" i="13"/>
  <c r="G134" i="13"/>
  <c r="U133" i="13"/>
  <c r="T133" i="13"/>
  <c r="O133" i="13"/>
  <c r="M133" i="13"/>
  <c r="K133" i="13"/>
  <c r="I133" i="13"/>
  <c r="G133" i="13"/>
  <c r="S132" i="13"/>
  <c r="R132" i="13"/>
  <c r="Q132" i="13"/>
  <c r="P132" i="13"/>
  <c r="U132" i="13" s="1"/>
  <c r="O132" i="13"/>
  <c r="L132" i="13"/>
  <c r="J132" i="13"/>
  <c r="H132" i="13"/>
  <c r="F132" i="13"/>
  <c r="E132" i="13"/>
  <c r="M132" i="13" s="1"/>
  <c r="D132" i="13"/>
  <c r="U131" i="13"/>
  <c r="T131" i="13"/>
  <c r="O131" i="13"/>
  <c r="M131" i="13"/>
  <c r="K131" i="13"/>
  <c r="I131" i="13"/>
  <c r="G131" i="13"/>
  <c r="U130" i="13"/>
  <c r="T130" i="13"/>
  <c r="O130" i="13"/>
  <c r="M130" i="13"/>
  <c r="K130" i="13"/>
  <c r="I130" i="13"/>
  <c r="G130" i="13"/>
  <c r="U129" i="13"/>
  <c r="T129" i="13"/>
  <c r="O129" i="13"/>
  <c r="M129" i="13"/>
  <c r="K129" i="13"/>
  <c r="I129" i="13"/>
  <c r="G129" i="13"/>
  <c r="U128" i="13"/>
  <c r="T128" i="13"/>
  <c r="O128" i="13"/>
  <c r="M128" i="13"/>
  <c r="K128" i="13"/>
  <c r="I128" i="13"/>
  <c r="G128" i="13"/>
  <c r="U127" i="13"/>
  <c r="T127" i="13"/>
  <c r="O127" i="13"/>
  <c r="M127" i="13"/>
  <c r="K127" i="13"/>
  <c r="I127" i="13"/>
  <c r="G127" i="13"/>
  <c r="S126" i="13"/>
  <c r="R126" i="13"/>
  <c r="Q126" i="13"/>
  <c r="P126" i="13"/>
  <c r="L126" i="13"/>
  <c r="J126" i="13"/>
  <c r="K126" i="13" s="1"/>
  <c r="H126" i="13"/>
  <c r="F126" i="13"/>
  <c r="U126" i="13" s="1"/>
  <c r="E126" i="13"/>
  <c r="D126" i="13"/>
  <c r="I126" i="13" s="1"/>
  <c r="U125" i="13"/>
  <c r="T125" i="13"/>
  <c r="O125" i="13"/>
  <c r="M125" i="13"/>
  <c r="K125" i="13"/>
  <c r="I125" i="13"/>
  <c r="G125" i="13"/>
  <c r="U124" i="13"/>
  <c r="T124" i="13"/>
  <c r="O124" i="13"/>
  <c r="M124" i="13"/>
  <c r="K124" i="13"/>
  <c r="I124" i="13"/>
  <c r="G124" i="13"/>
  <c r="U123" i="13"/>
  <c r="T123" i="13"/>
  <c r="O123" i="13"/>
  <c r="M123" i="13"/>
  <c r="K123" i="13"/>
  <c r="I123" i="13"/>
  <c r="G123" i="13"/>
  <c r="U122" i="13"/>
  <c r="T122" i="13"/>
  <c r="O122" i="13"/>
  <c r="M122" i="13"/>
  <c r="K122" i="13"/>
  <c r="I122" i="13"/>
  <c r="G122" i="13"/>
  <c r="S121" i="13"/>
  <c r="R121" i="13"/>
  <c r="Q121" i="13"/>
  <c r="P121" i="13"/>
  <c r="O121" i="13"/>
  <c r="L121" i="13"/>
  <c r="J121" i="13"/>
  <c r="H121" i="13"/>
  <c r="I121" i="13" s="1"/>
  <c r="F121" i="13"/>
  <c r="G121" i="13" s="1"/>
  <c r="E121" i="13"/>
  <c r="D121" i="13"/>
  <c r="U120" i="13"/>
  <c r="T120" i="13"/>
  <c r="O120" i="13"/>
  <c r="M120" i="13"/>
  <c r="K120" i="13"/>
  <c r="I120" i="13"/>
  <c r="G120" i="13"/>
  <c r="U119" i="13"/>
  <c r="T119" i="13"/>
  <c r="O119" i="13"/>
  <c r="M119" i="13"/>
  <c r="K119" i="13"/>
  <c r="I119" i="13"/>
  <c r="G119" i="13"/>
  <c r="U118" i="13"/>
  <c r="T118" i="13"/>
  <c r="O118" i="13"/>
  <c r="M118" i="13"/>
  <c r="K118" i="13"/>
  <c r="I118" i="13"/>
  <c r="G118" i="13"/>
  <c r="U117" i="13"/>
  <c r="T117" i="13"/>
  <c r="O117" i="13"/>
  <c r="M117" i="13"/>
  <c r="K117" i="13"/>
  <c r="I117" i="13"/>
  <c r="G117" i="13"/>
  <c r="U116" i="13"/>
  <c r="T116" i="13"/>
  <c r="O116" i="13"/>
  <c r="M116" i="13"/>
  <c r="K116" i="13"/>
  <c r="I116" i="13"/>
  <c r="G116" i="13"/>
  <c r="U115" i="13"/>
  <c r="T115" i="13"/>
  <c r="O115" i="13"/>
  <c r="M115" i="13"/>
  <c r="K115" i="13"/>
  <c r="I115" i="13"/>
  <c r="G115" i="13"/>
  <c r="U114" i="13"/>
  <c r="T114" i="13"/>
  <c r="O114" i="13"/>
  <c r="M114" i="13"/>
  <c r="K114" i="13"/>
  <c r="I114" i="13"/>
  <c r="G114" i="13"/>
  <c r="U113" i="13"/>
  <c r="T113" i="13"/>
  <c r="O113" i="13"/>
  <c r="M113" i="13"/>
  <c r="K113" i="13"/>
  <c r="I113" i="13"/>
  <c r="G113" i="13"/>
  <c r="S112" i="13"/>
  <c r="R112" i="13"/>
  <c r="Q112" i="13"/>
  <c r="T112" i="13" s="1"/>
  <c r="P112" i="13"/>
  <c r="L112" i="13"/>
  <c r="J112" i="13"/>
  <c r="H112" i="13"/>
  <c r="I112" i="13" s="1"/>
  <c r="F112" i="13"/>
  <c r="U112" i="13" s="1"/>
  <c r="E112" i="13"/>
  <c r="M112" i="13" s="1"/>
  <c r="D112" i="13"/>
  <c r="U111" i="13"/>
  <c r="T111" i="13"/>
  <c r="O111" i="13"/>
  <c r="M111" i="13"/>
  <c r="K111" i="13"/>
  <c r="I111" i="13"/>
  <c r="G111" i="13"/>
  <c r="U110" i="13"/>
  <c r="T110" i="13"/>
  <c r="O110" i="13"/>
  <c r="M110" i="13"/>
  <c r="K110" i="13"/>
  <c r="I110" i="13"/>
  <c r="G110" i="13"/>
  <c r="U109" i="13"/>
  <c r="T109" i="13"/>
  <c r="O109" i="13"/>
  <c r="M109" i="13"/>
  <c r="K109" i="13"/>
  <c r="I109" i="13"/>
  <c r="G109" i="13"/>
  <c r="U108" i="13"/>
  <c r="T108" i="13"/>
  <c r="O108" i="13"/>
  <c r="M108" i="13"/>
  <c r="K108" i="13"/>
  <c r="I108" i="13"/>
  <c r="G108" i="13"/>
  <c r="U107" i="13"/>
  <c r="T107" i="13"/>
  <c r="O107" i="13"/>
  <c r="M107" i="13"/>
  <c r="K107" i="13"/>
  <c r="I107" i="13"/>
  <c r="G107" i="13"/>
  <c r="S106" i="13"/>
  <c r="R106" i="13"/>
  <c r="Q106" i="13"/>
  <c r="P106" i="13"/>
  <c r="U106" i="13" s="1"/>
  <c r="L106" i="13"/>
  <c r="J106" i="13"/>
  <c r="H106" i="13"/>
  <c r="F106" i="13"/>
  <c r="E106" i="13"/>
  <c r="K106" i="13" s="1"/>
  <c r="D106" i="13"/>
  <c r="U105" i="13"/>
  <c r="T105" i="13"/>
  <c r="O105" i="13"/>
  <c r="M105" i="13"/>
  <c r="K105" i="13"/>
  <c r="I105" i="13"/>
  <c r="G105" i="13"/>
  <c r="S102" i="13"/>
  <c r="R102" i="13"/>
  <c r="Q102" i="13"/>
  <c r="T102" i="13" s="1"/>
  <c r="P102" i="13"/>
  <c r="L102" i="13"/>
  <c r="J102" i="13"/>
  <c r="H102" i="13"/>
  <c r="F102" i="13"/>
  <c r="U102" i="13" s="1"/>
  <c r="E102" i="13"/>
  <c r="D102" i="13"/>
  <c r="I102" i="13" s="1"/>
  <c r="T101" i="13"/>
  <c r="S101" i="13"/>
  <c r="R101" i="13"/>
  <c r="Q101" i="13"/>
  <c r="P101" i="13"/>
  <c r="O101" i="13"/>
  <c r="L101" i="13"/>
  <c r="J101" i="13"/>
  <c r="I101" i="13"/>
  <c r="H101" i="13"/>
  <c r="F101" i="13"/>
  <c r="G101" i="13" s="1"/>
  <c r="E101" i="13"/>
  <c r="D101" i="13"/>
  <c r="U100" i="13"/>
  <c r="T100" i="13"/>
  <c r="O100" i="13"/>
  <c r="M100" i="13"/>
  <c r="K100" i="13"/>
  <c r="I100" i="13"/>
  <c r="G100" i="13"/>
  <c r="U99" i="13"/>
  <c r="T99" i="13"/>
  <c r="O99" i="13"/>
  <c r="M99" i="13"/>
  <c r="K99" i="13"/>
  <c r="I99" i="13"/>
  <c r="G99" i="13"/>
  <c r="U98" i="13"/>
  <c r="T98" i="13"/>
  <c r="O98" i="13"/>
  <c r="M98" i="13"/>
  <c r="K98" i="13"/>
  <c r="I98" i="13"/>
  <c r="G98" i="13"/>
  <c r="U97" i="13"/>
  <c r="T97" i="13"/>
  <c r="O97" i="13"/>
  <c r="M97" i="13"/>
  <c r="K97" i="13"/>
  <c r="I97" i="13"/>
  <c r="G97" i="13"/>
  <c r="S96" i="13"/>
  <c r="R96" i="13"/>
  <c r="Q96" i="13"/>
  <c r="P96" i="13"/>
  <c r="L96" i="13"/>
  <c r="J96" i="13"/>
  <c r="K96" i="13" s="1"/>
  <c r="H96" i="13"/>
  <c r="F96" i="13"/>
  <c r="U96" i="13" s="1"/>
  <c r="E96" i="13"/>
  <c r="D96" i="13"/>
  <c r="U95" i="13"/>
  <c r="T95" i="13"/>
  <c r="O95" i="13"/>
  <c r="M95" i="13"/>
  <c r="K95" i="13"/>
  <c r="I95" i="13"/>
  <c r="G95" i="13"/>
  <c r="U94" i="13"/>
  <c r="T94" i="13"/>
  <c r="O94" i="13"/>
  <c r="M94" i="13"/>
  <c r="K94" i="13"/>
  <c r="I94" i="13"/>
  <c r="G94" i="13"/>
  <c r="U93" i="13"/>
  <c r="T93" i="13"/>
  <c r="O93" i="13"/>
  <c r="M93" i="13"/>
  <c r="K93" i="13"/>
  <c r="I93" i="13"/>
  <c r="G93" i="13"/>
  <c r="U92" i="13"/>
  <c r="T92" i="13"/>
  <c r="O92" i="13"/>
  <c r="M92" i="13"/>
  <c r="K92" i="13"/>
  <c r="I92" i="13"/>
  <c r="G92" i="13"/>
  <c r="S91" i="13"/>
  <c r="R91" i="13"/>
  <c r="Q91" i="13"/>
  <c r="P91" i="13"/>
  <c r="U91" i="13" s="1"/>
  <c r="O91" i="13"/>
  <c r="L91" i="13"/>
  <c r="J91" i="13"/>
  <c r="H91" i="13"/>
  <c r="I91" i="13" s="1"/>
  <c r="G91" i="13"/>
  <c r="F91" i="13"/>
  <c r="E91" i="13"/>
  <c r="M91" i="13" s="1"/>
  <c r="D91" i="13"/>
  <c r="U90" i="13"/>
  <c r="T90" i="13"/>
  <c r="O90" i="13"/>
  <c r="M90" i="13"/>
  <c r="K90" i="13"/>
  <c r="I90" i="13"/>
  <c r="G90" i="13"/>
  <c r="U89" i="13"/>
  <c r="T89" i="13"/>
  <c r="O89" i="13"/>
  <c r="M89" i="13"/>
  <c r="K89" i="13"/>
  <c r="I89" i="13"/>
  <c r="G89" i="13"/>
  <c r="U88" i="13"/>
  <c r="T88" i="13"/>
  <c r="O88" i="13"/>
  <c r="M88" i="13"/>
  <c r="K88" i="13"/>
  <c r="I88" i="13"/>
  <c r="G88" i="13"/>
  <c r="S85" i="13"/>
  <c r="R85" i="13"/>
  <c r="Q85" i="13"/>
  <c r="T85" i="13" s="1"/>
  <c r="P85" i="13"/>
  <c r="O85" i="13"/>
  <c r="L85" i="13"/>
  <c r="J85" i="13"/>
  <c r="H85" i="13"/>
  <c r="I85" i="13" s="1"/>
  <c r="F85" i="13"/>
  <c r="G85" i="13" s="1"/>
  <c r="E85" i="13"/>
  <c r="D85" i="13"/>
  <c r="S84" i="13"/>
  <c r="R84" i="13"/>
  <c r="Q84" i="13"/>
  <c r="P84" i="13"/>
  <c r="L84" i="13"/>
  <c r="J84" i="13"/>
  <c r="H84" i="13"/>
  <c r="I84" i="13" s="1"/>
  <c r="F84" i="13"/>
  <c r="G84" i="13" s="1"/>
  <c r="E84" i="13"/>
  <c r="D84" i="13"/>
  <c r="O84" i="13" s="1"/>
  <c r="U83" i="13"/>
  <c r="T83" i="13"/>
  <c r="O83" i="13"/>
  <c r="M83" i="13"/>
  <c r="K83" i="13"/>
  <c r="I83" i="13"/>
  <c r="G83" i="13"/>
  <c r="U82" i="13"/>
  <c r="T82" i="13"/>
  <c r="O82" i="13"/>
  <c r="M82" i="13"/>
  <c r="K82" i="13"/>
  <c r="I82" i="13"/>
  <c r="G82" i="13"/>
  <c r="U81" i="13"/>
  <c r="T81" i="13"/>
  <c r="O81" i="13"/>
  <c r="M81" i="13"/>
  <c r="K81" i="13"/>
  <c r="I81" i="13"/>
  <c r="G81" i="13"/>
  <c r="U80" i="13"/>
  <c r="T80" i="13"/>
  <c r="O80" i="13"/>
  <c r="M80" i="13"/>
  <c r="K80" i="13"/>
  <c r="I80" i="13"/>
  <c r="G80" i="13"/>
  <c r="U79" i="13"/>
  <c r="T79" i="13"/>
  <c r="O79" i="13"/>
  <c r="M79" i="13"/>
  <c r="K79" i="13"/>
  <c r="I79" i="13"/>
  <c r="G79" i="13"/>
  <c r="U78" i="13"/>
  <c r="S78" i="13"/>
  <c r="R78" i="13"/>
  <c r="Q78" i="13"/>
  <c r="P78" i="13"/>
  <c r="L78" i="13"/>
  <c r="J78" i="13"/>
  <c r="K78" i="13" s="1"/>
  <c r="H78" i="13"/>
  <c r="F78" i="13"/>
  <c r="E78" i="13"/>
  <c r="D78" i="13"/>
  <c r="I78" i="13" s="1"/>
  <c r="U77" i="13"/>
  <c r="T77" i="13"/>
  <c r="O77" i="13"/>
  <c r="M77" i="13"/>
  <c r="K77" i="13"/>
  <c r="I77" i="13"/>
  <c r="G77" i="13"/>
  <c r="U76" i="13"/>
  <c r="T76" i="13"/>
  <c r="O76" i="13"/>
  <c r="M76" i="13"/>
  <c r="K76" i="13"/>
  <c r="I76" i="13"/>
  <c r="G76" i="13"/>
  <c r="U75" i="13"/>
  <c r="T75" i="13"/>
  <c r="O75" i="13"/>
  <c r="M75" i="13"/>
  <c r="K75" i="13"/>
  <c r="I75" i="13"/>
  <c r="G75" i="13"/>
  <c r="U74" i="13"/>
  <c r="T74" i="13"/>
  <c r="O74" i="13"/>
  <c r="M74" i="13"/>
  <c r="K74" i="13"/>
  <c r="I74" i="13"/>
  <c r="G74" i="13"/>
  <c r="U73" i="13"/>
  <c r="T73" i="13"/>
  <c r="O73" i="13"/>
  <c r="M73" i="13"/>
  <c r="K73" i="13"/>
  <c r="I73" i="13"/>
  <c r="G73" i="13"/>
  <c r="U72" i="13"/>
  <c r="T72" i="13"/>
  <c r="O72" i="13"/>
  <c r="M72" i="13"/>
  <c r="K72" i="13"/>
  <c r="I72" i="13"/>
  <c r="G72" i="13"/>
  <c r="U71" i="13"/>
  <c r="T71" i="13"/>
  <c r="O71" i="13"/>
  <c r="M71" i="13"/>
  <c r="K71" i="13"/>
  <c r="I71" i="13"/>
  <c r="G71" i="13"/>
  <c r="U70" i="13"/>
  <c r="S70" i="13"/>
  <c r="R70" i="13"/>
  <c r="Q70" i="13"/>
  <c r="P70" i="13"/>
  <c r="L70" i="13"/>
  <c r="J70" i="13"/>
  <c r="H70" i="13"/>
  <c r="F70" i="13"/>
  <c r="E70" i="13"/>
  <c r="D70" i="13"/>
  <c r="U69" i="13"/>
  <c r="T69" i="13"/>
  <c r="O69" i="13"/>
  <c r="M69" i="13"/>
  <c r="K69" i="13"/>
  <c r="I69" i="13"/>
  <c r="G69" i="13"/>
  <c r="U68" i="13"/>
  <c r="T68" i="13"/>
  <c r="O68" i="13"/>
  <c r="M68" i="13"/>
  <c r="K68" i="13"/>
  <c r="I68" i="13"/>
  <c r="G68" i="13"/>
  <c r="U67" i="13"/>
  <c r="T67" i="13"/>
  <c r="O67" i="13"/>
  <c r="M67" i="13"/>
  <c r="K67" i="13"/>
  <c r="I67" i="13"/>
  <c r="G67" i="13"/>
  <c r="U66" i="13"/>
  <c r="T66" i="13"/>
  <c r="O66" i="13"/>
  <c r="M66" i="13"/>
  <c r="K66" i="13"/>
  <c r="I66" i="13"/>
  <c r="G66" i="13"/>
  <c r="U65" i="13"/>
  <c r="T65" i="13"/>
  <c r="O65" i="13"/>
  <c r="M65" i="13"/>
  <c r="K65" i="13"/>
  <c r="I65" i="13"/>
  <c r="G65" i="13"/>
  <c r="U64" i="13"/>
  <c r="T64" i="13"/>
  <c r="O64" i="13"/>
  <c r="M64" i="13"/>
  <c r="K64" i="13"/>
  <c r="I64" i="13"/>
  <c r="G64" i="13"/>
  <c r="S63" i="13"/>
  <c r="R63" i="13"/>
  <c r="Q63" i="13"/>
  <c r="P63" i="13"/>
  <c r="U63" i="13" s="1"/>
  <c r="L63" i="13"/>
  <c r="J63" i="13"/>
  <c r="H63" i="13"/>
  <c r="F63" i="13"/>
  <c r="E63" i="13"/>
  <c r="D63" i="13"/>
  <c r="O63" i="13" s="1"/>
  <c r="U62" i="13"/>
  <c r="T62" i="13"/>
  <c r="O62" i="13"/>
  <c r="M62" i="13"/>
  <c r="K62" i="13"/>
  <c r="I62" i="13"/>
  <c r="G62" i="13"/>
  <c r="U61" i="13"/>
  <c r="T61" i="13"/>
  <c r="O61" i="13"/>
  <c r="M61" i="13"/>
  <c r="K61" i="13"/>
  <c r="I61" i="13"/>
  <c r="G61" i="13"/>
  <c r="U60" i="13"/>
  <c r="T60" i="13"/>
  <c r="O60" i="13"/>
  <c r="M60" i="13"/>
  <c r="K60" i="13"/>
  <c r="I60" i="13"/>
  <c r="G60" i="13"/>
  <c r="U59" i="13"/>
  <c r="T59" i="13"/>
  <c r="O59" i="13"/>
  <c r="M59" i="13"/>
  <c r="K59" i="13"/>
  <c r="I59" i="13"/>
  <c r="G59" i="13"/>
  <c r="U58" i="13"/>
  <c r="S58" i="13"/>
  <c r="R58" i="13"/>
  <c r="Q58" i="13"/>
  <c r="T58" i="13" s="1"/>
  <c r="P58" i="13"/>
  <c r="L58" i="13"/>
  <c r="J58" i="13"/>
  <c r="H58" i="13"/>
  <c r="F58" i="13"/>
  <c r="E58" i="13"/>
  <c r="D58" i="13"/>
  <c r="I58" i="13" s="1"/>
  <c r="U57" i="13"/>
  <c r="T57" i="13"/>
  <c r="O57" i="13"/>
  <c r="M57" i="13"/>
  <c r="K57" i="13"/>
  <c r="I57" i="13"/>
  <c r="G57" i="13"/>
  <c r="S54" i="13"/>
  <c r="R54" i="13"/>
  <c r="Q54" i="13"/>
  <c r="T54" i="13" s="1"/>
  <c r="P54" i="13"/>
  <c r="U54" i="13" s="1"/>
  <c r="L54" i="13"/>
  <c r="J54" i="13"/>
  <c r="H54" i="13"/>
  <c r="F54" i="13"/>
  <c r="E54" i="13"/>
  <c r="D54" i="13"/>
  <c r="I54" i="13" s="1"/>
  <c r="S53" i="13"/>
  <c r="R53" i="13"/>
  <c r="Q53" i="13"/>
  <c r="T53" i="13" s="1"/>
  <c r="P53" i="13"/>
  <c r="L53" i="13"/>
  <c r="J53" i="13"/>
  <c r="H53" i="13"/>
  <c r="F53" i="13"/>
  <c r="E53" i="13"/>
  <c r="M53" i="13" s="1"/>
  <c r="D53" i="13"/>
  <c r="O53" i="13" s="1"/>
  <c r="U52" i="13"/>
  <c r="T52" i="13"/>
  <c r="O52" i="13"/>
  <c r="M52" i="13"/>
  <c r="K52" i="13"/>
  <c r="I52" i="13"/>
  <c r="G52" i="13"/>
  <c r="U51" i="13"/>
  <c r="T51" i="13"/>
  <c r="O51" i="13"/>
  <c r="M51" i="13"/>
  <c r="K51" i="13"/>
  <c r="I51" i="13"/>
  <c r="G51" i="13"/>
  <c r="U50" i="13"/>
  <c r="T50" i="13"/>
  <c r="O50" i="13"/>
  <c r="M50" i="13"/>
  <c r="K50" i="13"/>
  <c r="I50" i="13"/>
  <c r="G50" i="13"/>
  <c r="U49" i="13"/>
  <c r="T49" i="13"/>
  <c r="O49" i="13"/>
  <c r="M49" i="13"/>
  <c r="K49" i="13"/>
  <c r="I49" i="13"/>
  <c r="G49" i="13"/>
  <c r="U48" i="13"/>
  <c r="T48" i="13"/>
  <c r="O48" i="13"/>
  <c r="M48" i="13"/>
  <c r="K48" i="13"/>
  <c r="I48" i="13"/>
  <c r="G48" i="13"/>
  <c r="S47" i="13"/>
  <c r="T47" i="13" s="1"/>
  <c r="R47" i="13"/>
  <c r="Q47" i="13"/>
  <c r="P47" i="13"/>
  <c r="U47" i="13" s="1"/>
  <c r="L47" i="13"/>
  <c r="J47" i="13"/>
  <c r="K47" i="13" s="1"/>
  <c r="H47" i="13"/>
  <c r="I47" i="13" s="1"/>
  <c r="G47" i="13"/>
  <c r="F47" i="13"/>
  <c r="E47" i="13"/>
  <c r="D47" i="13"/>
  <c r="O47" i="13" s="1"/>
  <c r="U46" i="13"/>
  <c r="T46" i="13"/>
  <c r="O46" i="13"/>
  <c r="M46" i="13"/>
  <c r="K46" i="13"/>
  <c r="I46" i="13"/>
  <c r="G46" i="13"/>
  <c r="U45" i="13"/>
  <c r="T45" i="13"/>
  <c r="O45" i="13"/>
  <c r="M45" i="13"/>
  <c r="K45" i="13"/>
  <c r="I45" i="13"/>
  <c r="G45" i="13"/>
  <c r="U44" i="13"/>
  <c r="T44" i="13"/>
  <c r="O44" i="13"/>
  <c r="M44" i="13"/>
  <c r="K44" i="13"/>
  <c r="I44" i="13"/>
  <c r="G44" i="13"/>
  <c r="U43" i="13"/>
  <c r="T43" i="13"/>
  <c r="O43" i="13"/>
  <c r="M43" i="13"/>
  <c r="K43" i="13"/>
  <c r="I43" i="13"/>
  <c r="G43" i="13"/>
  <c r="U42" i="13"/>
  <c r="T42" i="13"/>
  <c r="O42" i="13"/>
  <c r="M42" i="13"/>
  <c r="K42" i="13"/>
  <c r="I42" i="13"/>
  <c r="G42" i="13"/>
  <c r="U41" i="13"/>
  <c r="T41" i="13"/>
  <c r="O41" i="13"/>
  <c r="M41" i="13"/>
  <c r="K41" i="13"/>
  <c r="I41" i="13"/>
  <c r="G41" i="13"/>
  <c r="S40" i="13"/>
  <c r="R40" i="13"/>
  <c r="Q40" i="13"/>
  <c r="T40" i="13" s="1"/>
  <c r="P40" i="13"/>
  <c r="L40" i="13"/>
  <c r="J40" i="13"/>
  <c r="H40" i="13"/>
  <c r="F40" i="13"/>
  <c r="E40" i="13"/>
  <c r="K40" i="13" s="1"/>
  <c r="D40" i="13"/>
  <c r="U39" i="13"/>
  <c r="T39" i="13"/>
  <c r="O39" i="13"/>
  <c r="M39" i="13"/>
  <c r="K39" i="13"/>
  <c r="I39" i="13"/>
  <c r="G39" i="13"/>
  <c r="U38" i="13"/>
  <c r="T38" i="13"/>
  <c r="O38" i="13"/>
  <c r="M38" i="13"/>
  <c r="K38" i="13"/>
  <c r="I38" i="13"/>
  <c r="G38" i="13"/>
  <c r="U37" i="13"/>
  <c r="T37" i="13"/>
  <c r="O37" i="13"/>
  <c r="M37" i="13"/>
  <c r="K37" i="13"/>
  <c r="I37" i="13"/>
  <c r="G37" i="13"/>
  <c r="U36" i="13"/>
  <c r="T36" i="13"/>
  <c r="O36" i="13"/>
  <c r="M36" i="13"/>
  <c r="K36" i="13"/>
  <c r="I36" i="13"/>
  <c r="G36" i="13"/>
  <c r="S35" i="13"/>
  <c r="R35" i="13"/>
  <c r="Q35" i="13"/>
  <c r="P35" i="13"/>
  <c r="U35" i="13" s="1"/>
  <c r="L35" i="13"/>
  <c r="J35" i="13"/>
  <c r="H35" i="13"/>
  <c r="F35" i="13"/>
  <c r="E35" i="13"/>
  <c r="D35" i="13"/>
  <c r="U34" i="13"/>
  <c r="T34" i="13"/>
  <c r="O34" i="13"/>
  <c r="M34" i="13"/>
  <c r="K34" i="13"/>
  <c r="I34" i="13"/>
  <c r="G34" i="13"/>
  <c r="U33" i="13"/>
  <c r="T33" i="13"/>
  <c r="O33" i="13"/>
  <c r="M33" i="13"/>
  <c r="K33" i="13"/>
  <c r="I33" i="13"/>
  <c r="G33" i="13"/>
  <c r="U32" i="13"/>
  <c r="T32" i="13"/>
  <c r="O32" i="13"/>
  <c r="M32" i="13"/>
  <c r="K32" i="13"/>
  <c r="I32" i="13"/>
  <c r="G32" i="13"/>
  <c r="U31" i="13"/>
  <c r="T31" i="13"/>
  <c r="O31" i="13"/>
  <c r="M31" i="13"/>
  <c r="K31" i="13"/>
  <c r="I31" i="13"/>
  <c r="G31" i="13"/>
  <c r="U30" i="13"/>
  <c r="T30" i="13"/>
  <c r="O30" i="13"/>
  <c r="M30" i="13"/>
  <c r="K30" i="13"/>
  <c r="I30" i="13"/>
  <c r="G30" i="13"/>
  <c r="U29" i="13"/>
  <c r="T29" i="13"/>
  <c r="O29" i="13"/>
  <c r="M29" i="13"/>
  <c r="K29" i="13"/>
  <c r="I29" i="13"/>
  <c r="G29" i="13"/>
  <c r="U28" i="13"/>
  <c r="T28" i="13"/>
  <c r="O28" i="13"/>
  <c r="M28" i="13"/>
  <c r="K28" i="13"/>
  <c r="I28" i="13"/>
  <c r="G28" i="13"/>
  <c r="T27" i="13"/>
  <c r="S27" i="13"/>
  <c r="R27" i="13"/>
  <c r="Q27" i="13"/>
  <c r="P27" i="13"/>
  <c r="L27" i="13"/>
  <c r="J27" i="13"/>
  <c r="H27" i="13"/>
  <c r="F27" i="13"/>
  <c r="U27" i="13" s="1"/>
  <c r="E27" i="13"/>
  <c r="D27" i="13"/>
  <c r="U26" i="13"/>
  <c r="T26" i="13"/>
  <c r="O26" i="13"/>
  <c r="M26" i="13"/>
  <c r="K26" i="13"/>
  <c r="I26" i="13"/>
  <c r="G26" i="13"/>
  <c r="U25" i="13"/>
  <c r="T25" i="13"/>
  <c r="O25" i="13"/>
  <c r="M25" i="13"/>
  <c r="K25" i="13"/>
  <c r="I25" i="13"/>
  <c r="G25" i="13"/>
  <c r="U24" i="13"/>
  <c r="T24" i="13"/>
  <c r="O24" i="13"/>
  <c r="M24" i="13"/>
  <c r="K24" i="13"/>
  <c r="I24" i="13"/>
  <c r="G24" i="13"/>
  <c r="U23" i="13"/>
  <c r="T23" i="13"/>
  <c r="O23" i="13"/>
  <c r="M23" i="13"/>
  <c r="K23" i="13"/>
  <c r="I23" i="13"/>
  <c r="G23" i="13"/>
  <c r="U22" i="13"/>
  <c r="T22" i="13"/>
  <c r="O22" i="13"/>
  <c r="M22" i="13"/>
  <c r="K22" i="13"/>
  <c r="I22" i="13"/>
  <c r="G22" i="13"/>
  <c r="U21" i="13"/>
  <c r="T21" i="13"/>
  <c r="O21" i="13"/>
  <c r="M21" i="13"/>
  <c r="K21" i="13"/>
  <c r="I21" i="13"/>
  <c r="G21" i="13"/>
  <c r="U20" i="13"/>
  <c r="T20" i="13"/>
  <c r="O20" i="13"/>
  <c r="M20" i="13"/>
  <c r="K20" i="13"/>
  <c r="I20" i="13"/>
  <c r="G20" i="13"/>
  <c r="S19" i="13"/>
  <c r="R19" i="13"/>
  <c r="Q19" i="13"/>
  <c r="T19" i="13" s="1"/>
  <c r="P19" i="13"/>
  <c r="U19" i="13" s="1"/>
  <c r="M19" i="13"/>
  <c r="L19" i="13"/>
  <c r="J19" i="13"/>
  <c r="H19" i="13"/>
  <c r="I19" i="13" s="1"/>
  <c r="F19" i="13"/>
  <c r="E19" i="13"/>
  <c r="D19" i="13"/>
  <c r="O19" i="13" s="1"/>
  <c r="U18" i="13"/>
  <c r="T18" i="13"/>
  <c r="O18" i="13"/>
  <c r="M18" i="13"/>
  <c r="K18" i="13"/>
  <c r="I18" i="13"/>
  <c r="G18" i="13"/>
  <c r="U17" i="13"/>
  <c r="T17" i="13"/>
  <c r="O17" i="13"/>
  <c r="M17" i="13"/>
  <c r="K17" i="13"/>
  <c r="I17" i="13"/>
  <c r="G17" i="13"/>
  <c r="U16" i="13"/>
  <c r="T16" i="13"/>
  <c r="O16" i="13"/>
  <c r="M16" i="13"/>
  <c r="K16" i="13"/>
  <c r="I16" i="13"/>
  <c r="G16" i="13"/>
  <c r="U15" i="13"/>
  <c r="T15" i="13"/>
  <c r="O15" i="13"/>
  <c r="M15" i="13"/>
  <c r="K15" i="13"/>
  <c r="I15" i="13"/>
  <c r="G15" i="13"/>
  <c r="U14" i="13"/>
  <c r="T14" i="13"/>
  <c r="O14" i="13"/>
  <c r="M14" i="13"/>
  <c r="K14" i="13"/>
  <c r="I14" i="13"/>
  <c r="G14" i="13"/>
  <c r="U13" i="13"/>
  <c r="T13" i="13"/>
  <c r="O13" i="13"/>
  <c r="M13" i="13"/>
  <c r="K13" i="13"/>
  <c r="I13" i="13"/>
  <c r="G13" i="13"/>
  <c r="U12" i="13"/>
  <c r="T12" i="13"/>
  <c r="O12" i="13"/>
  <c r="M12" i="13"/>
  <c r="K12" i="13"/>
  <c r="I12" i="13"/>
  <c r="G12" i="13"/>
  <c r="U11" i="13"/>
  <c r="T11" i="13"/>
  <c r="O11" i="13"/>
  <c r="M11" i="13"/>
  <c r="K11" i="13"/>
  <c r="I11" i="13"/>
  <c r="G11" i="13"/>
  <c r="S10" i="13"/>
  <c r="R10" i="13"/>
  <c r="Q10" i="13"/>
  <c r="P10" i="13"/>
  <c r="U10" i="13" s="1"/>
  <c r="O10" i="13"/>
  <c r="L10" i="13"/>
  <c r="J10" i="13"/>
  <c r="H10" i="13"/>
  <c r="I10" i="13" s="1"/>
  <c r="F10" i="13"/>
  <c r="G10" i="13" s="1"/>
  <c r="E10" i="13"/>
  <c r="D10" i="13"/>
  <c r="U9" i="13"/>
  <c r="T9" i="13"/>
  <c r="O9" i="13"/>
  <c r="M9" i="13"/>
  <c r="K9" i="13"/>
  <c r="I9" i="13"/>
  <c r="G9" i="13"/>
  <c r="U8" i="13"/>
  <c r="T8" i="13"/>
  <c r="O8" i="13"/>
  <c r="M8" i="13"/>
  <c r="K8" i="13"/>
  <c r="I8" i="13"/>
  <c r="G8" i="13"/>
  <c r="S339" i="12"/>
  <c r="R339" i="12"/>
  <c r="Q339" i="12"/>
  <c r="T339" i="12" s="1"/>
  <c r="P339" i="12"/>
  <c r="U339" i="12" s="1"/>
  <c r="L339" i="12"/>
  <c r="J339" i="12"/>
  <c r="H339" i="12"/>
  <c r="F339" i="12"/>
  <c r="E339" i="12"/>
  <c r="D339" i="12"/>
  <c r="S338" i="12"/>
  <c r="R338" i="12"/>
  <c r="Q338" i="12"/>
  <c r="P338" i="12"/>
  <c r="L338" i="12"/>
  <c r="J338" i="12"/>
  <c r="H338" i="12"/>
  <c r="F338" i="12"/>
  <c r="E338" i="12"/>
  <c r="D338" i="12"/>
  <c r="I338" i="12" s="1"/>
  <c r="S337" i="12"/>
  <c r="R337" i="12"/>
  <c r="Q337" i="12"/>
  <c r="P337" i="12"/>
  <c r="U337" i="12" s="1"/>
  <c r="L337" i="12"/>
  <c r="J337" i="12"/>
  <c r="H337" i="12"/>
  <c r="F337" i="12"/>
  <c r="E337" i="12"/>
  <c r="M337" i="12" s="1"/>
  <c r="D337" i="12"/>
  <c r="U336" i="12"/>
  <c r="T336" i="12"/>
  <c r="O336" i="12"/>
  <c r="M336" i="12"/>
  <c r="K336" i="12"/>
  <c r="I336" i="12"/>
  <c r="G336" i="12"/>
  <c r="U335" i="12"/>
  <c r="T335" i="12"/>
  <c r="O335" i="12"/>
  <c r="M335" i="12"/>
  <c r="K335" i="12"/>
  <c r="I335" i="12"/>
  <c r="G335" i="12"/>
  <c r="U334" i="12"/>
  <c r="T334" i="12"/>
  <c r="O334" i="12"/>
  <c r="M334" i="12"/>
  <c r="K334" i="12"/>
  <c r="I334" i="12"/>
  <c r="G334" i="12"/>
  <c r="U333" i="12"/>
  <c r="T333" i="12"/>
  <c r="O333" i="12"/>
  <c r="M333" i="12"/>
  <c r="K333" i="12"/>
  <c r="I333" i="12"/>
  <c r="G333" i="12"/>
  <c r="S332" i="12"/>
  <c r="R332" i="12"/>
  <c r="Q332" i="12"/>
  <c r="T332" i="12" s="1"/>
  <c r="P332" i="12"/>
  <c r="U332" i="12" s="1"/>
  <c r="L332" i="12"/>
  <c r="J332" i="12"/>
  <c r="H332" i="12"/>
  <c r="F332" i="12"/>
  <c r="E332" i="12"/>
  <c r="D332" i="12"/>
  <c r="U331" i="12"/>
  <c r="T331" i="12"/>
  <c r="O331" i="12"/>
  <c r="M331" i="12"/>
  <c r="K331" i="12"/>
  <c r="I331" i="12"/>
  <c r="G331" i="12"/>
  <c r="U330" i="12"/>
  <c r="T330" i="12"/>
  <c r="O330" i="12"/>
  <c r="M330" i="12"/>
  <c r="K330" i="12"/>
  <c r="I330" i="12"/>
  <c r="G330" i="12"/>
  <c r="U329" i="12"/>
  <c r="T329" i="12"/>
  <c r="O329" i="12"/>
  <c r="M329" i="12"/>
  <c r="K329" i="12"/>
  <c r="I329" i="12"/>
  <c r="G329" i="12"/>
  <c r="U328" i="12"/>
  <c r="T328" i="12"/>
  <c r="O328" i="12"/>
  <c r="M328" i="12"/>
  <c r="K328" i="12"/>
  <c r="I328" i="12"/>
  <c r="G328" i="12"/>
  <c r="U327" i="12"/>
  <c r="T327" i="12"/>
  <c r="O327" i="12"/>
  <c r="M327" i="12"/>
  <c r="K327" i="12"/>
  <c r="I327" i="12"/>
  <c r="G327" i="12"/>
  <c r="U326" i="12"/>
  <c r="T326" i="12"/>
  <c r="O326" i="12"/>
  <c r="M326" i="12"/>
  <c r="K326" i="12"/>
  <c r="I326" i="12"/>
  <c r="G326" i="12"/>
  <c r="U325" i="12"/>
  <c r="T325" i="12"/>
  <c r="O325" i="12"/>
  <c r="M325" i="12"/>
  <c r="K325" i="12"/>
  <c r="I325" i="12"/>
  <c r="G325" i="12"/>
  <c r="U324" i="12"/>
  <c r="T324" i="12"/>
  <c r="O324" i="12"/>
  <c r="M324" i="12"/>
  <c r="K324" i="12"/>
  <c r="I324" i="12"/>
  <c r="G324" i="12"/>
  <c r="S323" i="12"/>
  <c r="R323" i="12"/>
  <c r="Q323" i="12"/>
  <c r="T323" i="12" s="1"/>
  <c r="P323" i="12"/>
  <c r="O323" i="12"/>
  <c r="L323" i="12"/>
  <c r="M323" i="12" s="1"/>
  <c r="J323" i="12"/>
  <c r="H323" i="12"/>
  <c r="F323" i="12"/>
  <c r="U323" i="12" s="1"/>
  <c r="E323" i="12"/>
  <c r="D323" i="12"/>
  <c r="U322" i="12"/>
  <c r="T322" i="12"/>
  <c r="O322" i="12"/>
  <c r="M322" i="12"/>
  <c r="K322" i="12"/>
  <c r="I322" i="12"/>
  <c r="G322" i="12"/>
  <c r="U321" i="12"/>
  <c r="T321" i="12"/>
  <c r="O321" i="12"/>
  <c r="M321" i="12"/>
  <c r="K321" i="12"/>
  <c r="I321" i="12"/>
  <c r="G321" i="12"/>
  <c r="U320" i="12"/>
  <c r="T320" i="12"/>
  <c r="O320" i="12"/>
  <c r="M320" i="12"/>
  <c r="K320" i="12"/>
  <c r="I320" i="12"/>
  <c r="G320" i="12"/>
  <c r="U319" i="12"/>
  <c r="T319" i="12"/>
  <c r="O319" i="12"/>
  <c r="M319" i="12"/>
  <c r="K319" i="12"/>
  <c r="I319" i="12"/>
  <c r="G319" i="12"/>
  <c r="U318" i="12"/>
  <c r="T318" i="12"/>
  <c r="O318" i="12"/>
  <c r="M318" i="12"/>
  <c r="K318" i="12"/>
  <c r="I318" i="12"/>
  <c r="G318" i="12"/>
  <c r="S317" i="12"/>
  <c r="R317" i="12"/>
  <c r="Q317" i="12"/>
  <c r="T317" i="12" s="1"/>
  <c r="P317" i="12"/>
  <c r="L317" i="12"/>
  <c r="J317" i="12"/>
  <c r="I317" i="12"/>
  <c r="H317" i="12"/>
  <c r="F317" i="12"/>
  <c r="E317" i="12"/>
  <c r="M317" i="12" s="1"/>
  <c r="D317" i="12"/>
  <c r="G317" i="12" s="1"/>
  <c r="U316" i="12"/>
  <c r="T316" i="12"/>
  <c r="O316" i="12"/>
  <c r="M316" i="12"/>
  <c r="K316" i="12"/>
  <c r="I316" i="12"/>
  <c r="G316" i="12"/>
  <c r="U315" i="12"/>
  <c r="T315" i="12"/>
  <c r="O315" i="12"/>
  <c r="M315" i="12"/>
  <c r="K315" i="12"/>
  <c r="I315" i="12"/>
  <c r="G315" i="12"/>
  <c r="U314" i="12"/>
  <c r="T314" i="12"/>
  <c r="O314" i="12"/>
  <c r="M314" i="12"/>
  <c r="K314" i="12"/>
  <c r="I314" i="12"/>
  <c r="G314" i="12"/>
  <c r="U313" i="12"/>
  <c r="T313" i="12"/>
  <c r="O313" i="12"/>
  <c r="M313" i="12"/>
  <c r="K313" i="12"/>
  <c r="I313" i="12"/>
  <c r="G313" i="12"/>
  <c r="U312" i="12"/>
  <c r="T312" i="12"/>
  <c r="O312" i="12"/>
  <c r="M312" i="12"/>
  <c r="K312" i="12"/>
  <c r="I312" i="12"/>
  <c r="G312" i="12"/>
  <c r="U311" i="12"/>
  <c r="T311" i="12"/>
  <c r="O311" i="12"/>
  <c r="M311" i="12"/>
  <c r="K311" i="12"/>
  <c r="I311" i="12"/>
  <c r="G311" i="12"/>
  <c r="U310" i="12"/>
  <c r="S310" i="12"/>
  <c r="R310" i="12"/>
  <c r="Q310" i="12"/>
  <c r="T310" i="12" s="1"/>
  <c r="P310" i="12"/>
  <c r="L310" i="12"/>
  <c r="J310" i="12"/>
  <c r="H310" i="12"/>
  <c r="F310" i="12"/>
  <c r="E310" i="12"/>
  <c r="K310" i="12" s="1"/>
  <c r="D310" i="12"/>
  <c r="U309" i="12"/>
  <c r="T309" i="12"/>
  <c r="O309" i="12"/>
  <c r="M309" i="12"/>
  <c r="K309" i="12"/>
  <c r="I309" i="12"/>
  <c r="G309" i="12"/>
  <c r="U308" i="12"/>
  <c r="T308" i="12"/>
  <c r="O308" i="12"/>
  <c r="M308" i="12"/>
  <c r="K308" i="12"/>
  <c r="I308" i="12"/>
  <c r="G308" i="12"/>
  <c r="U307" i="12"/>
  <c r="T307" i="12"/>
  <c r="O307" i="12"/>
  <c r="M307" i="12"/>
  <c r="K307" i="12"/>
  <c r="I307" i="12"/>
  <c r="G307" i="12"/>
  <c r="U306" i="12"/>
  <c r="T306" i="12"/>
  <c r="O306" i="12"/>
  <c r="M306" i="12"/>
  <c r="K306" i="12"/>
  <c r="I306" i="12"/>
  <c r="G306" i="12"/>
  <c r="U305" i="12"/>
  <c r="T305" i="12"/>
  <c r="O305" i="12"/>
  <c r="M305" i="12"/>
  <c r="K305" i="12"/>
  <c r="I305" i="12"/>
  <c r="G305" i="12"/>
  <c r="U304" i="12"/>
  <c r="T304" i="12"/>
  <c r="O304" i="12"/>
  <c r="M304" i="12"/>
  <c r="K304" i="12"/>
  <c r="I304" i="12"/>
  <c r="G304" i="12"/>
  <c r="S303" i="12"/>
  <c r="R303" i="12"/>
  <c r="Q303" i="12"/>
  <c r="T303" i="12" s="1"/>
  <c r="P303" i="12"/>
  <c r="U303" i="12" s="1"/>
  <c r="L303" i="12"/>
  <c r="J303" i="12"/>
  <c r="K303" i="12" s="1"/>
  <c r="H303" i="12"/>
  <c r="F303" i="12"/>
  <c r="G303" i="12" s="1"/>
  <c r="E303" i="12"/>
  <c r="D303" i="12"/>
  <c r="O303" i="12" s="1"/>
  <c r="U302" i="12"/>
  <c r="T302" i="12"/>
  <c r="O302" i="12"/>
  <c r="M302" i="12"/>
  <c r="K302" i="12"/>
  <c r="I302" i="12"/>
  <c r="G302" i="12"/>
  <c r="S299" i="12"/>
  <c r="R299" i="12"/>
  <c r="Q299" i="12"/>
  <c r="T299" i="12" s="1"/>
  <c r="P299" i="12"/>
  <c r="L299" i="12"/>
  <c r="J299" i="12"/>
  <c r="K299" i="12" s="1"/>
  <c r="H299" i="12"/>
  <c r="F299" i="12"/>
  <c r="E299" i="12"/>
  <c r="M299" i="12" s="1"/>
  <c r="D299" i="12"/>
  <c r="O299" i="12" s="1"/>
  <c r="S298" i="12"/>
  <c r="R298" i="12"/>
  <c r="Q298" i="12"/>
  <c r="T298" i="12" s="1"/>
  <c r="P298" i="12"/>
  <c r="L298" i="12"/>
  <c r="J298" i="12"/>
  <c r="H298" i="12"/>
  <c r="I298" i="12" s="1"/>
  <c r="G298" i="12"/>
  <c r="F298" i="12"/>
  <c r="E298" i="12"/>
  <c r="M298" i="12" s="1"/>
  <c r="D298" i="12"/>
  <c r="O298" i="12" s="1"/>
  <c r="U297" i="12"/>
  <c r="T297" i="12"/>
  <c r="O297" i="12"/>
  <c r="M297" i="12"/>
  <c r="K297" i="12"/>
  <c r="I297" i="12"/>
  <c r="G297" i="12"/>
  <c r="U296" i="12"/>
  <c r="T296" i="12"/>
  <c r="O296" i="12"/>
  <c r="M296" i="12"/>
  <c r="K296" i="12"/>
  <c r="I296" i="12"/>
  <c r="G296" i="12"/>
  <c r="U295" i="12"/>
  <c r="T295" i="12"/>
  <c r="O295" i="12"/>
  <c r="M295" i="12"/>
  <c r="K295" i="12"/>
  <c r="I295" i="12"/>
  <c r="G295" i="12"/>
  <c r="U294" i="12"/>
  <c r="T294" i="12"/>
  <c r="O294" i="12"/>
  <c r="M294" i="12"/>
  <c r="K294" i="12"/>
  <c r="I294" i="12"/>
  <c r="G294" i="12"/>
  <c r="U293" i="12"/>
  <c r="T293" i="12"/>
  <c r="O293" i="12"/>
  <c r="M293" i="12"/>
  <c r="K293" i="12"/>
  <c r="I293" i="12"/>
  <c r="G293" i="12"/>
  <c r="S292" i="12"/>
  <c r="R292" i="12"/>
  <c r="Q292" i="12"/>
  <c r="T292" i="12" s="1"/>
  <c r="P292" i="12"/>
  <c r="U292" i="12" s="1"/>
  <c r="L292" i="12"/>
  <c r="J292" i="12"/>
  <c r="H292" i="12"/>
  <c r="F292" i="12"/>
  <c r="E292" i="12"/>
  <c r="D292" i="12"/>
  <c r="I292" i="12" s="1"/>
  <c r="U291" i="12"/>
  <c r="T291" i="12"/>
  <c r="O291" i="12"/>
  <c r="M291" i="12"/>
  <c r="K291" i="12"/>
  <c r="I291" i="12"/>
  <c r="G291" i="12"/>
  <c r="U290" i="12"/>
  <c r="T290" i="12"/>
  <c r="O290" i="12"/>
  <c r="M290" i="12"/>
  <c r="K290" i="12"/>
  <c r="I290" i="12"/>
  <c r="G290" i="12"/>
  <c r="U289" i="12"/>
  <c r="T289" i="12"/>
  <c r="O289" i="12"/>
  <c r="M289" i="12"/>
  <c r="K289" i="12"/>
  <c r="I289" i="12"/>
  <c r="G289" i="12"/>
  <c r="U288" i="12"/>
  <c r="T288" i="12"/>
  <c r="O288" i="12"/>
  <c r="M288" i="12"/>
  <c r="K288" i="12"/>
  <c r="I288" i="12"/>
  <c r="G288" i="12"/>
  <c r="U287" i="12"/>
  <c r="T287" i="12"/>
  <c r="O287" i="12"/>
  <c r="M287" i="12"/>
  <c r="K287" i="12"/>
  <c r="I287" i="12"/>
  <c r="G287" i="12"/>
  <c r="U286" i="12"/>
  <c r="T286" i="12"/>
  <c r="O286" i="12"/>
  <c r="M286" i="12"/>
  <c r="K286" i="12"/>
  <c r="I286" i="12"/>
  <c r="G286" i="12"/>
  <c r="S285" i="12"/>
  <c r="R285" i="12"/>
  <c r="Q285" i="12"/>
  <c r="P285" i="12"/>
  <c r="L285" i="12"/>
  <c r="J285" i="12"/>
  <c r="K285" i="12" s="1"/>
  <c r="H285" i="12"/>
  <c r="F285" i="12"/>
  <c r="G285" i="12" s="1"/>
  <c r="E285" i="12"/>
  <c r="M285" i="12" s="1"/>
  <c r="D285" i="12"/>
  <c r="O285" i="12" s="1"/>
  <c r="U284" i="12"/>
  <c r="T284" i="12"/>
  <c r="O284" i="12"/>
  <c r="M284" i="12"/>
  <c r="K284" i="12"/>
  <c r="I284" i="12"/>
  <c r="G284" i="12"/>
  <c r="U283" i="12"/>
  <c r="T283" i="12"/>
  <c r="O283" i="12"/>
  <c r="M283" i="12"/>
  <c r="K283" i="12"/>
  <c r="I283" i="12"/>
  <c r="G283" i="12"/>
  <c r="U282" i="12"/>
  <c r="T282" i="12"/>
  <c r="O282" i="12"/>
  <c r="M282" i="12"/>
  <c r="K282" i="12"/>
  <c r="I282" i="12"/>
  <c r="G282" i="12"/>
  <c r="U281" i="12"/>
  <c r="T281" i="12"/>
  <c r="O281" i="12"/>
  <c r="M281" i="12"/>
  <c r="K281" i="12"/>
  <c r="I281" i="12"/>
  <c r="G281" i="12"/>
  <c r="U280" i="12"/>
  <c r="T280" i="12"/>
  <c r="O280" i="12"/>
  <c r="M280" i="12"/>
  <c r="K280" i="12"/>
  <c r="I280" i="12"/>
  <c r="G280" i="12"/>
  <c r="U279" i="12"/>
  <c r="T279" i="12"/>
  <c r="O279" i="12"/>
  <c r="M279" i="12"/>
  <c r="K279" i="12"/>
  <c r="I279" i="12"/>
  <c r="G279" i="12"/>
  <c r="U278" i="12"/>
  <c r="T278" i="12"/>
  <c r="O278" i="12"/>
  <c r="M278" i="12"/>
  <c r="K278" i="12"/>
  <c r="I278" i="12"/>
  <c r="G278" i="12"/>
  <c r="U277" i="12"/>
  <c r="T277" i="12"/>
  <c r="O277" i="12"/>
  <c r="M277" i="12"/>
  <c r="K277" i="12"/>
  <c r="I277" i="12"/>
  <c r="G277" i="12"/>
  <c r="U276" i="12"/>
  <c r="T276" i="12"/>
  <c r="O276" i="12"/>
  <c r="M276" i="12"/>
  <c r="K276" i="12"/>
  <c r="I276" i="12"/>
  <c r="G276" i="12"/>
  <c r="S275" i="12"/>
  <c r="R275" i="12"/>
  <c r="Q275" i="12"/>
  <c r="P275" i="12"/>
  <c r="L275" i="12"/>
  <c r="J275" i="12"/>
  <c r="H275" i="12"/>
  <c r="F275" i="12"/>
  <c r="G275" i="12" s="1"/>
  <c r="E275" i="12"/>
  <c r="M275" i="12" s="1"/>
  <c r="D275" i="12"/>
  <c r="O275" i="12" s="1"/>
  <c r="U274" i="12"/>
  <c r="T274" i="12"/>
  <c r="O274" i="12"/>
  <c r="M274" i="12"/>
  <c r="K274" i="12"/>
  <c r="I274" i="12"/>
  <c r="G274" i="12"/>
  <c r="U273" i="12"/>
  <c r="T273" i="12"/>
  <c r="O273" i="12"/>
  <c r="M273" i="12"/>
  <c r="K273" i="12"/>
  <c r="I273" i="12"/>
  <c r="G273" i="12"/>
  <c r="U272" i="12"/>
  <c r="T272" i="12"/>
  <c r="O272" i="12"/>
  <c r="M272" i="12"/>
  <c r="K272" i="12"/>
  <c r="I272" i="12"/>
  <c r="G272" i="12"/>
  <c r="U271" i="12"/>
  <c r="T271" i="12"/>
  <c r="O271" i="12"/>
  <c r="M271" i="12"/>
  <c r="K271" i="12"/>
  <c r="I271" i="12"/>
  <c r="G271" i="12"/>
  <c r="U270" i="12"/>
  <c r="T270" i="12"/>
  <c r="O270" i="12"/>
  <c r="M270" i="12"/>
  <c r="K270" i="12"/>
  <c r="I270" i="12"/>
  <c r="G270" i="12"/>
  <c r="U269" i="12"/>
  <c r="T269" i="12"/>
  <c r="O269" i="12"/>
  <c r="M269" i="12"/>
  <c r="K269" i="12"/>
  <c r="I269" i="12"/>
  <c r="G269" i="12"/>
  <c r="U268" i="12"/>
  <c r="T268" i="12"/>
  <c r="O268" i="12"/>
  <c r="M268" i="12"/>
  <c r="K268" i="12"/>
  <c r="I268" i="12"/>
  <c r="G268" i="12"/>
  <c r="S267" i="12"/>
  <c r="R267" i="12"/>
  <c r="Q267" i="12"/>
  <c r="T267" i="12" s="1"/>
  <c r="P267" i="12"/>
  <c r="L267" i="12"/>
  <c r="J267" i="12"/>
  <c r="H267" i="12"/>
  <c r="F267" i="12"/>
  <c r="E267" i="12"/>
  <c r="D267" i="12"/>
  <c r="U266" i="12"/>
  <c r="T266" i="12"/>
  <c r="O266" i="12"/>
  <c r="M266" i="12"/>
  <c r="K266" i="12"/>
  <c r="I266" i="12"/>
  <c r="G266" i="12"/>
  <c r="U265" i="12"/>
  <c r="T265" i="12"/>
  <c r="O265" i="12"/>
  <c r="M265" i="12"/>
  <c r="K265" i="12"/>
  <c r="I265" i="12"/>
  <c r="G265" i="12"/>
  <c r="U264" i="12"/>
  <c r="T264" i="12"/>
  <c r="O264" i="12"/>
  <c r="M264" i="12"/>
  <c r="K264" i="12"/>
  <c r="I264" i="12"/>
  <c r="G264" i="12"/>
  <c r="U263" i="12"/>
  <c r="T263" i="12"/>
  <c r="O263" i="12"/>
  <c r="M263" i="12"/>
  <c r="K263" i="12"/>
  <c r="I263" i="12"/>
  <c r="G263" i="12"/>
  <c r="T260" i="12"/>
  <c r="S260" i="12"/>
  <c r="R260" i="12"/>
  <c r="Q260" i="12"/>
  <c r="P260" i="12"/>
  <c r="U260" i="12" s="1"/>
  <c r="L260" i="12"/>
  <c r="J260" i="12"/>
  <c r="I260" i="12"/>
  <c r="H260" i="12"/>
  <c r="F260" i="12"/>
  <c r="G260" i="12" s="1"/>
  <c r="E260" i="12"/>
  <c r="M260" i="12" s="1"/>
  <c r="D260" i="12"/>
  <c r="O260" i="12" s="1"/>
  <c r="S259" i="12"/>
  <c r="R259" i="12"/>
  <c r="Q259" i="12"/>
  <c r="P259" i="12"/>
  <c r="U259" i="12" s="1"/>
  <c r="L259" i="12"/>
  <c r="J259" i="12"/>
  <c r="K259" i="12" s="1"/>
  <c r="H259" i="12"/>
  <c r="F259" i="12"/>
  <c r="G259" i="12" s="1"/>
  <c r="E259" i="12"/>
  <c r="M259" i="12" s="1"/>
  <c r="D259" i="12"/>
  <c r="U258" i="12"/>
  <c r="T258" i="12"/>
  <c r="O258" i="12"/>
  <c r="M258" i="12"/>
  <c r="K258" i="12"/>
  <c r="I258" i="12"/>
  <c r="G258" i="12"/>
  <c r="U257" i="12"/>
  <c r="T257" i="12"/>
  <c r="O257" i="12"/>
  <c r="M257" i="12"/>
  <c r="K257" i="12"/>
  <c r="I257" i="12"/>
  <c r="G257" i="12"/>
  <c r="U256" i="12"/>
  <c r="T256" i="12"/>
  <c r="O256" i="12"/>
  <c r="M256" i="12"/>
  <c r="K256" i="12"/>
  <c r="I256" i="12"/>
  <c r="G256" i="12"/>
  <c r="U255" i="12"/>
  <c r="T255" i="12"/>
  <c r="O255" i="12"/>
  <c r="M255" i="12"/>
  <c r="K255" i="12"/>
  <c r="I255" i="12"/>
  <c r="G255" i="12"/>
  <c r="U254" i="12"/>
  <c r="S254" i="12"/>
  <c r="T254" i="12" s="1"/>
  <c r="R254" i="12"/>
  <c r="Q254" i="12"/>
  <c r="P254" i="12"/>
  <c r="L254" i="12"/>
  <c r="J254" i="12"/>
  <c r="H254" i="12"/>
  <c r="F254" i="12"/>
  <c r="E254" i="12"/>
  <c r="K254" i="12" s="1"/>
  <c r="D254" i="12"/>
  <c r="I254" i="12" s="1"/>
  <c r="U253" i="12"/>
  <c r="T253" i="12"/>
  <c r="O253" i="12"/>
  <c r="M253" i="12"/>
  <c r="K253" i="12"/>
  <c r="I253" i="12"/>
  <c r="G253" i="12"/>
  <c r="U252" i="12"/>
  <c r="T252" i="12"/>
  <c r="O252" i="12"/>
  <c r="M252" i="12"/>
  <c r="K252" i="12"/>
  <c r="I252" i="12"/>
  <c r="G252" i="12"/>
  <c r="U251" i="12"/>
  <c r="T251" i="12"/>
  <c r="O251" i="12"/>
  <c r="M251" i="12"/>
  <c r="K251" i="12"/>
  <c r="I251" i="12"/>
  <c r="G251" i="12"/>
  <c r="U250" i="12"/>
  <c r="T250" i="12"/>
  <c r="O250" i="12"/>
  <c r="M250" i="12"/>
  <c r="K250" i="12"/>
  <c r="I250" i="12"/>
  <c r="G250" i="12"/>
  <c r="U249" i="12"/>
  <c r="T249" i="12"/>
  <c r="O249" i="12"/>
  <c r="M249" i="12"/>
  <c r="K249" i="12"/>
  <c r="I249" i="12"/>
  <c r="G249" i="12"/>
  <c r="U248" i="12"/>
  <c r="T248" i="12"/>
  <c r="O248" i="12"/>
  <c r="M248" i="12"/>
  <c r="K248" i="12"/>
  <c r="I248" i="12"/>
  <c r="G248" i="12"/>
  <c r="S247" i="12"/>
  <c r="R247" i="12"/>
  <c r="Q247" i="12"/>
  <c r="T247" i="12" s="1"/>
  <c r="P247" i="12"/>
  <c r="U247" i="12" s="1"/>
  <c r="O247" i="12"/>
  <c r="L247" i="12"/>
  <c r="J247" i="12"/>
  <c r="H247" i="12"/>
  <c r="F247" i="12"/>
  <c r="E247" i="12"/>
  <c r="M247" i="12" s="1"/>
  <c r="D247" i="12"/>
  <c r="U246" i="12"/>
  <c r="T246" i="12"/>
  <c r="O246" i="12"/>
  <c r="M246" i="12"/>
  <c r="K246" i="12"/>
  <c r="I246" i="12"/>
  <c r="G246" i="12"/>
  <c r="U245" i="12"/>
  <c r="T245" i="12"/>
  <c r="O245" i="12"/>
  <c r="M245" i="12"/>
  <c r="K245" i="12"/>
  <c r="I245" i="12"/>
  <c r="G245" i="12"/>
  <c r="U244" i="12"/>
  <c r="T244" i="12"/>
  <c r="O244" i="12"/>
  <c r="M244" i="12"/>
  <c r="K244" i="12"/>
  <c r="I244" i="12"/>
  <c r="G244" i="12"/>
  <c r="U243" i="12"/>
  <c r="T243" i="12"/>
  <c r="O243" i="12"/>
  <c r="M243" i="12"/>
  <c r="K243" i="12"/>
  <c r="I243" i="12"/>
  <c r="G243" i="12"/>
  <c r="U242" i="12"/>
  <c r="T242" i="12"/>
  <c r="O242" i="12"/>
  <c r="M242" i="12"/>
  <c r="K242" i="12"/>
  <c r="I242" i="12"/>
  <c r="G242" i="12"/>
  <c r="U241" i="12"/>
  <c r="T241" i="12"/>
  <c r="O241" i="12"/>
  <c r="M241" i="12"/>
  <c r="K241" i="12"/>
  <c r="I241" i="12"/>
  <c r="G241" i="12"/>
  <c r="S240" i="12"/>
  <c r="T240" i="12" s="1"/>
  <c r="R240" i="12"/>
  <c r="Q240" i="12"/>
  <c r="P240" i="12"/>
  <c r="U240" i="12" s="1"/>
  <c r="O240" i="12"/>
  <c r="L240" i="12"/>
  <c r="J240" i="12"/>
  <c r="H240" i="12"/>
  <c r="I240" i="12" s="1"/>
  <c r="G240" i="12"/>
  <c r="F240" i="12"/>
  <c r="E240" i="12"/>
  <c r="M240" i="12" s="1"/>
  <c r="D240" i="12"/>
  <c r="U239" i="12"/>
  <c r="T239" i="12"/>
  <c r="O239" i="12"/>
  <c r="M239" i="12"/>
  <c r="K239" i="12"/>
  <c r="I239" i="12"/>
  <c r="G239" i="12"/>
  <c r="U238" i="12"/>
  <c r="T238" i="12"/>
  <c r="O238" i="12"/>
  <c r="M238" i="12"/>
  <c r="K238" i="12"/>
  <c r="I238" i="12"/>
  <c r="G238" i="12"/>
  <c r="U237" i="12"/>
  <c r="T237" i="12"/>
  <c r="O237" i="12"/>
  <c r="M237" i="12"/>
  <c r="K237" i="12"/>
  <c r="I237" i="12"/>
  <c r="G237" i="12"/>
  <c r="U236" i="12"/>
  <c r="T236" i="12"/>
  <c r="O236" i="12"/>
  <c r="M236" i="12"/>
  <c r="K236" i="12"/>
  <c r="I236" i="12"/>
  <c r="G236" i="12"/>
  <c r="U235" i="12"/>
  <c r="T235" i="12"/>
  <c r="O235" i="12"/>
  <c r="M235" i="12"/>
  <c r="K235" i="12"/>
  <c r="I235" i="12"/>
  <c r="G235" i="12"/>
  <c r="U234" i="12"/>
  <c r="T234" i="12"/>
  <c r="O234" i="12"/>
  <c r="M234" i="12"/>
  <c r="K234" i="12"/>
  <c r="I234" i="12"/>
  <c r="G234" i="12"/>
  <c r="S231" i="12"/>
  <c r="R231" i="12"/>
  <c r="Q231" i="12"/>
  <c r="P231" i="12"/>
  <c r="O231" i="12"/>
  <c r="L231" i="12"/>
  <c r="J231" i="12"/>
  <c r="H231" i="12"/>
  <c r="F231" i="12"/>
  <c r="E231" i="12"/>
  <c r="D231" i="12"/>
  <c r="T230" i="12"/>
  <c r="S230" i="12"/>
  <c r="R230" i="12"/>
  <c r="Q230" i="12"/>
  <c r="P230" i="12"/>
  <c r="U230" i="12" s="1"/>
  <c r="O230" i="12"/>
  <c r="L230" i="12"/>
  <c r="J230" i="12"/>
  <c r="I230" i="12"/>
  <c r="H230" i="12"/>
  <c r="F230" i="12"/>
  <c r="E230" i="12"/>
  <c r="M230" i="12" s="1"/>
  <c r="D230" i="12"/>
  <c r="U229" i="12"/>
  <c r="T229" i="12"/>
  <c r="O229" i="12"/>
  <c r="M229" i="12"/>
  <c r="K229" i="12"/>
  <c r="I229" i="12"/>
  <c r="G229" i="12"/>
  <c r="U228" i="12"/>
  <c r="T228" i="12"/>
  <c r="O228" i="12"/>
  <c r="M228" i="12"/>
  <c r="K228" i="12"/>
  <c r="I228" i="12"/>
  <c r="G228" i="12"/>
  <c r="U227" i="12"/>
  <c r="T227" i="12"/>
  <c r="O227" i="12"/>
  <c r="M227" i="12"/>
  <c r="K227" i="12"/>
  <c r="I227" i="12"/>
  <c r="G227" i="12"/>
  <c r="U226" i="12"/>
  <c r="T226" i="12"/>
  <c r="O226" i="12"/>
  <c r="M226" i="12"/>
  <c r="K226" i="12"/>
  <c r="I226" i="12"/>
  <c r="G226" i="12"/>
  <c r="U225" i="12"/>
  <c r="T225" i="12"/>
  <c r="O225" i="12"/>
  <c r="M225" i="12"/>
  <c r="K225" i="12"/>
  <c r="I225" i="12"/>
  <c r="G225" i="12"/>
  <c r="S224" i="12"/>
  <c r="R224" i="12"/>
  <c r="Q224" i="12"/>
  <c r="P224" i="12"/>
  <c r="U224" i="12" s="1"/>
  <c r="O224" i="12"/>
  <c r="L224" i="12"/>
  <c r="J224" i="12"/>
  <c r="I224" i="12"/>
  <c r="H224" i="12"/>
  <c r="F224" i="12"/>
  <c r="E224" i="12"/>
  <c r="M224" i="12" s="1"/>
  <c r="D224" i="12"/>
  <c r="G224" i="12" s="1"/>
  <c r="U223" i="12"/>
  <c r="T223" i="12"/>
  <c r="O223" i="12"/>
  <c r="M223" i="12"/>
  <c r="K223" i="12"/>
  <c r="I223" i="12"/>
  <c r="G223" i="12"/>
  <c r="U222" i="12"/>
  <c r="T222" i="12"/>
  <c r="O222" i="12"/>
  <c r="M222" i="12"/>
  <c r="K222" i="12"/>
  <c r="I222" i="12"/>
  <c r="G222" i="12"/>
  <c r="U221" i="12"/>
  <c r="T221" i="12"/>
  <c r="O221" i="12"/>
  <c r="M221" i="12"/>
  <c r="K221" i="12"/>
  <c r="I221" i="12"/>
  <c r="G221" i="12"/>
  <c r="U220" i="12"/>
  <c r="T220" i="12"/>
  <c r="O220" i="12"/>
  <c r="M220" i="12"/>
  <c r="K220" i="12"/>
  <c r="I220" i="12"/>
  <c r="G220" i="12"/>
  <c r="U219" i="12"/>
  <c r="T219" i="12"/>
  <c r="O219" i="12"/>
  <c r="M219" i="12"/>
  <c r="K219" i="12"/>
  <c r="I219" i="12"/>
  <c r="G219" i="12"/>
  <c r="U218" i="12"/>
  <c r="T218" i="12"/>
  <c r="O218" i="12"/>
  <c r="M218" i="12"/>
  <c r="K218" i="12"/>
  <c r="I218" i="12"/>
  <c r="G218" i="12"/>
  <c r="U217" i="12"/>
  <c r="T217" i="12"/>
  <c r="O217" i="12"/>
  <c r="M217" i="12"/>
  <c r="K217" i="12"/>
  <c r="I217" i="12"/>
  <c r="G217" i="12"/>
  <c r="S216" i="12"/>
  <c r="R216" i="12"/>
  <c r="Q216" i="12"/>
  <c r="T216" i="12" s="1"/>
  <c r="P216" i="12"/>
  <c r="U216" i="12" s="1"/>
  <c r="L216" i="12"/>
  <c r="J216" i="12"/>
  <c r="H216" i="12"/>
  <c r="F216" i="12"/>
  <c r="E216" i="12"/>
  <c r="D216" i="12"/>
  <c r="I216" i="12" s="1"/>
  <c r="U215" i="12"/>
  <c r="T215" i="12"/>
  <c r="O215" i="12"/>
  <c r="M215" i="12"/>
  <c r="K215" i="12"/>
  <c r="I215" i="12"/>
  <c r="G215" i="12"/>
  <c r="U214" i="12"/>
  <c r="T214" i="12"/>
  <c r="O214" i="12"/>
  <c r="M214" i="12"/>
  <c r="K214" i="12"/>
  <c r="I214" i="12"/>
  <c r="G214" i="12"/>
  <c r="U213" i="12"/>
  <c r="T213" i="12"/>
  <c r="O213" i="12"/>
  <c r="M213" i="12"/>
  <c r="K213" i="12"/>
  <c r="I213" i="12"/>
  <c r="G213" i="12"/>
  <c r="U212" i="12"/>
  <c r="T212" i="12"/>
  <c r="O212" i="12"/>
  <c r="M212" i="12"/>
  <c r="K212" i="12"/>
  <c r="I212" i="12"/>
  <c r="G212" i="12"/>
  <c r="U211" i="12"/>
  <c r="T211" i="12"/>
  <c r="O211" i="12"/>
  <c r="M211" i="12"/>
  <c r="K211" i="12"/>
  <c r="I211" i="12"/>
  <c r="G211" i="12"/>
  <c r="U210" i="12"/>
  <c r="T210" i="12"/>
  <c r="O210" i="12"/>
  <c r="M210" i="12"/>
  <c r="K210" i="12"/>
  <c r="I210" i="12"/>
  <c r="G210" i="12"/>
  <c r="U209" i="12"/>
  <c r="T209" i="12"/>
  <c r="O209" i="12"/>
  <c r="M209" i="12"/>
  <c r="K209" i="12"/>
  <c r="I209" i="12"/>
  <c r="G209" i="12"/>
  <c r="U208" i="12"/>
  <c r="T208" i="12"/>
  <c r="O208" i="12"/>
  <c r="M208" i="12"/>
  <c r="K208" i="12"/>
  <c r="I208" i="12"/>
  <c r="G208" i="12"/>
  <c r="S205" i="12"/>
  <c r="R205" i="12"/>
  <c r="Q205" i="12"/>
  <c r="T205" i="12" s="1"/>
  <c r="P205" i="12"/>
  <c r="O205" i="12"/>
  <c r="L205" i="12"/>
  <c r="J205" i="12"/>
  <c r="H205" i="12"/>
  <c r="F205" i="12"/>
  <c r="E205" i="12"/>
  <c r="K205" i="12" s="1"/>
  <c r="D205" i="12"/>
  <c r="S204" i="12"/>
  <c r="R204" i="12"/>
  <c r="Q204" i="12"/>
  <c r="T204" i="12" s="1"/>
  <c r="P204" i="12"/>
  <c r="L204" i="12"/>
  <c r="J204" i="12"/>
  <c r="H204" i="12"/>
  <c r="F204" i="12"/>
  <c r="E204" i="12"/>
  <c r="M204" i="12" s="1"/>
  <c r="D204" i="12"/>
  <c r="I204" i="12" s="1"/>
  <c r="U203" i="12"/>
  <c r="T203" i="12"/>
  <c r="O203" i="12"/>
  <c r="M203" i="12"/>
  <c r="K203" i="12"/>
  <c r="I203" i="12"/>
  <c r="G203" i="12"/>
  <c r="U202" i="12"/>
  <c r="T202" i="12"/>
  <c r="O202" i="12"/>
  <c r="M202" i="12"/>
  <c r="K202" i="12"/>
  <c r="I202" i="12"/>
  <c r="G202" i="12"/>
  <c r="U201" i="12"/>
  <c r="T201" i="12"/>
  <c r="O201" i="12"/>
  <c r="M201" i="12"/>
  <c r="K201" i="12"/>
  <c r="I201" i="12"/>
  <c r="G201" i="12"/>
  <c r="U200" i="12"/>
  <c r="T200" i="12"/>
  <c r="O200" i="12"/>
  <c r="M200" i="12"/>
  <c r="K200" i="12"/>
  <c r="I200" i="12"/>
  <c r="G200" i="12"/>
  <c r="U199" i="12"/>
  <c r="T199" i="12"/>
  <c r="O199" i="12"/>
  <c r="M199" i="12"/>
  <c r="K199" i="12"/>
  <c r="I199" i="12"/>
  <c r="G199" i="12"/>
  <c r="S198" i="12"/>
  <c r="R198" i="12"/>
  <c r="Q198" i="12"/>
  <c r="P198" i="12"/>
  <c r="L198" i="12"/>
  <c r="J198" i="12"/>
  <c r="H198" i="12"/>
  <c r="F198" i="12"/>
  <c r="E198" i="12"/>
  <c r="M198" i="12" s="1"/>
  <c r="D198" i="12"/>
  <c r="U197" i="12"/>
  <c r="T197" i="12"/>
  <c r="O197" i="12"/>
  <c r="M197" i="12"/>
  <c r="K197" i="12"/>
  <c r="I197" i="12"/>
  <c r="G197" i="12"/>
  <c r="U196" i="12"/>
  <c r="T196" i="12"/>
  <c r="O196" i="12"/>
  <c r="M196" i="12"/>
  <c r="K196" i="12"/>
  <c r="I196" i="12"/>
  <c r="G196" i="12"/>
  <c r="U195" i="12"/>
  <c r="T195" i="12"/>
  <c r="O195" i="12"/>
  <c r="M195" i="12"/>
  <c r="K195" i="12"/>
  <c r="I195" i="12"/>
  <c r="G195" i="12"/>
  <c r="U194" i="12"/>
  <c r="T194" i="12"/>
  <c r="O194" i="12"/>
  <c r="M194" i="12"/>
  <c r="K194" i="12"/>
  <c r="I194" i="12"/>
  <c r="G194" i="12"/>
  <c r="U193" i="12"/>
  <c r="T193" i="12"/>
  <c r="O193" i="12"/>
  <c r="M193" i="12"/>
  <c r="K193" i="12"/>
  <c r="I193" i="12"/>
  <c r="G193" i="12"/>
  <c r="U192" i="12"/>
  <c r="T192" i="12"/>
  <c r="O192" i="12"/>
  <c r="M192" i="12"/>
  <c r="K192" i="12"/>
  <c r="I192" i="12"/>
  <c r="G192" i="12"/>
  <c r="S191" i="12"/>
  <c r="R191" i="12"/>
  <c r="Q191" i="12"/>
  <c r="T191" i="12" s="1"/>
  <c r="P191" i="12"/>
  <c r="L191" i="12"/>
  <c r="J191" i="12"/>
  <c r="H191" i="12"/>
  <c r="F191" i="12"/>
  <c r="U191" i="12" s="1"/>
  <c r="E191" i="12"/>
  <c r="D191" i="12"/>
  <c r="U190" i="12"/>
  <c r="T190" i="12"/>
  <c r="O190" i="12"/>
  <c r="M190" i="12"/>
  <c r="K190" i="12"/>
  <c r="I190" i="12"/>
  <c r="G190" i="12"/>
  <c r="U189" i="12"/>
  <c r="T189" i="12"/>
  <c r="O189" i="12"/>
  <c r="M189" i="12"/>
  <c r="K189" i="12"/>
  <c r="I189" i="12"/>
  <c r="G189" i="12"/>
  <c r="U188" i="12"/>
  <c r="T188" i="12"/>
  <c r="O188" i="12"/>
  <c r="M188" i="12"/>
  <c r="K188" i="12"/>
  <c r="I188" i="12"/>
  <c r="G188" i="12"/>
  <c r="U187" i="12"/>
  <c r="T187" i="12"/>
  <c r="O187" i="12"/>
  <c r="M187" i="12"/>
  <c r="K187" i="12"/>
  <c r="I187" i="12"/>
  <c r="G187" i="12"/>
  <c r="U186" i="12"/>
  <c r="T186" i="12"/>
  <c r="O186" i="12"/>
  <c r="M186" i="12"/>
  <c r="K186" i="12"/>
  <c r="I186" i="12"/>
  <c r="G186" i="12"/>
  <c r="S185" i="12"/>
  <c r="R185" i="12"/>
  <c r="Q185" i="12"/>
  <c r="P185" i="12"/>
  <c r="U185" i="12" s="1"/>
  <c r="L185" i="12"/>
  <c r="J185" i="12"/>
  <c r="H185" i="12"/>
  <c r="F185" i="12"/>
  <c r="E185" i="12"/>
  <c r="D185" i="12"/>
  <c r="U184" i="12"/>
  <c r="T184" i="12"/>
  <c r="O184" i="12"/>
  <c r="M184" i="12"/>
  <c r="K184" i="12"/>
  <c r="I184" i="12"/>
  <c r="G184" i="12"/>
  <c r="U183" i="12"/>
  <c r="T183" i="12"/>
  <c r="O183" i="12"/>
  <c r="M183" i="12"/>
  <c r="K183" i="12"/>
  <c r="I183" i="12"/>
  <c r="G183" i="12"/>
  <c r="U182" i="12"/>
  <c r="T182" i="12"/>
  <c r="O182" i="12"/>
  <c r="M182" i="12"/>
  <c r="K182" i="12"/>
  <c r="I182" i="12"/>
  <c r="G182" i="12"/>
  <c r="U181" i="12"/>
  <c r="T181" i="12"/>
  <c r="O181" i="12"/>
  <c r="M181" i="12"/>
  <c r="K181" i="12"/>
  <c r="I181" i="12"/>
  <c r="G181" i="12"/>
  <c r="U180" i="12"/>
  <c r="T180" i="12"/>
  <c r="O180" i="12"/>
  <c r="M180" i="12"/>
  <c r="K180" i="12"/>
  <c r="I180" i="12"/>
  <c r="G180" i="12"/>
  <c r="S179" i="12"/>
  <c r="R179" i="12"/>
  <c r="Q179" i="12"/>
  <c r="P179" i="12"/>
  <c r="L179" i="12"/>
  <c r="J179" i="12"/>
  <c r="H179" i="12"/>
  <c r="F179" i="12"/>
  <c r="U179" i="12" s="1"/>
  <c r="E179" i="12"/>
  <c r="D179" i="12"/>
  <c r="U178" i="12"/>
  <c r="T178" i="12"/>
  <c r="O178" i="12"/>
  <c r="M178" i="12"/>
  <c r="K178" i="12"/>
  <c r="I178" i="12"/>
  <c r="G178" i="12"/>
  <c r="U177" i="12"/>
  <c r="T177" i="12"/>
  <c r="O177" i="12"/>
  <c r="M177" i="12"/>
  <c r="K177" i="12"/>
  <c r="I177" i="12"/>
  <c r="G177" i="12"/>
  <c r="U176" i="12"/>
  <c r="T176" i="12"/>
  <c r="O176" i="12"/>
  <c r="M176" i="12"/>
  <c r="K176" i="12"/>
  <c r="I176" i="12"/>
  <c r="G176" i="12"/>
  <c r="U175" i="12"/>
  <c r="T175" i="12"/>
  <c r="O175" i="12"/>
  <c r="M175" i="12"/>
  <c r="K175" i="12"/>
  <c r="I175" i="12"/>
  <c r="G175" i="12"/>
  <c r="U174" i="12"/>
  <c r="T174" i="12"/>
  <c r="O174" i="12"/>
  <c r="M174" i="12"/>
  <c r="K174" i="12"/>
  <c r="I174" i="12"/>
  <c r="G174" i="12"/>
  <c r="U173" i="12"/>
  <c r="T173" i="12"/>
  <c r="O173" i="12"/>
  <c r="M173" i="12"/>
  <c r="K173" i="12"/>
  <c r="I173" i="12"/>
  <c r="G173" i="12"/>
  <c r="S170" i="12"/>
  <c r="R170" i="12"/>
  <c r="Q170" i="12"/>
  <c r="T170" i="12" s="1"/>
  <c r="P170" i="12"/>
  <c r="U170" i="12" s="1"/>
  <c r="L170" i="12"/>
  <c r="J170" i="12"/>
  <c r="H170" i="12"/>
  <c r="I170" i="12" s="1"/>
  <c r="F170" i="12"/>
  <c r="E170" i="12"/>
  <c r="D170" i="12"/>
  <c r="O170" i="12" s="1"/>
  <c r="S169" i="12"/>
  <c r="R169" i="12"/>
  <c r="Q169" i="12"/>
  <c r="T169" i="12" s="1"/>
  <c r="P169" i="12"/>
  <c r="L169" i="12"/>
  <c r="J169" i="12"/>
  <c r="H169" i="12"/>
  <c r="F169" i="12"/>
  <c r="E169" i="12"/>
  <c r="D169" i="12"/>
  <c r="U168" i="12"/>
  <c r="T168" i="12"/>
  <c r="O168" i="12"/>
  <c r="M168" i="12"/>
  <c r="K168" i="12"/>
  <c r="I168" i="12"/>
  <c r="G168" i="12"/>
  <c r="U167" i="12"/>
  <c r="T167" i="12"/>
  <c r="O167" i="12"/>
  <c r="M167" i="12"/>
  <c r="K167" i="12"/>
  <c r="I167" i="12"/>
  <c r="G167" i="12"/>
  <c r="U166" i="12"/>
  <c r="T166" i="12"/>
  <c r="O166" i="12"/>
  <c r="M166" i="12"/>
  <c r="K166" i="12"/>
  <c r="I166" i="12"/>
  <c r="G166" i="12"/>
  <c r="U165" i="12"/>
  <c r="T165" i="12"/>
  <c r="O165" i="12"/>
  <c r="M165" i="12"/>
  <c r="K165" i="12"/>
  <c r="I165" i="12"/>
  <c r="G165" i="12"/>
  <c r="U164" i="12"/>
  <c r="T164" i="12"/>
  <c r="O164" i="12"/>
  <c r="M164" i="12"/>
  <c r="K164" i="12"/>
  <c r="I164" i="12"/>
  <c r="G164" i="12"/>
  <c r="S163" i="12"/>
  <c r="R163" i="12"/>
  <c r="Q163" i="12"/>
  <c r="P163" i="12"/>
  <c r="L163" i="12"/>
  <c r="J163" i="12"/>
  <c r="H163" i="12"/>
  <c r="F163" i="12"/>
  <c r="E163" i="12"/>
  <c r="K163" i="12" s="1"/>
  <c r="D163" i="12"/>
  <c r="U162" i="12"/>
  <c r="T162" i="12"/>
  <c r="O162" i="12"/>
  <c r="M162" i="12"/>
  <c r="K162" i="12"/>
  <c r="I162" i="12"/>
  <c r="G162" i="12"/>
  <c r="U161" i="12"/>
  <c r="T161" i="12"/>
  <c r="O161" i="12"/>
  <c r="M161" i="12"/>
  <c r="K161" i="12"/>
  <c r="I161" i="12"/>
  <c r="G161" i="12"/>
  <c r="U160" i="12"/>
  <c r="T160" i="12"/>
  <c r="O160" i="12"/>
  <c r="M160" i="12"/>
  <c r="K160" i="12"/>
  <c r="I160" i="12"/>
  <c r="G160" i="12"/>
  <c r="U159" i="12"/>
  <c r="T159" i="12"/>
  <c r="O159" i="12"/>
  <c r="M159" i="12"/>
  <c r="K159" i="12"/>
  <c r="I159" i="12"/>
  <c r="G159" i="12"/>
  <c r="U158" i="12"/>
  <c r="T158" i="12"/>
  <c r="O158" i="12"/>
  <c r="M158" i="12"/>
  <c r="K158" i="12"/>
  <c r="I158" i="12"/>
  <c r="G158" i="12"/>
  <c r="U157" i="12"/>
  <c r="S157" i="12"/>
  <c r="R157" i="12"/>
  <c r="Q157" i="12"/>
  <c r="T157" i="12" s="1"/>
  <c r="P157" i="12"/>
  <c r="L157" i="12"/>
  <c r="J157" i="12"/>
  <c r="I157" i="12"/>
  <c r="H157" i="12"/>
  <c r="F157" i="12"/>
  <c r="E157" i="12"/>
  <c r="M157" i="12" s="1"/>
  <c r="D157" i="12"/>
  <c r="U156" i="12"/>
  <c r="T156" i="12"/>
  <c r="O156" i="12"/>
  <c r="M156" i="12"/>
  <c r="K156" i="12"/>
  <c r="I156" i="12"/>
  <c r="G156" i="12"/>
  <c r="U155" i="12"/>
  <c r="T155" i="12"/>
  <c r="O155" i="12"/>
  <c r="M155" i="12"/>
  <c r="K155" i="12"/>
  <c r="I155" i="12"/>
  <c r="G155" i="12"/>
  <c r="U154" i="12"/>
  <c r="T154" i="12"/>
  <c r="O154" i="12"/>
  <c r="M154" i="12"/>
  <c r="K154" i="12"/>
  <c r="I154" i="12"/>
  <c r="G154" i="12"/>
  <c r="U153" i="12"/>
  <c r="T153" i="12"/>
  <c r="O153" i="12"/>
  <c r="M153" i="12"/>
  <c r="K153" i="12"/>
  <c r="I153" i="12"/>
  <c r="G153" i="12"/>
  <c r="U152" i="12"/>
  <c r="T152" i="12"/>
  <c r="O152" i="12"/>
  <c r="M152" i="12"/>
  <c r="K152" i="12"/>
  <c r="I152" i="12"/>
  <c r="G152" i="12"/>
  <c r="U151" i="12"/>
  <c r="T151" i="12"/>
  <c r="O151" i="12"/>
  <c r="M151" i="12"/>
  <c r="K151" i="12"/>
  <c r="I151" i="12"/>
  <c r="G151" i="12"/>
  <c r="T150" i="12"/>
  <c r="S150" i="12"/>
  <c r="R150" i="12"/>
  <c r="Q150" i="12"/>
  <c r="P150" i="12"/>
  <c r="U150" i="12" s="1"/>
  <c r="L150" i="12"/>
  <c r="J150" i="12"/>
  <c r="H150" i="12"/>
  <c r="F150" i="12"/>
  <c r="E150" i="12"/>
  <c r="K150" i="12" s="1"/>
  <c r="D150" i="12"/>
  <c r="U149" i="12"/>
  <c r="T149" i="12"/>
  <c r="O149" i="12"/>
  <c r="M149" i="12"/>
  <c r="K149" i="12"/>
  <c r="I149" i="12"/>
  <c r="G149" i="12"/>
  <c r="U148" i="12"/>
  <c r="T148" i="12"/>
  <c r="O148" i="12"/>
  <c r="M148" i="12"/>
  <c r="K148" i="12"/>
  <c r="I148" i="12"/>
  <c r="G148" i="12"/>
  <c r="U147" i="12"/>
  <c r="T147" i="12"/>
  <c r="O147" i="12"/>
  <c r="M147" i="12"/>
  <c r="K147" i="12"/>
  <c r="I147" i="12"/>
  <c r="G147" i="12"/>
  <c r="U146" i="12"/>
  <c r="T146" i="12"/>
  <c r="O146" i="12"/>
  <c r="M146" i="12"/>
  <c r="K146" i="12"/>
  <c r="I146" i="12"/>
  <c r="G146" i="12"/>
  <c r="U145" i="12"/>
  <c r="T145" i="12"/>
  <c r="O145" i="12"/>
  <c r="M145" i="12"/>
  <c r="K145" i="12"/>
  <c r="I145" i="12"/>
  <c r="G145" i="12"/>
  <c r="S144" i="12"/>
  <c r="R144" i="12"/>
  <c r="Q144" i="12"/>
  <c r="T144" i="12" s="1"/>
  <c r="P144" i="12"/>
  <c r="L144" i="12"/>
  <c r="K144" i="12"/>
  <c r="J144" i="12"/>
  <c r="H144" i="12"/>
  <c r="I144" i="12" s="1"/>
  <c r="F144" i="12"/>
  <c r="G144" i="12" s="1"/>
  <c r="E144" i="12"/>
  <c r="M144" i="12" s="1"/>
  <c r="D144" i="12"/>
  <c r="O144" i="12" s="1"/>
  <c r="U143" i="12"/>
  <c r="T143" i="12"/>
  <c r="O143" i="12"/>
  <c r="M143" i="12"/>
  <c r="K143" i="12"/>
  <c r="I143" i="12"/>
  <c r="G143" i="12"/>
  <c r="U142" i="12"/>
  <c r="T142" i="12"/>
  <c r="O142" i="12"/>
  <c r="M142" i="12"/>
  <c r="K142" i="12"/>
  <c r="I142" i="12"/>
  <c r="G142" i="12"/>
  <c r="U141" i="12"/>
  <c r="T141" i="12"/>
  <c r="O141" i="12"/>
  <c r="M141" i="12"/>
  <c r="K141" i="12"/>
  <c r="I141" i="12"/>
  <c r="G141" i="12"/>
  <c r="U140" i="12"/>
  <c r="T140" i="12"/>
  <c r="O140" i="12"/>
  <c r="M140" i="12"/>
  <c r="K140" i="12"/>
  <c r="I140" i="12"/>
  <c r="G140" i="12"/>
  <c r="U139" i="12"/>
  <c r="T139" i="12"/>
  <c r="O139" i="12"/>
  <c r="M139" i="12"/>
  <c r="K139" i="12"/>
  <c r="I139" i="12"/>
  <c r="G139" i="12"/>
  <c r="U138" i="12"/>
  <c r="T138" i="12"/>
  <c r="O138" i="12"/>
  <c r="M138" i="12"/>
  <c r="K138" i="12"/>
  <c r="I138" i="12"/>
  <c r="G138" i="12"/>
  <c r="S137" i="12"/>
  <c r="R137" i="12"/>
  <c r="Q137" i="12"/>
  <c r="T137" i="12" s="1"/>
  <c r="P137" i="12"/>
  <c r="L137" i="12"/>
  <c r="J137" i="12"/>
  <c r="H137" i="12"/>
  <c r="F137" i="12"/>
  <c r="U137" i="12" s="1"/>
  <c r="E137" i="12"/>
  <c r="M137" i="12" s="1"/>
  <c r="D137" i="12"/>
  <c r="U136" i="12"/>
  <c r="T136" i="12"/>
  <c r="O136" i="12"/>
  <c r="M136" i="12"/>
  <c r="K136" i="12"/>
  <c r="I136" i="12"/>
  <c r="G136" i="12"/>
  <c r="U135" i="12"/>
  <c r="T135" i="12"/>
  <c r="O135" i="12"/>
  <c r="M135" i="12"/>
  <c r="K135" i="12"/>
  <c r="I135" i="12"/>
  <c r="G135" i="12"/>
  <c r="U134" i="12"/>
  <c r="T134" i="12"/>
  <c r="O134" i="12"/>
  <c r="M134" i="12"/>
  <c r="K134" i="12"/>
  <c r="I134" i="12"/>
  <c r="G134" i="12"/>
  <c r="U133" i="12"/>
  <c r="T133" i="12"/>
  <c r="O133" i="12"/>
  <c r="M133" i="12"/>
  <c r="K133" i="12"/>
  <c r="I133" i="12"/>
  <c r="G133" i="12"/>
  <c r="S132" i="12"/>
  <c r="R132" i="12"/>
  <c r="Q132" i="12"/>
  <c r="P132" i="12"/>
  <c r="L132" i="12"/>
  <c r="J132" i="12"/>
  <c r="H132" i="12"/>
  <c r="I132" i="12" s="1"/>
  <c r="F132" i="12"/>
  <c r="E132" i="12"/>
  <c r="D132" i="12"/>
  <c r="U131" i="12"/>
  <c r="T131" i="12"/>
  <c r="O131" i="12"/>
  <c r="M131" i="12"/>
  <c r="K131" i="12"/>
  <c r="I131" i="12"/>
  <c r="G131" i="12"/>
  <c r="U130" i="12"/>
  <c r="T130" i="12"/>
  <c r="O130" i="12"/>
  <c r="M130" i="12"/>
  <c r="K130" i="12"/>
  <c r="I130" i="12"/>
  <c r="G130" i="12"/>
  <c r="U129" i="12"/>
  <c r="T129" i="12"/>
  <c r="O129" i="12"/>
  <c r="M129" i="12"/>
  <c r="K129" i="12"/>
  <c r="I129" i="12"/>
  <c r="G129" i="12"/>
  <c r="U128" i="12"/>
  <c r="T128" i="12"/>
  <c r="O128" i="12"/>
  <c r="M128" i="12"/>
  <c r="K128" i="12"/>
  <c r="I128" i="12"/>
  <c r="G128" i="12"/>
  <c r="U127" i="12"/>
  <c r="T127" i="12"/>
  <c r="O127" i="12"/>
  <c r="M127" i="12"/>
  <c r="K127" i="12"/>
  <c r="I127" i="12"/>
  <c r="G127" i="12"/>
  <c r="S126" i="12"/>
  <c r="R126" i="12"/>
  <c r="Q126" i="12"/>
  <c r="T126" i="12" s="1"/>
  <c r="P126" i="12"/>
  <c r="L126" i="12"/>
  <c r="J126" i="12"/>
  <c r="H126" i="12"/>
  <c r="F126" i="12"/>
  <c r="U126" i="12" s="1"/>
  <c r="E126" i="12"/>
  <c r="D126" i="12"/>
  <c r="I126" i="12" s="1"/>
  <c r="U125" i="12"/>
  <c r="T125" i="12"/>
  <c r="O125" i="12"/>
  <c r="M125" i="12"/>
  <c r="K125" i="12"/>
  <c r="I125" i="12"/>
  <c r="G125" i="12"/>
  <c r="U124" i="12"/>
  <c r="T124" i="12"/>
  <c r="O124" i="12"/>
  <c r="M124" i="12"/>
  <c r="K124" i="12"/>
  <c r="I124" i="12"/>
  <c r="G124" i="12"/>
  <c r="U123" i="12"/>
  <c r="T123" i="12"/>
  <c r="O123" i="12"/>
  <c r="M123" i="12"/>
  <c r="K123" i="12"/>
  <c r="I123" i="12"/>
  <c r="G123" i="12"/>
  <c r="U122" i="12"/>
  <c r="T122" i="12"/>
  <c r="O122" i="12"/>
  <c r="M122" i="12"/>
  <c r="K122" i="12"/>
  <c r="I122" i="12"/>
  <c r="G122" i="12"/>
  <c r="U121" i="12"/>
  <c r="S121" i="12"/>
  <c r="R121" i="12"/>
  <c r="Q121" i="12"/>
  <c r="P121" i="12"/>
  <c r="L121" i="12"/>
  <c r="J121" i="12"/>
  <c r="H121" i="12"/>
  <c r="F121" i="12"/>
  <c r="E121" i="12"/>
  <c r="M121" i="12" s="1"/>
  <c r="D121" i="12"/>
  <c r="U120" i="12"/>
  <c r="T120" i="12"/>
  <c r="O120" i="12"/>
  <c r="M120" i="12"/>
  <c r="K120" i="12"/>
  <c r="I120" i="12"/>
  <c r="G120" i="12"/>
  <c r="U119" i="12"/>
  <c r="T119" i="12"/>
  <c r="O119" i="12"/>
  <c r="M119" i="12"/>
  <c r="K119" i="12"/>
  <c r="I119" i="12"/>
  <c r="G119" i="12"/>
  <c r="U118" i="12"/>
  <c r="T118" i="12"/>
  <c r="O118" i="12"/>
  <c r="M118" i="12"/>
  <c r="K118" i="12"/>
  <c r="I118" i="12"/>
  <c r="G118" i="12"/>
  <c r="U117" i="12"/>
  <c r="T117" i="12"/>
  <c r="O117" i="12"/>
  <c r="M117" i="12"/>
  <c r="K117" i="12"/>
  <c r="I117" i="12"/>
  <c r="G117" i="12"/>
  <c r="U116" i="12"/>
  <c r="T116" i="12"/>
  <c r="O116" i="12"/>
  <c r="M116" i="12"/>
  <c r="K116" i="12"/>
  <c r="I116" i="12"/>
  <c r="G116" i="12"/>
  <c r="U115" i="12"/>
  <c r="T115" i="12"/>
  <c r="O115" i="12"/>
  <c r="M115" i="12"/>
  <c r="K115" i="12"/>
  <c r="I115" i="12"/>
  <c r="G115" i="12"/>
  <c r="U114" i="12"/>
  <c r="T114" i="12"/>
  <c r="O114" i="12"/>
  <c r="M114" i="12"/>
  <c r="K114" i="12"/>
  <c r="I114" i="12"/>
  <c r="G114" i="12"/>
  <c r="U113" i="12"/>
  <c r="T113" i="12"/>
  <c r="O113" i="12"/>
  <c r="M113" i="12"/>
  <c r="K113" i="12"/>
  <c r="I113" i="12"/>
  <c r="G113" i="12"/>
  <c r="S112" i="12"/>
  <c r="T112" i="12" s="1"/>
  <c r="R112" i="12"/>
  <c r="Q112" i="12"/>
  <c r="P112" i="12"/>
  <c r="L112" i="12"/>
  <c r="J112" i="12"/>
  <c r="H112" i="12"/>
  <c r="F112" i="12"/>
  <c r="G112" i="12" s="1"/>
  <c r="E112" i="12"/>
  <c r="M112" i="12" s="1"/>
  <c r="D112" i="12"/>
  <c r="U111" i="12"/>
  <c r="T111" i="12"/>
  <c r="O111" i="12"/>
  <c r="M111" i="12"/>
  <c r="K111" i="12"/>
  <c r="I111" i="12"/>
  <c r="G111" i="12"/>
  <c r="U110" i="12"/>
  <c r="T110" i="12"/>
  <c r="O110" i="12"/>
  <c r="M110" i="12"/>
  <c r="K110" i="12"/>
  <c r="I110" i="12"/>
  <c r="G110" i="12"/>
  <c r="U109" i="12"/>
  <c r="T109" i="12"/>
  <c r="O109" i="12"/>
  <c r="M109" i="12"/>
  <c r="K109" i="12"/>
  <c r="I109" i="12"/>
  <c r="G109" i="12"/>
  <c r="U108" i="12"/>
  <c r="T108" i="12"/>
  <c r="O108" i="12"/>
  <c r="M108" i="12"/>
  <c r="K108" i="12"/>
  <c r="I108" i="12"/>
  <c r="G108" i="12"/>
  <c r="U107" i="12"/>
  <c r="T107" i="12"/>
  <c r="O107" i="12"/>
  <c r="M107" i="12"/>
  <c r="K107" i="12"/>
  <c r="I107" i="12"/>
  <c r="G107" i="12"/>
  <c r="S106" i="12"/>
  <c r="T106" i="12" s="1"/>
  <c r="R106" i="12"/>
  <c r="Q106" i="12"/>
  <c r="P106" i="12"/>
  <c r="L106" i="12"/>
  <c r="J106" i="12"/>
  <c r="H106" i="12"/>
  <c r="F106" i="12"/>
  <c r="G106" i="12" s="1"/>
  <c r="E106" i="12"/>
  <c r="D106" i="12"/>
  <c r="U105" i="12"/>
  <c r="T105" i="12"/>
  <c r="O105" i="12"/>
  <c r="M105" i="12"/>
  <c r="K105" i="12"/>
  <c r="I105" i="12"/>
  <c r="G105" i="12"/>
  <c r="T102" i="12"/>
  <c r="S102" i="12"/>
  <c r="R102" i="12"/>
  <c r="Q102" i="12"/>
  <c r="P102" i="12"/>
  <c r="L102" i="12"/>
  <c r="J102" i="12"/>
  <c r="I102" i="12"/>
  <c r="H102" i="12"/>
  <c r="F102" i="12"/>
  <c r="G102" i="12" s="1"/>
  <c r="E102" i="12"/>
  <c r="D102" i="12"/>
  <c r="O102" i="12" s="1"/>
  <c r="S101" i="12"/>
  <c r="R101" i="12"/>
  <c r="Q101" i="12"/>
  <c r="P101" i="12"/>
  <c r="L101" i="12"/>
  <c r="J101" i="12"/>
  <c r="H101" i="12"/>
  <c r="F101" i="12"/>
  <c r="G101" i="12" s="1"/>
  <c r="E101" i="12"/>
  <c r="D101" i="12"/>
  <c r="U100" i="12"/>
  <c r="T100" i="12"/>
  <c r="O100" i="12"/>
  <c r="M100" i="12"/>
  <c r="K100" i="12"/>
  <c r="I100" i="12"/>
  <c r="G100" i="12"/>
  <c r="U99" i="12"/>
  <c r="T99" i="12"/>
  <c r="O99" i="12"/>
  <c r="M99" i="12"/>
  <c r="K99" i="12"/>
  <c r="I99" i="12"/>
  <c r="G99" i="12"/>
  <c r="U98" i="12"/>
  <c r="T98" i="12"/>
  <c r="O98" i="12"/>
  <c r="M98" i="12"/>
  <c r="K98" i="12"/>
  <c r="I98" i="12"/>
  <c r="G98" i="12"/>
  <c r="U97" i="12"/>
  <c r="T97" i="12"/>
  <c r="O97" i="12"/>
  <c r="M97" i="12"/>
  <c r="K97" i="12"/>
  <c r="I97" i="12"/>
  <c r="G97" i="12"/>
  <c r="S96" i="12"/>
  <c r="T96" i="12" s="1"/>
  <c r="R96" i="12"/>
  <c r="Q96" i="12"/>
  <c r="P96" i="12"/>
  <c r="L96" i="12"/>
  <c r="J96" i="12"/>
  <c r="H96" i="12"/>
  <c r="F96" i="12"/>
  <c r="E96" i="12"/>
  <c r="D96" i="12"/>
  <c r="I96" i="12" s="1"/>
  <c r="U95" i="12"/>
  <c r="T95" i="12"/>
  <c r="O95" i="12"/>
  <c r="M95" i="12"/>
  <c r="K95" i="12"/>
  <c r="I95" i="12"/>
  <c r="G95" i="12"/>
  <c r="U94" i="12"/>
  <c r="T94" i="12"/>
  <c r="O94" i="12"/>
  <c r="M94" i="12"/>
  <c r="K94" i="12"/>
  <c r="I94" i="12"/>
  <c r="G94" i="12"/>
  <c r="U93" i="12"/>
  <c r="T93" i="12"/>
  <c r="O93" i="12"/>
  <c r="M93" i="12"/>
  <c r="K93" i="12"/>
  <c r="I93" i="12"/>
  <c r="G93" i="12"/>
  <c r="U92" i="12"/>
  <c r="T92" i="12"/>
  <c r="O92" i="12"/>
  <c r="M92" i="12"/>
  <c r="K92" i="12"/>
  <c r="I92" i="12"/>
  <c r="G92" i="12"/>
  <c r="S91" i="12"/>
  <c r="R91" i="12"/>
  <c r="Q91" i="12"/>
  <c r="T91" i="12" s="1"/>
  <c r="P91" i="12"/>
  <c r="U91" i="12" s="1"/>
  <c r="L91" i="12"/>
  <c r="J91" i="12"/>
  <c r="I91" i="12"/>
  <c r="H91" i="12"/>
  <c r="F91" i="12"/>
  <c r="E91" i="12"/>
  <c r="M91" i="12" s="1"/>
  <c r="D91" i="12"/>
  <c r="G91" i="12" s="1"/>
  <c r="U90" i="12"/>
  <c r="T90" i="12"/>
  <c r="O90" i="12"/>
  <c r="M90" i="12"/>
  <c r="K90" i="12"/>
  <c r="I90" i="12"/>
  <c r="G90" i="12"/>
  <c r="U89" i="12"/>
  <c r="T89" i="12"/>
  <c r="O89" i="12"/>
  <c r="M89" i="12"/>
  <c r="K89" i="12"/>
  <c r="I89" i="12"/>
  <c r="G89" i="12"/>
  <c r="U88" i="12"/>
  <c r="T88" i="12"/>
  <c r="O88" i="12"/>
  <c r="M88" i="12"/>
  <c r="K88" i="12"/>
  <c r="I88" i="12"/>
  <c r="G88" i="12"/>
  <c r="S85" i="12"/>
  <c r="R85" i="12"/>
  <c r="Q85" i="12"/>
  <c r="P85" i="12"/>
  <c r="U85" i="12" s="1"/>
  <c r="O85" i="12"/>
  <c r="L85" i="12"/>
  <c r="J85" i="12"/>
  <c r="H85" i="12"/>
  <c r="F85" i="12"/>
  <c r="G85" i="12" s="1"/>
  <c r="E85" i="12"/>
  <c r="M85" i="12" s="1"/>
  <c r="D85" i="12"/>
  <c r="S84" i="12"/>
  <c r="R84" i="12"/>
  <c r="Q84" i="12"/>
  <c r="P84" i="12"/>
  <c r="U84" i="12" s="1"/>
  <c r="L84" i="12"/>
  <c r="J84" i="12"/>
  <c r="K84" i="12" s="1"/>
  <c r="H84" i="12"/>
  <c r="I84" i="12" s="1"/>
  <c r="F84" i="12"/>
  <c r="E84" i="12"/>
  <c r="D84" i="12"/>
  <c r="U83" i="12"/>
  <c r="T83" i="12"/>
  <c r="O83" i="12"/>
  <c r="M83" i="12"/>
  <c r="K83" i="12"/>
  <c r="I83" i="12"/>
  <c r="G83" i="12"/>
  <c r="U82" i="12"/>
  <c r="T82" i="12"/>
  <c r="O82" i="12"/>
  <c r="M82" i="12"/>
  <c r="K82" i="12"/>
  <c r="I82" i="12"/>
  <c r="G82" i="12"/>
  <c r="U81" i="12"/>
  <c r="T81" i="12"/>
  <c r="O81" i="12"/>
  <c r="M81" i="12"/>
  <c r="K81" i="12"/>
  <c r="I81" i="12"/>
  <c r="G81" i="12"/>
  <c r="U80" i="12"/>
  <c r="T80" i="12"/>
  <c r="O80" i="12"/>
  <c r="M80" i="12"/>
  <c r="K80" i="12"/>
  <c r="I80" i="12"/>
  <c r="G80" i="12"/>
  <c r="U79" i="12"/>
  <c r="T79" i="12"/>
  <c r="O79" i="12"/>
  <c r="M79" i="12"/>
  <c r="K79" i="12"/>
  <c r="I79" i="12"/>
  <c r="G79" i="12"/>
  <c r="U78" i="12"/>
  <c r="S78" i="12"/>
  <c r="R78" i="12"/>
  <c r="Q78" i="12"/>
  <c r="T78" i="12" s="1"/>
  <c r="P78" i="12"/>
  <c r="L78" i="12"/>
  <c r="J78" i="12"/>
  <c r="H78" i="12"/>
  <c r="F78" i="12"/>
  <c r="E78" i="12"/>
  <c r="K78" i="12" s="1"/>
  <c r="D78" i="12"/>
  <c r="U77" i="12"/>
  <c r="T77" i="12"/>
  <c r="O77" i="12"/>
  <c r="M77" i="12"/>
  <c r="K77" i="12"/>
  <c r="I77" i="12"/>
  <c r="G77" i="12"/>
  <c r="U76" i="12"/>
  <c r="T76" i="12"/>
  <c r="O76" i="12"/>
  <c r="M76" i="12"/>
  <c r="K76" i="12"/>
  <c r="I76" i="12"/>
  <c r="G76" i="12"/>
  <c r="U75" i="12"/>
  <c r="T75" i="12"/>
  <c r="O75" i="12"/>
  <c r="M75" i="12"/>
  <c r="K75" i="12"/>
  <c r="I75" i="12"/>
  <c r="G75" i="12"/>
  <c r="U74" i="12"/>
  <c r="T74" i="12"/>
  <c r="O74" i="12"/>
  <c r="M74" i="12"/>
  <c r="K74" i="12"/>
  <c r="I74" i="12"/>
  <c r="G74" i="12"/>
  <c r="U73" i="12"/>
  <c r="T73" i="12"/>
  <c r="O73" i="12"/>
  <c r="M73" i="12"/>
  <c r="K73" i="12"/>
  <c r="I73" i="12"/>
  <c r="G73" i="12"/>
  <c r="U72" i="12"/>
  <c r="T72" i="12"/>
  <c r="O72" i="12"/>
  <c r="M72" i="12"/>
  <c r="K72" i="12"/>
  <c r="I72" i="12"/>
  <c r="G72" i="12"/>
  <c r="U71" i="12"/>
  <c r="T71" i="12"/>
  <c r="O71" i="12"/>
  <c r="M71" i="12"/>
  <c r="K71" i="12"/>
  <c r="I71" i="12"/>
  <c r="G71" i="12"/>
  <c r="S70" i="12"/>
  <c r="R70" i="12"/>
  <c r="Q70" i="12"/>
  <c r="P70" i="12"/>
  <c r="O70" i="12"/>
  <c r="L70" i="12"/>
  <c r="J70" i="12"/>
  <c r="H70" i="12"/>
  <c r="I70" i="12" s="1"/>
  <c r="F70" i="12"/>
  <c r="G70" i="12" s="1"/>
  <c r="E70" i="12"/>
  <c r="D70" i="12"/>
  <c r="U69" i="12"/>
  <c r="T69" i="12"/>
  <c r="O69" i="12"/>
  <c r="M69" i="12"/>
  <c r="K69" i="12"/>
  <c r="I69" i="12"/>
  <c r="G69" i="12"/>
  <c r="U68" i="12"/>
  <c r="T68" i="12"/>
  <c r="O68" i="12"/>
  <c r="M68" i="12"/>
  <c r="K68" i="12"/>
  <c r="I68" i="12"/>
  <c r="G68" i="12"/>
  <c r="U67" i="12"/>
  <c r="T67" i="12"/>
  <c r="O67" i="12"/>
  <c r="M67" i="12"/>
  <c r="K67" i="12"/>
  <c r="I67" i="12"/>
  <c r="G67" i="12"/>
  <c r="U66" i="12"/>
  <c r="T66" i="12"/>
  <c r="O66" i="12"/>
  <c r="M66" i="12"/>
  <c r="K66" i="12"/>
  <c r="I66" i="12"/>
  <c r="G66" i="12"/>
  <c r="U65" i="12"/>
  <c r="T65" i="12"/>
  <c r="O65" i="12"/>
  <c r="M65" i="12"/>
  <c r="K65" i="12"/>
  <c r="I65" i="12"/>
  <c r="G65" i="12"/>
  <c r="U64" i="12"/>
  <c r="T64" i="12"/>
  <c r="O64" i="12"/>
  <c r="M64" i="12"/>
  <c r="K64" i="12"/>
  <c r="I64" i="12"/>
  <c r="G64" i="12"/>
  <c r="S63" i="12"/>
  <c r="R63" i="12"/>
  <c r="Q63" i="12"/>
  <c r="T63" i="12" s="1"/>
  <c r="P63" i="12"/>
  <c r="L63" i="12"/>
  <c r="J63" i="12"/>
  <c r="H63" i="12"/>
  <c r="I63" i="12" s="1"/>
  <c r="F63" i="12"/>
  <c r="U63" i="12" s="1"/>
  <c r="E63" i="12"/>
  <c r="M63" i="12" s="1"/>
  <c r="D63" i="12"/>
  <c r="U62" i="12"/>
  <c r="T62" i="12"/>
  <c r="O62" i="12"/>
  <c r="M62" i="12"/>
  <c r="K62" i="12"/>
  <c r="I62" i="12"/>
  <c r="G62" i="12"/>
  <c r="U61" i="12"/>
  <c r="T61" i="12"/>
  <c r="O61" i="12"/>
  <c r="M61" i="12"/>
  <c r="K61" i="12"/>
  <c r="I61" i="12"/>
  <c r="G61" i="12"/>
  <c r="U60" i="12"/>
  <c r="T60" i="12"/>
  <c r="O60" i="12"/>
  <c r="M60" i="12"/>
  <c r="K60" i="12"/>
  <c r="I60" i="12"/>
  <c r="G60" i="12"/>
  <c r="U59" i="12"/>
  <c r="T59" i="12"/>
  <c r="O59" i="12"/>
  <c r="M59" i="12"/>
  <c r="K59" i="12"/>
  <c r="I59" i="12"/>
  <c r="G59" i="12"/>
  <c r="T58" i="12"/>
  <c r="S58" i="12"/>
  <c r="R58" i="12"/>
  <c r="Q58" i="12"/>
  <c r="P58" i="12"/>
  <c r="L58" i="12"/>
  <c r="J58" i="12"/>
  <c r="I58" i="12"/>
  <c r="H58" i="12"/>
  <c r="F58" i="12"/>
  <c r="E58" i="12"/>
  <c r="D58" i="12"/>
  <c r="O58" i="12" s="1"/>
  <c r="U57" i="12"/>
  <c r="T57" i="12"/>
  <c r="O57" i="12"/>
  <c r="M57" i="12"/>
  <c r="K57" i="12"/>
  <c r="I57" i="12"/>
  <c r="G57" i="12"/>
  <c r="S54" i="12"/>
  <c r="R54" i="12"/>
  <c r="Q54" i="12"/>
  <c r="T54" i="12" s="1"/>
  <c r="P54" i="12"/>
  <c r="O54" i="12"/>
  <c r="L54" i="12"/>
  <c r="J54" i="12"/>
  <c r="I54" i="12"/>
  <c r="H54" i="12"/>
  <c r="F54" i="12"/>
  <c r="G54" i="12" s="1"/>
  <c r="E54" i="12"/>
  <c r="D54" i="12"/>
  <c r="S53" i="12"/>
  <c r="R53" i="12"/>
  <c r="Q53" i="12"/>
  <c r="T53" i="12" s="1"/>
  <c r="P53" i="12"/>
  <c r="U53" i="12" s="1"/>
  <c r="L53" i="12"/>
  <c r="J53" i="12"/>
  <c r="H53" i="12"/>
  <c r="G53" i="12"/>
  <c r="F53" i="12"/>
  <c r="E53" i="12"/>
  <c r="D53" i="12"/>
  <c r="U52" i="12"/>
  <c r="T52" i="12"/>
  <c r="O52" i="12"/>
  <c r="M52" i="12"/>
  <c r="K52" i="12"/>
  <c r="I52" i="12"/>
  <c r="G52" i="12"/>
  <c r="U51" i="12"/>
  <c r="T51" i="12"/>
  <c r="O51" i="12"/>
  <c r="M51" i="12"/>
  <c r="K51" i="12"/>
  <c r="I51" i="12"/>
  <c r="G51" i="12"/>
  <c r="U50" i="12"/>
  <c r="T50" i="12"/>
  <c r="O50" i="12"/>
  <c r="M50" i="12"/>
  <c r="K50" i="12"/>
  <c r="I50" i="12"/>
  <c r="G50" i="12"/>
  <c r="U49" i="12"/>
  <c r="T49" i="12"/>
  <c r="O49" i="12"/>
  <c r="M49" i="12"/>
  <c r="K49" i="12"/>
  <c r="I49" i="12"/>
  <c r="G49" i="12"/>
  <c r="U48" i="12"/>
  <c r="T48" i="12"/>
  <c r="O48" i="12"/>
  <c r="M48" i="12"/>
  <c r="K48" i="12"/>
  <c r="I48" i="12"/>
  <c r="G48" i="12"/>
  <c r="S47" i="12"/>
  <c r="R47" i="12"/>
  <c r="Q47" i="12"/>
  <c r="T47" i="12" s="1"/>
  <c r="P47" i="12"/>
  <c r="L47" i="12"/>
  <c r="J47" i="12"/>
  <c r="H47" i="12"/>
  <c r="F47" i="12"/>
  <c r="E47" i="12"/>
  <c r="D47" i="12"/>
  <c r="U46" i="12"/>
  <c r="T46" i="12"/>
  <c r="O46" i="12"/>
  <c r="M46" i="12"/>
  <c r="K46" i="12"/>
  <c r="I46" i="12"/>
  <c r="G46" i="12"/>
  <c r="U45" i="12"/>
  <c r="T45" i="12"/>
  <c r="O45" i="12"/>
  <c r="M45" i="12"/>
  <c r="K45" i="12"/>
  <c r="I45" i="12"/>
  <c r="G45" i="12"/>
  <c r="U44" i="12"/>
  <c r="T44" i="12"/>
  <c r="O44" i="12"/>
  <c r="M44" i="12"/>
  <c r="K44" i="12"/>
  <c r="I44" i="12"/>
  <c r="G44" i="12"/>
  <c r="U43" i="12"/>
  <c r="T43" i="12"/>
  <c r="O43" i="12"/>
  <c r="M43" i="12"/>
  <c r="K43" i="12"/>
  <c r="I43" i="12"/>
  <c r="G43" i="12"/>
  <c r="U42" i="12"/>
  <c r="T42" i="12"/>
  <c r="O42" i="12"/>
  <c r="M42" i="12"/>
  <c r="K42" i="12"/>
  <c r="I42" i="12"/>
  <c r="G42" i="12"/>
  <c r="U41" i="12"/>
  <c r="T41" i="12"/>
  <c r="O41" i="12"/>
  <c r="M41" i="12"/>
  <c r="K41" i="12"/>
  <c r="I41" i="12"/>
  <c r="G41" i="12"/>
  <c r="T40" i="12"/>
  <c r="S40" i="12"/>
  <c r="R40" i="12"/>
  <c r="Q40" i="12"/>
  <c r="P40" i="12"/>
  <c r="U40" i="12" s="1"/>
  <c r="L40" i="12"/>
  <c r="J40" i="12"/>
  <c r="H40" i="12"/>
  <c r="F40" i="12"/>
  <c r="E40" i="12"/>
  <c r="M40" i="12" s="1"/>
  <c r="D40" i="12"/>
  <c r="U39" i="12"/>
  <c r="T39" i="12"/>
  <c r="O39" i="12"/>
  <c r="M39" i="12"/>
  <c r="K39" i="12"/>
  <c r="I39" i="12"/>
  <c r="G39" i="12"/>
  <c r="U38" i="12"/>
  <c r="T38" i="12"/>
  <c r="O38" i="12"/>
  <c r="M38" i="12"/>
  <c r="K38" i="12"/>
  <c r="I38" i="12"/>
  <c r="G38" i="12"/>
  <c r="U37" i="12"/>
  <c r="T37" i="12"/>
  <c r="O37" i="12"/>
  <c r="M37" i="12"/>
  <c r="K37" i="12"/>
  <c r="I37" i="12"/>
  <c r="G37" i="12"/>
  <c r="U36" i="12"/>
  <c r="T36" i="12"/>
  <c r="O36" i="12"/>
  <c r="M36" i="12"/>
  <c r="K36" i="12"/>
  <c r="I36" i="12"/>
  <c r="G36" i="12"/>
  <c r="T35" i="12"/>
  <c r="S35" i="12"/>
  <c r="R35" i="12"/>
  <c r="Q35" i="12"/>
  <c r="P35" i="12"/>
  <c r="U35" i="12" s="1"/>
  <c r="L35" i="12"/>
  <c r="J35" i="12"/>
  <c r="K35" i="12" s="1"/>
  <c r="H35" i="12"/>
  <c r="F35" i="12"/>
  <c r="E35" i="12"/>
  <c r="M35" i="12" s="1"/>
  <c r="D35" i="12"/>
  <c r="I35" i="12" s="1"/>
  <c r="U34" i="12"/>
  <c r="T34" i="12"/>
  <c r="O34" i="12"/>
  <c r="M34" i="12"/>
  <c r="K34" i="12"/>
  <c r="I34" i="12"/>
  <c r="G34" i="12"/>
  <c r="U33" i="12"/>
  <c r="T33" i="12"/>
  <c r="O33" i="12"/>
  <c r="M33" i="12"/>
  <c r="K33" i="12"/>
  <c r="I33" i="12"/>
  <c r="G33" i="12"/>
  <c r="U32" i="12"/>
  <c r="T32" i="12"/>
  <c r="O32" i="12"/>
  <c r="M32" i="12"/>
  <c r="K32" i="12"/>
  <c r="I32" i="12"/>
  <c r="G32" i="12"/>
  <c r="U31" i="12"/>
  <c r="T31" i="12"/>
  <c r="O31" i="12"/>
  <c r="M31" i="12"/>
  <c r="K31" i="12"/>
  <c r="I31" i="12"/>
  <c r="G31" i="12"/>
  <c r="U30" i="12"/>
  <c r="T30" i="12"/>
  <c r="O30" i="12"/>
  <c r="M30" i="12"/>
  <c r="K30" i="12"/>
  <c r="I30" i="12"/>
  <c r="G30" i="12"/>
  <c r="U29" i="12"/>
  <c r="T29" i="12"/>
  <c r="O29" i="12"/>
  <c r="M29" i="12"/>
  <c r="K29" i="12"/>
  <c r="I29" i="12"/>
  <c r="G29" i="12"/>
  <c r="U28" i="12"/>
  <c r="T28" i="12"/>
  <c r="O28" i="12"/>
  <c r="M28" i="12"/>
  <c r="K28" i="12"/>
  <c r="I28" i="12"/>
  <c r="G28" i="12"/>
  <c r="S27" i="12"/>
  <c r="R27" i="12"/>
  <c r="Q27" i="12"/>
  <c r="T27" i="12" s="1"/>
  <c r="P27" i="12"/>
  <c r="O27" i="12"/>
  <c r="L27" i="12"/>
  <c r="J27" i="12"/>
  <c r="H27" i="12"/>
  <c r="F27" i="12"/>
  <c r="E27" i="12"/>
  <c r="D27" i="12"/>
  <c r="U26" i="12"/>
  <c r="T26" i="12"/>
  <c r="O26" i="12"/>
  <c r="M26" i="12"/>
  <c r="K26" i="12"/>
  <c r="I26" i="12"/>
  <c r="G26" i="12"/>
  <c r="U25" i="12"/>
  <c r="T25" i="12"/>
  <c r="O25" i="12"/>
  <c r="M25" i="12"/>
  <c r="K25" i="12"/>
  <c r="I25" i="12"/>
  <c r="G25" i="12"/>
  <c r="U24" i="12"/>
  <c r="T24" i="12"/>
  <c r="O24" i="12"/>
  <c r="M24" i="12"/>
  <c r="K24" i="12"/>
  <c r="I24" i="12"/>
  <c r="G24" i="12"/>
  <c r="U23" i="12"/>
  <c r="T23" i="12"/>
  <c r="O23" i="12"/>
  <c r="M23" i="12"/>
  <c r="K23" i="12"/>
  <c r="I23" i="12"/>
  <c r="G23" i="12"/>
  <c r="U22" i="12"/>
  <c r="T22" i="12"/>
  <c r="O22" i="12"/>
  <c r="M22" i="12"/>
  <c r="K22" i="12"/>
  <c r="I22" i="12"/>
  <c r="G22" i="12"/>
  <c r="U21" i="12"/>
  <c r="T21" i="12"/>
  <c r="O21" i="12"/>
  <c r="M21" i="12"/>
  <c r="K21" i="12"/>
  <c r="I21" i="12"/>
  <c r="G21" i="12"/>
  <c r="U20" i="12"/>
  <c r="T20" i="12"/>
  <c r="O20" i="12"/>
  <c r="M20" i="12"/>
  <c r="K20" i="12"/>
  <c r="I20" i="12"/>
  <c r="G20" i="12"/>
  <c r="S19" i="12"/>
  <c r="R19" i="12"/>
  <c r="Q19" i="12"/>
  <c r="P19" i="12"/>
  <c r="L19" i="12"/>
  <c r="J19" i="12"/>
  <c r="H19" i="12"/>
  <c r="F19" i="12"/>
  <c r="G19" i="12" s="1"/>
  <c r="E19" i="12"/>
  <c r="D19" i="12"/>
  <c r="U18" i="12"/>
  <c r="T18" i="12"/>
  <c r="O18" i="12"/>
  <c r="M18" i="12"/>
  <c r="K18" i="12"/>
  <c r="I18" i="12"/>
  <c r="G18" i="12"/>
  <c r="U17" i="12"/>
  <c r="T17" i="12"/>
  <c r="O17" i="12"/>
  <c r="M17" i="12"/>
  <c r="K17" i="12"/>
  <c r="I17" i="12"/>
  <c r="G17" i="12"/>
  <c r="U16" i="12"/>
  <c r="T16" i="12"/>
  <c r="O16" i="12"/>
  <c r="M16" i="12"/>
  <c r="K16" i="12"/>
  <c r="I16" i="12"/>
  <c r="G16" i="12"/>
  <c r="U15" i="12"/>
  <c r="T15" i="12"/>
  <c r="O15" i="12"/>
  <c r="M15" i="12"/>
  <c r="K15" i="12"/>
  <c r="I15" i="12"/>
  <c r="G15" i="12"/>
  <c r="U14" i="12"/>
  <c r="T14" i="12"/>
  <c r="O14" i="12"/>
  <c r="M14" i="12"/>
  <c r="K14" i="12"/>
  <c r="I14" i="12"/>
  <c r="G14" i="12"/>
  <c r="U13" i="12"/>
  <c r="T13" i="12"/>
  <c r="O13" i="12"/>
  <c r="M13" i="12"/>
  <c r="K13" i="12"/>
  <c r="I13" i="12"/>
  <c r="G13" i="12"/>
  <c r="U12" i="12"/>
  <c r="T12" i="12"/>
  <c r="O12" i="12"/>
  <c r="M12" i="12"/>
  <c r="K12" i="12"/>
  <c r="I12" i="12"/>
  <c r="G12" i="12"/>
  <c r="U11" i="12"/>
  <c r="T11" i="12"/>
  <c r="O11" i="12"/>
  <c r="M11" i="12"/>
  <c r="K11" i="12"/>
  <c r="I11" i="12"/>
  <c r="G11" i="12"/>
  <c r="S10" i="12"/>
  <c r="R10" i="12"/>
  <c r="Q10" i="12"/>
  <c r="P10" i="12"/>
  <c r="L10" i="12"/>
  <c r="J10" i="12"/>
  <c r="K10" i="12" s="1"/>
  <c r="H10" i="12"/>
  <c r="F10" i="12"/>
  <c r="E10" i="12"/>
  <c r="D10" i="12"/>
  <c r="O10" i="12" s="1"/>
  <c r="U9" i="12"/>
  <c r="T9" i="12"/>
  <c r="O9" i="12"/>
  <c r="M9" i="12"/>
  <c r="K9" i="12"/>
  <c r="I9" i="12"/>
  <c r="G9" i="12"/>
  <c r="U8" i="12"/>
  <c r="T8" i="12"/>
  <c r="O8" i="12"/>
  <c r="M8" i="12"/>
  <c r="K8" i="12"/>
  <c r="I8" i="12"/>
  <c r="G8" i="12"/>
  <c r="S339" i="11"/>
  <c r="R339" i="11"/>
  <c r="Q339" i="11"/>
  <c r="T339" i="11" s="1"/>
  <c r="P339" i="11"/>
  <c r="U339" i="11" s="1"/>
  <c r="L339" i="11"/>
  <c r="J339" i="11"/>
  <c r="H339" i="11"/>
  <c r="G339" i="11"/>
  <c r="F339" i="11"/>
  <c r="E339" i="11"/>
  <c r="D339" i="11"/>
  <c r="O339" i="11" s="1"/>
  <c r="S338" i="11"/>
  <c r="R338" i="11"/>
  <c r="Q338" i="11"/>
  <c r="T338" i="11" s="1"/>
  <c r="P338" i="11"/>
  <c r="U338" i="11" s="1"/>
  <c r="L338" i="11"/>
  <c r="J338" i="11"/>
  <c r="H338" i="11"/>
  <c r="I338" i="11" s="1"/>
  <c r="F338" i="11"/>
  <c r="E338" i="11"/>
  <c r="M338" i="11" s="1"/>
  <c r="D338" i="11"/>
  <c r="O338" i="11" s="1"/>
  <c r="U337" i="11"/>
  <c r="S337" i="11"/>
  <c r="R337" i="11"/>
  <c r="Q337" i="11"/>
  <c r="T337" i="11" s="1"/>
  <c r="P337" i="11"/>
  <c r="L337" i="11"/>
  <c r="K337" i="11"/>
  <c r="J337" i="11"/>
  <c r="H337" i="11"/>
  <c r="F337" i="11"/>
  <c r="E337" i="11"/>
  <c r="M337" i="11" s="1"/>
  <c r="D337" i="11"/>
  <c r="U336" i="11"/>
  <c r="T336" i="11"/>
  <c r="O336" i="11"/>
  <c r="M336" i="11"/>
  <c r="K336" i="11"/>
  <c r="I336" i="11"/>
  <c r="G336" i="11"/>
  <c r="U335" i="11"/>
  <c r="T335" i="11"/>
  <c r="O335" i="11"/>
  <c r="M335" i="11"/>
  <c r="K335" i="11"/>
  <c r="I335" i="11"/>
  <c r="G335" i="11"/>
  <c r="U334" i="11"/>
  <c r="T334" i="11"/>
  <c r="O334" i="11"/>
  <c r="M334" i="11"/>
  <c r="K334" i="11"/>
  <c r="I334" i="11"/>
  <c r="G334" i="11"/>
  <c r="U333" i="11"/>
  <c r="T333" i="11"/>
  <c r="O333" i="11"/>
  <c r="M333" i="11"/>
  <c r="K333" i="11"/>
  <c r="I333" i="11"/>
  <c r="G333" i="11"/>
  <c r="S332" i="11"/>
  <c r="R332" i="11"/>
  <c r="Q332" i="11"/>
  <c r="P332" i="11"/>
  <c r="O332" i="11"/>
  <c r="L332" i="11"/>
  <c r="K332" i="11"/>
  <c r="J332" i="11"/>
  <c r="I332" i="11"/>
  <c r="H332" i="11"/>
  <c r="F332" i="11"/>
  <c r="G332" i="11" s="1"/>
  <c r="E332" i="11"/>
  <c r="D332" i="11"/>
  <c r="U331" i="11"/>
  <c r="T331" i="11"/>
  <c r="O331" i="11"/>
  <c r="M331" i="11"/>
  <c r="K331" i="11"/>
  <c r="I331" i="11"/>
  <c r="G331" i="11"/>
  <c r="U330" i="11"/>
  <c r="T330" i="11"/>
  <c r="O330" i="11"/>
  <c r="M330" i="11"/>
  <c r="K330" i="11"/>
  <c r="I330" i="11"/>
  <c r="G330" i="11"/>
  <c r="U329" i="11"/>
  <c r="T329" i="11"/>
  <c r="O329" i="11"/>
  <c r="M329" i="11"/>
  <c r="K329" i="11"/>
  <c r="I329" i="11"/>
  <c r="G329" i="11"/>
  <c r="U328" i="11"/>
  <c r="T328" i="11"/>
  <c r="O328" i="11"/>
  <c r="M328" i="11"/>
  <c r="K328" i="11"/>
  <c r="I328" i="11"/>
  <c r="G328" i="11"/>
  <c r="U327" i="11"/>
  <c r="T327" i="11"/>
  <c r="O327" i="11"/>
  <c r="M327" i="11"/>
  <c r="K327" i="11"/>
  <c r="I327" i="11"/>
  <c r="G327" i="11"/>
  <c r="U326" i="11"/>
  <c r="T326" i="11"/>
  <c r="O326" i="11"/>
  <c r="M326" i="11"/>
  <c r="K326" i="11"/>
  <c r="I326" i="11"/>
  <c r="G326" i="11"/>
  <c r="U325" i="11"/>
  <c r="T325" i="11"/>
  <c r="O325" i="11"/>
  <c r="M325" i="11"/>
  <c r="K325" i="11"/>
  <c r="I325" i="11"/>
  <c r="G325" i="11"/>
  <c r="U324" i="11"/>
  <c r="T324" i="11"/>
  <c r="O324" i="11"/>
  <c r="M324" i="11"/>
  <c r="K324" i="11"/>
  <c r="I324" i="11"/>
  <c r="G324" i="11"/>
  <c r="S323" i="11"/>
  <c r="R323" i="11"/>
  <c r="Q323" i="11"/>
  <c r="P323" i="11"/>
  <c r="U323" i="11" s="1"/>
  <c r="L323" i="11"/>
  <c r="J323" i="11"/>
  <c r="H323" i="11"/>
  <c r="G323" i="11"/>
  <c r="F323" i="11"/>
  <c r="E323" i="11"/>
  <c r="M323" i="11" s="1"/>
  <c r="D323" i="11"/>
  <c r="O323" i="11" s="1"/>
  <c r="U322" i="11"/>
  <c r="T322" i="11"/>
  <c r="O322" i="11"/>
  <c r="M322" i="11"/>
  <c r="K322" i="11"/>
  <c r="I322" i="11"/>
  <c r="G322" i="11"/>
  <c r="U321" i="11"/>
  <c r="T321" i="11"/>
  <c r="O321" i="11"/>
  <c r="M321" i="11"/>
  <c r="K321" i="11"/>
  <c r="I321" i="11"/>
  <c r="G321" i="11"/>
  <c r="U320" i="11"/>
  <c r="T320" i="11"/>
  <c r="O320" i="11"/>
  <c r="M320" i="11"/>
  <c r="K320" i="11"/>
  <c r="I320" i="11"/>
  <c r="G320" i="11"/>
  <c r="U319" i="11"/>
  <c r="T319" i="11"/>
  <c r="O319" i="11"/>
  <c r="M319" i="11"/>
  <c r="K319" i="11"/>
  <c r="I319" i="11"/>
  <c r="G319" i="11"/>
  <c r="U318" i="11"/>
  <c r="T318" i="11"/>
  <c r="O318" i="11"/>
  <c r="M318" i="11"/>
  <c r="K318" i="11"/>
  <c r="I318" i="11"/>
  <c r="G318" i="11"/>
  <c r="S317" i="11"/>
  <c r="R317" i="11"/>
  <c r="Q317" i="11"/>
  <c r="T317" i="11" s="1"/>
  <c r="P317" i="11"/>
  <c r="L317" i="11"/>
  <c r="J317" i="11"/>
  <c r="H317" i="11"/>
  <c r="F317" i="11"/>
  <c r="U317" i="11" s="1"/>
  <c r="E317" i="11"/>
  <c r="D317" i="11"/>
  <c r="U316" i="11"/>
  <c r="T316" i="11"/>
  <c r="O316" i="11"/>
  <c r="M316" i="11"/>
  <c r="K316" i="11"/>
  <c r="I316" i="11"/>
  <c r="G316" i="11"/>
  <c r="U315" i="11"/>
  <c r="T315" i="11"/>
  <c r="O315" i="11"/>
  <c r="M315" i="11"/>
  <c r="K315" i="11"/>
  <c r="I315" i="11"/>
  <c r="G315" i="11"/>
  <c r="U314" i="11"/>
  <c r="T314" i="11"/>
  <c r="O314" i="11"/>
  <c r="M314" i="11"/>
  <c r="K314" i="11"/>
  <c r="I314" i="11"/>
  <c r="G314" i="11"/>
  <c r="U313" i="11"/>
  <c r="T313" i="11"/>
  <c r="O313" i="11"/>
  <c r="M313" i="11"/>
  <c r="K313" i="11"/>
  <c r="I313" i="11"/>
  <c r="G313" i="11"/>
  <c r="U312" i="11"/>
  <c r="T312" i="11"/>
  <c r="O312" i="11"/>
  <c r="M312" i="11"/>
  <c r="K312" i="11"/>
  <c r="I312" i="11"/>
  <c r="G312" i="11"/>
  <c r="U311" i="11"/>
  <c r="T311" i="11"/>
  <c r="O311" i="11"/>
  <c r="M311" i="11"/>
  <c r="K311" i="11"/>
  <c r="I311" i="11"/>
  <c r="G311" i="11"/>
  <c r="S310" i="11"/>
  <c r="R310" i="11"/>
  <c r="Q310" i="11"/>
  <c r="P310" i="11"/>
  <c r="O310" i="11"/>
  <c r="L310" i="11"/>
  <c r="J310" i="11"/>
  <c r="I310" i="11"/>
  <c r="H310" i="11"/>
  <c r="F310" i="11"/>
  <c r="G310" i="11" s="1"/>
  <c r="E310" i="11"/>
  <c r="M310" i="11" s="1"/>
  <c r="D310" i="11"/>
  <c r="U309" i="11"/>
  <c r="T309" i="11"/>
  <c r="O309" i="11"/>
  <c r="M309" i="11"/>
  <c r="K309" i="11"/>
  <c r="I309" i="11"/>
  <c r="G309" i="11"/>
  <c r="U308" i="11"/>
  <c r="T308" i="11"/>
  <c r="O308" i="11"/>
  <c r="M308" i="11"/>
  <c r="K308" i="11"/>
  <c r="I308" i="11"/>
  <c r="G308" i="11"/>
  <c r="U307" i="11"/>
  <c r="T307" i="11"/>
  <c r="O307" i="11"/>
  <c r="M307" i="11"/>
  <c r="K307" i="11"/>
  <c r="I307" i="11"/>
  <c r="G307" i="11"/>
  <c r="U306" i="11"/>
  <c r="T306" i="11"/>
  <c r="O306" i="11"/>
  <c r="M306" i="11"/>
  <c r="K306" i="11"/>
  <c r="I306" i="11"/>
  <c r="G306" i="11"/>
  <c r="U305" i="11"/>
  <c r="T305" i="11"/>
  <c r="O305" i="11"/>
  <c r="M305" i="11"/>
  <c r="K305" i="11"/>
  <c r="I305" i="11"/>
  <c r="G305" i="11"/>
  <c r="U304" i="11"/>
  <c r="T304" i="11"/>
  <c r="O304" i="11"/>
  <c r="M304" i="11"/>
  <c r="K304" i="11"/>
  <c r="I304" i="11"/>
  <c r="G304" i="11"/>
  <c r="S303" i="11"/>
  <c r="R303" i="11"/>
  <c r="Q303" i="11"/>
  <c r="P303" i="11"/>
  <c r="L303" i="11"/>
  <c r="J303" i="11"/>
  <c r="H303" i="11"/>
  <c r="F303" i="11"/>
  <c r="U303" i="11" s="1"/>
  <c r="E303" i="11"/>
  <c r="D303" i="11"/>
  <c r="U302" i="11"/>
  <c r="T302" i="11"/>
  <c r="O302" i="11"/>
  <c r="M302" i="11"/>
  <c r="K302" i="11"/>
  <c r="I302" i="11"/>
  <c r="G302" i="11"/>
  <c r="S299" i="11"/>
  <c r="R299" i="11"/>
  <c r="Q299" i="11"/>
  <c r="T299" i="11" s="1"/>
  <c r="P299" i="11"/>
  <c r="L299" i="11"/>
  <c r="J299" i="11"/>
  <c r="H299" i="11"/>
  <c r="F299" i="11"/>
  <c r="E299" i="11"/>
  <c r="D299" i="11"/>
  <c r="G299" i="11" s="1"/>
  <c r="S298" i="11"/>
  <c r="T298" i="11" s="1"/>
  <c r="R298" i="11"/>
  <c r="Q298" i="11"/>
  <c r="P298" i="11"/>
  <c r="U298" i="11" s="1"/>
  <c r="L298" i="11"/>
  <c r="J298" i="11"/>
  <c r="H298" i="11"/>
  <c r="F298" i="11"/>
  <c r="E298" i="11"/>
  <c r="D298" i="11"/>
  <c r="U297" i="11"/>
  <c r="T297" i="11"/>
  <c r="O297" i="11"/>
  <c r="M297" i="11"/>
  <c r="K297" i="11"/>
  <c r="I297" i="11"/>
  <c r="G297" i="11"/>
  <c r="U296" i="11"/>
  <c r="T296" i="11"/>
  <c r="O296" i="11"/>
  <c r="M296" i="11"/>
  <c r="K296" i="11"/>
  <c r="I296" i="11"/>
  <c r="G296" i="11"/>
  <c r="U295" i="11"/>
  <c r="T295" i="11"/>
  <c r="O295" i="11"/>
  <c r="M295" i="11"/>
  <c r="K295" i="11"/>
  <c r="I295" i="11"/>
  <c r="G295" i="11"/>
  <c r="U294" i="11"/>
  <c r="T294" i="11"/>
  <c r="O294" i="11"/>
  <c r="M294" i="11"/>
  <c r="K294" i="11"/>
  <c r="I294" i="11"/>
  <c r="G294" i="11"/>
  <c r="U293" i="11"/>
  <c r="T293" i="11"/>
  <c r="O293" i="11"/>
  <c r="M293" i="11"/>
  <c r="K293" i="11"/>
  <c r="I293" i="11"/>
  <c r="G293" i="11"/>
  <c r="S292" i="11"/>
  <c r="R292" i="11"/>
  <c r="Q292" i="11"/>
  <c r="T292" i="11" s="1"/>
  <c r="P292" i="11"/>
  <c r="U292" i="11" s="1"/>
  <c r="L292" i="11"/>
  <c r="J292" i="11"/>
  <c r="I292" i="11"/>
  <c r="H292" i="11"/>
  <c r="G292" i="11"/>
  <c r="F292" i="11"/>
  <c r="E292" i="11"/>
  <c r="D292" i="11"/>
  <c r="O292" i="11" s="1"/>
  <c r="U291" i="11"/>
  <c r="T291" i="11"/>
  <c r="O291" i="11"/>
  <c r="M291" i="11"/>
  <c r="K291" i="11"/>
  <c r="I291" i="11"/>
  <c r="G291" i="11"/>
  <c r="U290" i="11"/>
  <c r="T290" i="11"/>
  <c r="O290" i="11"/>
  <c r="M290" i="11"/>
  <c r="K290" i="11"/>
  <c r="I290" i="11"/>
  <c r="G290" i="11"/>
  <c r="U289" i="11"/>
  <c r="T289" i="11"/>
  <c r="O289" i="11"/>
  <c r="M289" i="11"/>
  <c r="K289" i="11"/>
  <c r="I289" i="11"/>
  <c r="G289" i="11"/>
  <c r="U288" i="11"/>
  <c r="T288" i="11"/>
  <c r="O288" i="11"/>
  <c r="M288" i="11"/>
  <c r="K288" i="11"/>
  <c r="I288" i="11"/>
  <c r="G288" i="11"/>
  <c r="U287" i="11"/>
  <c r="T287" i="11"/>
  <c r="O287" i="11"/>
  <c r="M287" i="11"/>
  <c r="K287" i="11"/>
  <c r="I287" i="11"/>
  <c r="G287" i="11"/>
  <c r="U286" i="11"/>
  <c r="T286" i="11"/>
  <c r="O286" i="11"/>
  <c r="M286" i="11"/>
  <c r="K286" i="11"/>
  <c r="I286" i="11"/>
  <c r="G286" i="11"/>
  <c r="U285" i="11"/>
  <c r="S285" i="11"/>
  <c r="R285" i="11"/>
  <c r="Q285" i="11"/>
  <c r="P285" i="11"/>
  <c r="L285" i="11"/>
  <c r="J285" i="11"/>
  <c r="H285" i="11"/>
  <c r="F285" i="11"/>
  <c r="E285" i="11"/>
  <c r="M285" i="11" s="1"/>
  <c r="D285" i="11"/>
  <c r="U284" i="11"/>
  <c r="T284" i="11"/>
  <c r="O284" i="11"/>
  <c r="M284" i="11"/>
  <c r="K284" i="11"/>
  <c r="I284" i="11"/>
  <c r="G284" i="11"/>
  <c r="U283" i="11"/>
  <c r="T283" i="11"/>
  <c r="O283" i="11"/>
  <c r="M283" i="11"/>
  <c r="K283" i="11"/>
  <c r="I283" i="11"/>
  <c r="G283" i="11"/>
  <c r="U282" i="11"/>
  <c r="T282" i="11"/>
  <c r="O282" i="11"/>
  <c r="M282" i="11"/>
  <c r="K282" i="11"/>
  <c r="I282" i="11"/>
  <c r="G282" i="11"/>
  <c r="U281" i="11"/>
  <c r="T281" i="11"/>
  <c r="O281" i="11"/>
  <c r="M281" i="11"/>
  <c r="K281" i="11"/>
  <c r="I281" i="11"/>
  <c r="G281" i="11"/>
  <c r="U280" i="11"/>
  <c r="T280" i="11"/>
  <c r="O280" i="11"/>
  <c r="M280" i="11"/>
  <c r="K280" i="11"/>
  <c r="I280" i="11"/>
  <c r="G280" i="11"/>
  <c r="U279" i="11"/>
  <c r="T279" i="11"/>
  <c r="O279" i="11"/>
  <c r="M279" i="11"/>
  <c r="K279" i="11"/>
  <c r="I279" i="11"/>
  <c r="G279" i="11"/>
  <c r="U278" i="11"/>
  <c r="T278" i="11"/>
  <c r="O278" i="11"/>
  <c r="M278" i="11"/>
  <c r="K278" i="11"/>
  <c r="I278" i="11"/>
  <c r="G278" i="11"/>
  <c r="U277" i="11"/>
  <c r="T277" i="11"/>
  <c r="O277" i="11"/>
  <c r="M277" i="11"/>
  <c r="K277" i="11"/>
  <c r="I277" i="11"/>
  <c r="G277" i="11"/>
  <c r="U276" i="11"/>
  <c r="T276" i="11"/>
  <c r="O276" i="11"/>
  <c r="M276" i="11"/>
  <c r="K276" i="11"/>
  <c r="I276" i="11"/>
  <c r="G276" i="11"/>
  <c r="S275" i="11"/>
  <c r="R275" i="11"/>
  <c r="Q275" i="11"/>
  <c r="T275" i="11" s="1"/>
  <c r="P275" i="11"/>
  <c r="U275" i="11" s="1"/>
  <c r="L275" i="11"/>
  <c r="J275" i="11"/>
  <c r="H275" i="11"/>
  <c r="F275" i="11"/>
  <c r="E275" i="11"/>
  <c r="M275" i="11" s="1"/>
  <c r="D275" i="11"/>
  <c r="U274" i="11"/>
  <c r="T274" i="11"/>
  <c r="O274" i="11"/>
  <c r="M274" i="11"/>
  <c r="K274" i="11"/>
  <c r="I274" i="11"/>
  <c r="G274" i="11"/>
  <c r="U273" i="11"/>
  <c r="T273" i="11"/>
  <c r="O273" i="11"/>
  <c r="M273" i="11"/>
  <c r="K273" i="11"/>
  <c r="I273" i="11"/>
  <c r="G273" i="11"/>
  <c r="U272" i="11"/>
  <c r="T272" i="11"/>
  <c r="O272" i="11"/>
  <c r="M272" i="11"/>
  <c r="K272" i="11"/>
  <c r="I272" i="11"/>
  <c r="G272" i="11"/>
  <c r="U271" i="11"/>
  <c r="T271" i="11"/>
  <c r="O271" i="11"/>
  <c r="M271" i="11"/>
  <c r="K271" i="11"/>
  <c r="I271" i="11"/>
  <c r="G271" i="11"/>
  <c r="U270" i="11"/>
  <c r="T270" i="11"/>
  <c r="O270" i="11"/>
  <c r="M270" i="11"/>
  <c r="K270" i="11"/>
  <c r="I270" i="11"/>
  <c r="G270" i="11"/>
  <c r="U269" i="11"/>
  <c r="T269" i="11"/>
  <c r="O269" i="11"/>
  <c r="M269" i="11"/>
  <c r="K269" i="11"/>
  <c r="I269" i="11"/>
  <c r="G269" i="11"/>
  <c r="U268" i="11"/>
  <c r="T268" i="11"/>
  <c r="O268" i="11"/>
  <c r="M268" i="11"/>
  <c r="K268" i="11"/>
  <c r="I268" i="11"/>
  <c r="G268" i="11"/>
  <c r="S267" i="11"/>
  <c r="R267" i="11"/>
  <c r="Q267" i="11"/>
  <c r="P267" i="11"/>
  <c r="L267" i="11"/>
  <c r="J267" i="11"/>
  <c r="K267" i="11" s="1"/>
  <c r="H267" i="11"/>
  <c r="F267" i="11"/>
  <c r="E267" i="11"/>
  <c r="D267" i="11"/>
  <c r="U266" i="11"/>
  <c r="T266" i="11"/>
  <c r="O266" i="11"/>
  <c r="M266" i="11"/>
  <c r="K266" i="11"/>
  <c r="I266" i="11"/>
  <c r="G266" i="11"/>
  <c r="U265" i="11"/>
  <c r="T265" i="11"/>
  <c r="O265" i="11"/>
  <c r="M265" i="11"/>
  <c r="K265" i="11"/>
  <c r="I265" i="11"/>
  <c r="G265" i="11"/>
  <c r="U264" i="11"/>
  <c r="T264" i="11"/>
  <c r="O264" i="11"/>
  <c r="M264" i="11"/>
  <c r="K264" i="11"/>
  <c r="I264" i="11"/>
  <c r="G264" i="11"/>
  <c r="U263" i="11"/>
  <c r="T263" i="11"/>
  <c r="O263" i="11"/>
  <c r="M263" i="11"/>
  <c r="K263" i="11"/>
  <c r="I263" i="11"/>
  <c r="G263" i="11"/>
  <c r="S260" i="11"/>
  <c r="R260" i="11"/>
  <c r="Q260" i="11"/>
  <c r="P260" i="11"/>
  <c r="U260" i="11" s="1"/>
  <c r="O260" i="11"/>
  <c r="L260" i="11"/>
  <c r="K260" i="11"/>
  <c r="J260" i="11"/>
  <c r="H260" i="11"/>
  <c r="I260" i="11" s="1"/>
  <c r="G260" i="11"/>
  <c r="F260" i="11"/>
  <c r="E260" i="11"/>
  <c r="M260" i="11" s="1"/>
  <c r="D260" i="11"/>
  <c r="S259" i="11"/>
  <c r="R259" i="11"/>
  <c r="Q259" i="11"/>
  <c r="P259" i="11"/>
  <c r="L259" i="11"/>
  <c r="J259" i="11"/>
  <c r="H259" i="11"/>
  <c r="F259" i="11"/>
  <c r="E259" i="11"/>
  <c r="M259" i="11" s="1"/>
  <c r="D259" i="11"/>
  <c r="G259" i="11" s="1"/>
  <c r="U258" i="11"/>
  <c r="T258" i="11"/>
  <c r="O258" i="11"/>
  <c r="M258" i="11"/>
  <c r="K258" i="11"/>
  <c r="I258" i="11"/>
  <c r="G258" i="11"/>
  <c r="U257" i="11"/>
  <c r="T257" i="11"/>
  <c r="O257" i="11"/>
  <c r="M257" i="11"/>
  <c r="K257" i="11"/>
  <c r="I257" i="11"/>
  <c r="G257" i="11"/>
  <c r="U256" i="11"/>
  <c r="T256" i="11"/>
  <c r="O256" i="11"/>
  <c r="M256" i="11"/>
  <c r="K256" i="11"/>
  <c r="I256" i="11"/>
  <c r="G256" i="11"/>
  <c r="U255" i="11"/>
  <c r="T255" i="11"/>
  <c r="O255" i="11"/>
  <c r="M255" i="11"/>
  <c r="K255" i="11"/>
  <c r="I255" i="11"/>
  <c r="G255" i="11"/>
  <c r="T254" i="11"/>
  <c r="S254" i="11"/>
  <c r="R254" i="11"/>
  <c r="Q254" i="11"/>
  <c r="P254" i="11"/>
  <c r="O254" i="11"/>
  <c r="L254" i="11"/>
  <c r="K254" i="11"/>
  <c r="J254" i="11"/>
  <c r="H254" i="11"/>
  <c r="F254" i="11"/>
  <c r="G254" i="11" s="1"/>
  <c r="E254" i="11"/>
  <c r="M254" i="11" s="1"/>
  <c r="D254" i="11"/>
  <c r="I254" i="11" s="1"/>
  <c r="U253" i="11"/>
  <c r="T253" i="11"/>
  <c r="O253" i="11"/>
  <c r="M253" i="11"/>
  <c r="K253" i="11"/>
  <c r="I253" i="11"/>
  <c r="G253" i="11"/>
  <c r="U252" i="11"/>
  <c r="T252" i="11"/>
  <c r="O252" i="11"/>
  <c r="M252" i="11"/>
  <c r="K252" i="11"/>
  <c r="I252" i="11"/>
  <c r="G252" i="11"/>
  <c r="U251" i="11"/>
  <c r="T251" i="11"/>
  <c r="O251" i="11"/>
  <c r="M251" i="11"/>
  <c r="K251" i="11"/>
  <c r="I251" i="11"/>
  <c r="G251" i="11"/>
  <c r="U250" i="11"/>
  <c r="T250" i="11"/>
  <c r="O250" i="11"/>
  <c r="M250" i="11"/>
  <c r="K250" i="11"/>
  <c r="I250" i="11"/>
  <c r="G250" i="11"/>
  <c r="U249" i="11"/>
  <c r="T249" i="11"/>
  <c r="O249" i="11"/>
  <c r="M249" i="11"/>
  <c r="K249" i="11"/>
  <c r="I249" i="11"/>
  <c r="G249" i="11"/>
  <c r="U248" i="11"/>
  <c r="T248" i="11"/>
  <c r="O248" i="11"/>
  <c r="M248" i="11"/>
  <c r="K248" i="11"/>
  <c r="I248" i="11"/>
  <c r="G248" i="11"/>
  <c r="S247" i="11"/>
  <c r="R247" i="11"/>
  <c r="Q247" i="11"/>
  <c r="T247" i="11" s="1"/>
  <c r="P247" i="11"/>
  <c r="U247" i="11" s="1"/>
  <c r="L247" i="11"/>
  <c r="J247" i="11"/>
  <c r="H247" i="11"/>
  <c r="F247" i="11"/>
  <c r="E247" i="11"/>
  <c r="M247" i="11" s="1"/>
  <c r="D247" i="11"/>
  <c r="U246" i="11"/>
  <c r="T246" i="11"/>
  <c r="O246" i="11"/>
  <c r="M246" i="11"/>
  <c r="K246" i="11"/>
  <c r="I246" i="11"/>
  <c r="G246" i="11"/>
  <c r="U245" i="11"/>
  <c r="T245" i="11"/>
  <c r="O245" i="11"/>
  <c r="M245" i="11"/>
  <c r="K245" i="11"/>
  <c r="I245" i="11"/>
  <c r="G245" i="11"/>
  <c r="U244" i="11"/>
  <c r="T244" i="11"/>
  <c r="O244" i="11"/>
  <c r="M244" i="11"/>
  <c r="K244" i="11"/>
  <c r="I244" i="11"/>
  <c r="G244" i="11"/>
  <c r="U243" i="11"/>
  <c r="T243" i="11"/>
  <c r="O243" i="11"/>
  <c r="M243" i="11"/>
  <c r="K243" i="11"/>
  <c r="I243" i="11"/>
  <c r="G243" i="11"/>
  <c r="U242" i="11"/>
  <c r="T242" i="11"/>
  <c r="O242" i="11"/>
  <c r="M242" i="11"/>
  <c r="K242" i="11"/>
  <c r="I242" i="11"/>
  <c r="G242" i="11"/>
  <c r="U241" i="11"/>
  <c r="T241" i="11"/>
  <c r="O241" i="11"/>
  <c r="M241" i="11"/>
  <c r="K241" i="11"/>
  <c r="I241" i="11"/>
  <c r="G241" i="11"/>
  <c r="T240" i="11"/>
  <c r="S240" i="11"/>
  <c r="R240" i="11"/>
  <c r="Q240" i="11"/>
  <c r="P240" i="11"/>
  <c r="L240" i="11"/>
  <c r="J240" i="11"/>
  <c r="H240" i="11"/>
  <c r="F240" i="11"/>
  <c r="U240" i="11" s="1"/>
  <c r="E240" i="11"/>
  <c r="D240" i="11"/>
  <c r="I240" i="11" s="1"/>
  <c r="U239" i="11"/>
  <c r="T239" i="11"/>
  <c r="O239" i="11"/>
  <c r="M239" i="11"/>
  <c r="K239" i="11"/>
  <c r="I239" i="11"/>
  <c r="G239" i="11"/>
  <c r="U238" i="11"/>
  <c r="T238" i="11"/>
  <c r="O238" i="11"/>
  <c r="M238" i="11"/>
  <c r="K238" i="11"/>
  <c r="I238" i="11"/>
  <c r="G238" i="11"/>
  <c r="U237" i="11"/>
  <c r="T237" i="11"/>
  <c r="O237" i="11"/>
  <c r="M237" i="11"/>
  <c r="K237" i="11"/>
  <c r="I237" i="11"/>
  <c r="G237" i="11"/>
  <c r="U236" i="11"/>
  <c r="T236" i="11"/>
  <c r="O236" i="11"/>
  <c r="M236" i="11"/>
  <c r="K236" i="11"/>
  <c r="I236" i="11"/>
  <c r="G236" i="11"/>
  <c r="U235" i="11"/>
  <c r="T235" i="11"/>
  <c r="O235" i="11"/>
  <c r="M235" i="11"/>
  <c r="K235" i="11"/>
  <c r="I235" i="11"/>
  <c r="G235" i="11"/>
  <c r="U234" i="11"/>
  <c r="T234" i="11"/>
  <c r="O234" i="11"/>
  <c r="M234" i="11"/>
  <c r="K234" i="11"/>
  <c r="I234" i="11"/>
  <c r="G234" i="11"/>
  <c r="S231" i="11"/>
  <c r="R231" i="11"/>
  <c r="Q231" i="11"/>
  <c r="T231" i="11" s="1"/>
  <c r="P231" i="11"/>
  <c r="L231" i="11"/>
  <c r="J231" i="11"/>
  <c r="H231" i="11"/>
  <c r="F231" i="11"/>
  <c r="E231" i="11"/>
  <c r="D231" i="11"/>
  <c r="S230" i="11"/>
  <c r="R230" i="11"/>
  <c r="Q230" i="11"/>
  <c r="T230" i="11" s="1"/>
  <c r="P230" i="11"/>
  <c r="L230" i="11"/>
  <c r="J230" i="11"/>
  <c r="H230" i="11"/>
  <c r="F230" i="11"/>
  <c r="E230" i="11"/>
  <c r="D230" i="11"/>
  <c r="U229" i="11"/>
  <c r="T229" i="11"/>
  <c r="O229" i="11"/>
  <c r="M229" i="11"/>
  <c r="K229" i="11"/>
  <c r="I229" i="11"/>
  <c r="G229" i="11"/>
  <c r="U228" i="11"/>
  <c r="T228" i="11"/>
  <c r="O228" i="11"/>
  <c r="M228" i="11"/>
  <c r="K228" i="11"/>
  <c r="I228" i="11"/>
  <c r="G228" i="11"/>
  <c r="U227" i="11"/>
  <c r="T227" i="11"/>
  <c r="O227" i="11"/>
  <c r="M227" i="11"/>
  <c r="K227" i="11"/>
  <c r="I227" i="11"/>
  <c r="G227" i="11"/>
  <c r="U226" i="11"/>
  <c r="T226" i="11"/>
  <c r="O226" i="11"/>
  <c r="M226" i="11"/>
  <c r="K226" i="11"/>
  <c r="I226" i="11"/>
  <c r="G226" i="11"/>
  <c r="U225" i="11"/>
  <c r="T225" i="11"/>
  <c r="O225" i="11"/>
  <c r="M225" i="11"/>
  <c r="K225" i="11"/>
  <c r="I225" i="11"/>
  <c r="G225" i="11"/>
  <c r="S224" i="11"/>
  <c r="R224" i="11"/>
  <c r="Q224" i="11"/>
  <c r="P224" i="11"/>
  <c r="L224" i="11"/>
  <c r="J224" i="11"/>
  <c r="H224" i="11"/>
  <c r="F224" i="11"/>
  <c r="U224" i="11" s="1"/>
  <c r="E224" i="11"/>
  <c r="D224" i="11"/>
  <c r="I224" i="11" s="1"/>
  <c r="U223" i="11"/>
  <c r="T223" i="11"/>
  <c r="O223" i="11"/>
  <c r="M223" i="11"/>
  <c r="K223" i="11"/>
  <c r="I223" i="11"/>
  <c r="G223" i="11"/>
  <c r="U222" i="11"/>
  <c r="T222" i="11"/>
  <c r="O222" i="11"/>
  <c r="M222" i="11"/>
  <c r="K222" i="11"/>
  <c r="I222" i="11"/>
  <c r="G222" i="11"/>
  <c r="U221" i="11"/>
  <c r="T221" i="11"/>
  <c r="O221" i="11"/>
  <c r="M221" i="11"/>
  <c r="K221" i="11"/>
  <c r="I221" i="11"/>
  <c r="G221" i="11"/>
  <c r="U220" i="11"/>
  <c r="T220" i="11"/>
  <c r="O220" i="11"/>
  <c r="M220" i="11"/>
  <c r="K220" i="11"/>
  <c r="I220" i="11"/>
  <c r="G220" i="11"/>
  <c r="U219" i="11"/>
  <c r="T219" i="11"/>
  <c r="O219" i="11"/>
  <c r="M219" i="11"/>
  <c r="K219" i="11"/>
  <c r="I219" i="11"/>
  <c r="G219" i="11"/>
  <c r="U218" i="11"/>
  <c r="T218" i="11"/>
  <c r="O218" i="11"/>
  <c r="M218" i="11"/>
  <c r="K218" i="11"/>
  <c r="I218" i="11"/>
  <c r="G218" i="11"/>
  <c r="U217" i="11"/>
  <c r="T217" i="11"/>
  <c r="O217" i="11"/>
  <c r="M217" i="11"/>
  <c r="K217" i="11"/>
  <c r="I217" i="11"/>
  <c r="G217" i="11"/>
  <c r="S216" i="11"/>
  <c r="R216" i="11"/>
  <c r="Q216" i="11"/>
  <c r="P216" i="11"/>
  <c r="U216" i="11" s="1"/>
  <c r="L216" i="11"/>
  <c r="J216" i="11"/>
  <c r="I216" i="11"/>
  <c r="H216" i="11"/>
  <c r="F216" i="11"/>
  <c r="E216" i="11"/>
  <c r="D216" i="11"/>
  <c r="O216" i="11" s="1"/>
  <c r="U215" i="11"/>
  <c r="T215" i="11"/>
  <c r="O215" i="11"/>
  <c r="M215" i="11"/>
  <c r="K215" i="11"/>
  <c r="I215" i="11"/>
  <c r="G215" i="11"/>
  <c r="U214" i="11"/>
  <c r="T214" i="11"/>
  <c r="O214" i="11"/>
  <c r="M214" i="11"/>
  <c r="K214" i="11"/>
  <c r="I214" i="11"/>
  <c r="G214" i="11"/>
  <c r="U213" i="11"/>
  <c r="T213" i="11"/>
  <c r="O213" i="11"/>
  <c r="M213" i="11"/>
  <c r="K213" i="11"/>
  <c r="I213" i="11"/>
  <c r="G213" i="11"/>
  <c r="U212" i="11"/>
  <c r="T212" i="11"/>
  <c r="O212" i="11"/>
  <c r="M212" i="11"/>
  <c r="K212" i="11"/>
  <c r="I212" i="11"/>
  <c r="G212" i="11"/>
  <c r="U211" i="11"/>
  <c r="T211" i="11"/>
  <c r="O211" i="11"/>
  <c r="M211" i="11"/>
  <c r="K211" i="11"/>
  <c r="I211" i="11"/>
  <c r="G211" i="11"/>
  <c r="U210" i="11"/>
  <c r="T210" i="11"/>
  <c r="O210" i="11"/>
  <c r="M210" i="11"/>
  <c r="K210" i="11"/>
  <c r="I210" i="11"/>
  <c r="G210" i="11"/>
  <c r="U209" i="11"/>
  <c r="T209" i="11"/>
  <c r="O209" i="11"/>
  <c r="M209" i="11"/>
  <c r="K209" i="11"/>
  <c r="I209" i="11"/>
  <c r="G209" i="11"/>
  <c r="U208" i="11"/>
  <c r="T208" i="11"/>
  <c r="O208" i="11"/>
  <c r="M208" i="11"/>
  <c r="K208" i="11"/>
  <c r="I208" i="11"/>
  <c r="G208" i="11"/>
  <c r="S205" i="11"/>
  <c r="R205" i="11"/>
  <c r="Q205" i="11"/>
  <c r="P205" i="11"/>
  <c r="L205" i="11"/>
  <c r="J205" i="11"/>
  <c r="H205" i="11"/>
  <c r="F205" i="11"/>
  <c r="E205" i="11"/>
  <c r="M205" i="11" s="1"/>
  <c r="D205" i="11"/>
  <c r="S204" i="11"/>
  <c r="R204" i="11"/>
  <c r="Q204" i="11"/>
  <c r="T204" i="11" s="1"/>
  <c r="P204" i="11"/>
  <c r="U204" i="11" s="1"/>
  <c r="O204" i="11"/>
  <c r="L204" i="11"/>
  <c r="J204" i="11"/>
  <c r="H204" i="11"/>
  <c r="G204" i="11"/>
  <c r="F204" i="11"/>
  <c r="E204" i="11"/>
  <c r="D204" i="11"/>
  <c r="U203" i="11"/>
  <c r="T203" i="11"/>
  <c r="O203" i="11"/>
  <c r="M203" i="11"/>
  <c r="K203" i="11"/>
  <c r="I203" i="11"/>
  <c r="G203" i="11"/>
  <c r="U202" i="11"/>
  <c r="T202" i="11"/>
  <c r="O202" i="11"/>
  <c r="M202" i="11"/>
  <c r="K202" i="11"/>
  <c r="I202" i="11"/>
  <c r="G202" i="11"/>
  <c r="U201" i="11"/>
  <c r="T201" i="11"/>
  <c r="O201" i="11"/>
  <c r="M201" i="11"/>
  <c r="K201" i="11"/>
  <c r="I201" i="11"/>
  <c r="G201" i="11"/>
  <c r="U200" i="11"/>
  <c r="T200" i="11"/>
  <c r="O200" i="11"/>
  <c r="M200" i="11"/>
  <c r="K200" i="11"/>
  <c r="I200" i="11"/>
  <c r="G200" i="11"/>
  <c r="U199" i="11"/>
  <c r="T199" i="11"/>
  <c r="O199" i="11"/>
  <c r="M199" i="11"/>
  <c r="K199" i="11"/>
  <c r="I199" i="11"/>
  <c r="G199" i="11"/>
  <c r="T198" i="11"/>
  <c r="S198" i="11"/>
  <c r="R198" i="11"/>
  <c r="Q198" i="11"/>
  <c r="P198" i="11"/>
  <c r="U198" i="11" s="1"/>
  <c r="L198" i="11"/>
  <c r="J198" i="11"/>
  <c r="H198" i="11"/>
  <c r="F198" i="11"/>
  <c r="E198" i="11"/>
  <c r="K198" i="11" s="1"/>
  <c r="D198" i="11"/>
  <c r="I198" i="11" s="1"/>
  <c r="U197" i="11"/>
  <c r="T197" i="11"/>
  <c r="O197" i="11"/>
  <c r="M197" i="11"/>
  <c r="K197" i="11"/>
  <c r="I197" i="11"/>
  <c r="G197" i="11"/>
  <c r="U196" i="11"/>
  <c r="T196" i="11"/>
  <c r="O196" i="11"/>
  <c r="M196" i="11"/>
  <c r="K196" i="11"/>
  <c r="I196" i="11"/>
  <c r="G196" i="11"/>
  <c r="U195" i="11"/>
  <c r="T195" i="11"/>
  <c r="O195" i="11"/>
  <c r="M195" i="11"/>
  <c r="K195" i="11"/>
  <c r="I195" i="11"/>
  <c r="G195" i="11"/>
  <c r="U194" i="11"/>
  <c r="T194" i="11"/>
  <c r="O194" i="11"/>
  <c r="M194" i="11"/>
  <c r="K194" i="11"/>
  <c r="I194" i="11"/>
  <c r="G194" i="11"/>
  <c r="U193" i="11"/>
  <c r="T193" i="11"/>
  <c r="O193" i="11"/>
  <c r="M193" i="11"/>
  <c r="K193" i="11"/>
  <c r="I193" i="11"/>
  <c r="G193" i="11"/>
  <c r="U192" i="11"/>
  <c r="T192" i="11"/>
  <c r="O192" i="11"/>
  <c r="M192" i="11"/>
  <c r="K192" i="11"/>
  <c r="I192" i="11"/>
  <c r="G192" i="11"/>
  <c r="S191" i="11"/>
  <c r="R191" i="11"/>
  <c r="Q191" i="11"/>
  <c r="P191" i="11"/>
  <c r="L191" i="11"/>
  <c r="J191" i="11"/>
  <c r="H191" i="11"/>
  <c r="F191" i="11"/>
  <c r="E191" i="11"/>
  <c r="M191" i="11" s="1"/>
  <c r="D191" i="11"/>
  <c r="U190" i="11"/>
  <c r="T190" i="11"/>
  <c r="O190" i="11"/>
  <c r="M190" i="11"/>
  <c r="K190" i="11"/>
  <c r="I190" i="11"/>
  <c r="G190" i="11"/>
  <c r="U189" i="11"/>
  <c r="T189" i="11"/>
  <c r="O189" i="11"/>
  <c r="M189" i="11"/>
  <c r="K189" i="11"/>
  <c r="I189" i="11"/>
  <c r="G189" i="11"/>
  <c r="U188" i="11"/>
  <c r="T188" i="11"/>
  <c r="O188" i="11"/>
  <c r="M188" i="11"/>
  <c r="K188" i="11"/>
  <c r="I188" i="11"/>
  <c r="G188" i="11"/>
  <c r="U187" i="11"/>
  <c r="T187" i="11"/>
  <c r="O187" i="11"/>
  <c r="M187" i="11"/>
  <c r="K187" i="11"/>
  <c r="I187" i="11"/>
  <c r="G187" i="11"/>
  <c r="U186" i="11"/>
  <c r="T186" i="11"/>
  <c r="O186" i="11"/>
  <c r="M186" i="11"/>
  <c r="K186" i="11"/>
  <c r="I186" i="11"/>
  <c r="G186" i="11"/>
  <c r="T185" i="11"/>
  <c r="S185" i="11"/>
  <c r="R185" i="11"/>
  <c r="Q185" i="11"/>
  <c r="P185" i="11"/>
  <c r="L185" i="11"/>
  <c r="K185" i="11"/>
  <c r="J185" i="11"/>
  <c r="H185" i="11"/>
  <c r="F185" i="11"/>
  <c r="U185" i="11" s="1"/>
  <c r="E185" i="11"/>
  <c r="D185" i="11"/>
  <c r="I185" i="11" s="1"/>
  <c r="U184" i="11"/>
  <c r="T184" i="11"/>
  <c r="O184" i="11"/>
  <c r="M184" i="11"/>
  <c r="K184" i="11"/>
  <c r="I184" i="11"/>
  <c r="G184" i="11"/>
  <c r="U183" i="11"/>
  <c r="T183" i="11"/>
  <c r="O183" i="11"/>
  <c r="M183" i="11"/>
  <c r="K183" i="11"/>
  <c r="I183" i="11"/>
  <c r="G183" i="11"/>
  <c r="U182" i="11"/>
  <c r="T182" i="11"/>
  <c r="O182" i="11"/>
  <c r="M182" i="11"/>
  <c r="K182" i="11"/>
  <c r="I182" i="11"/>
  <c r="G182" i="11"/>
  <c r="U181" i="11"/>
  <c r="T181" i="11"/>
  <c r="O181" i="11"/>
  <c r="M181" i="11"/>
  <c r="K181" i="11"/>
  <c r="I181" i="11"/>
  <c r="G181" i="11"/>
  <c r="U180" i="11"/>
  <c r="T180" i="11"/>
  <c r="O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J179" i="11"/>
  <c r="H179" i="11"/>
  <c r="G179" i="11"/>
  <c r="F179" i="11"/>
  <c r="E179" i="11"/>
  <c r="M179" i="11" s="1"/>
  <c r="D179" i="11"/>
  <c r="O179" i="11" s="1"/>
  <c r="U178" i="11"/>
  <c r="T178" i="11"/>
  <c r="O178" i="11"/>
  <c r="M178" i="11"/>
  <c r="K178" i="11"/>
  <c r="I178" i="11"/>
  <c r="G178" i="11"/>
  <c r="U177" i="11"/>
  <c r="T177" i="11"/>
  <c r="O177" i="11"/>
  <c r="M177" i="11"/>
  <c r="K177" i="11"/>
  <c r="I177" i="11"/>
  <c r="G177" i="11"/>
  <c r="U176" i="11"/>
  <c r="T176" i="11"/>
  <c r="O176" i="11"/>
  <c r="M176" i="11"/>
  <c r="K176" i="11"/>
  <c r="I176" i="11"/>
  <c r="G176" i="11"/>
  <c r="U175" i="11"/>
  <c r="T175" i="11"/>
  <c r="O175" i="11"/>
  <c r="M175" i="11"/>
  <c r="K175" i="11"/>
  <c r="I175" i="11"/>
  <c r="G175" i="11"/>
  <c r="U174" i="11"/>
  <c r="T174" i="11"/>
  <c r="O174" i="11"/>
  <c r="M174" i="11"/>
  <c r="K174" i="11"/>
  <c r="I174" i="11"/>
  <c r="G174" i="11"/>
  <c r="U173" i="11"/>
  <c r="T173" i="11"/>
  <c r="O173" i="11"/>
  <c r="M173" i="11"/>
  <c r="K173" i="11"/>
  <c r="I173" i="11"/>
  <c r="G173" i="11"/>
  <c r="S170" i="11"/>
  <c r="R170" i="11"/>
  <c r="Q170" i="11"/>
  <c r="P170" i="11"/>
  <c r="U170" i="11" s="1"/>
  <c r="L170" i="11"/>
  <c r="J170" i="11"/>
  <c r="H170" i="11"/>
  <c r="I170" i="11" s="1"/>
  <c r="F170" i="11"/>
  <c r="E170" i="11"/>
  <c r="D170" i="11"/>
  <c r="T169" i="11"/>
  <c r="S169" i="11"/>
  <c r="R169" i="11"/>
  <c r="Q169" i="11"/>
  <c r="P169" i="11"/>
  <c r="U169" i="11" s="1"/>
  <c r="O169" i="11"/>
  <c r="L169" i="11"/>
  <c r="K169" i="11"/>
  <c r="J169" i="11"/>
  <c r="I169" i="11"/>
  <c r="H169" i="11"/>
  <c r="F169" i="11"/>
  <c r="E169" i="11"/>
  <c r="D169" i="11"/>
  <c r="U168" i="11"/>
  <c r="T168" i="11"/>
  <c r="O168" i="11"/>
  <c r="M168" i="11"/>
  <c r="K168" i="11"/>
  <c r="I168" i="11"/>
  <c r="G168" i="11"/>
  <c r="U167" i="11"/>
  <c r="T167" i="11"/>
  <c r="O167" i="11"/>
  <c r="M167" i="11"/>
  <c r="K167" i="11"/>
  <c r="I167" i="11"/>
  <c r="G167" i="11"/>
  <c r="U166" i="11"/>
  <c r="T166" i="11"/>
  <c r="O166" i="11"/>
  <c r="M166" i="11"/>
  <c r="K166" i="11"/>
  <c r="I166" i="11"/>
  <c r="G166" i="11"/>
  <c r="U165" i="11"/>
  <c r="T165" i="11"/>
  <c r="O165" i="11"/>
  <c r="M165" i="11"/>
  <c r="K165" i="11"/>
  <c r="I165" i="11"/>
  <c r="G165" i="11"/>
  <c r="U164" i="11"/>
  <c r="T164" i="11"/>
  <c r="O164" i="11"/>
  <c r="M164" i="11"/>
  <c r="K164" i="11"/>
  <c r="I164" i="11"/>
  <c r="G164" i="11"/>
  <c r="S163" i="11"/>
  <c r="R163" i="11"/>
  <c r="Q163" i="11"/>
  <c r="T163" i="11" s="1"/>
  <c r="P163" i="11"/>
  <c r="U163" i="11" s="1"/>
  <c r="L163" i="11"/>
  <c r="J163" i="11"/>
  <c r="H163" i="11"/>
  <c r="F163" i="11"/>
  <c r="E163" i="11"/>
  <c r="D163" i="11"/>
  <c r="U162" i="11"/>
  <c r="T162" i="11"/>
  <c r="O162" i="11"/>
  <c r="M162" i="11"/>
  <c r="K162" i="11"/>
  <c r="I162" i="11"/>
  <c r="G162" i="11"/>
  <c r="U161" i="11"/>
  <c r="T161" i="11"/>
  <c r="O161" i="11"/>
  <c r="M161" i="11"/>
  <c r="K161" i="11"/>
  <c r="I161" i="11"/>
  <c r="G161" i="11"/>
  <c r="U160" i="11"/>
  <c r="T160" i="11"/>
  <c r="O160" i="11"/>
  <c r="M160" i="11"/>
  <c r="K160" i="11"/>
  <c r="I160" i="11"/>
  <c r="G160" i="11"/>
  <c r="U159" i="11"/>
  <c r="T159" i="11"/>
  <c r="O159" i="11"/>
  <c r="M159" i="11"/>
  <c r="K159" i="11"/>
  <c r="I159" i="11"/>
  <c r="G159" i="11"/>
  <c r="U158" i="11"/>
  <c r="T158" i="11"/>
  <c r="O158" i="11"/>
  <c r="M158" i="11"/>
  <c r="K158" i="11"/>
  <c r="I158" i="11"/>
  <c r="G158" i="11"/>
  <c r="T157" i="11"/>
  <c r="S157" i="11"/>
  <c r="R157" i="11"/>
  <c r="Q157" i="11"/>
  <c r="P157" i="11"/>
  <c r="L157" i="11"/>
  <c r="J157" i="11"/>
  <c r="K157" i="11" s="1"/>
  <c r="H157" i="11"/>
  <c r="F157" i="11"/>
  <c r="U157" i="11" s="1"/>
  <c r="E157" i="11"/>
  <c r="D157" i="11"/>
  <c r="U156" i="11"/>
  <c r="T156" i="11"/>
  <c r="O156" i="11"/>
  <c r="M156" i="11"/>
  <c r="K156" i="11"/>
  <c r="I156" i="11"/>
  <c r="G156" i="11"/>
  <c r="U155" i="11"/>
  <c r="T155" i="11"/>
  <c r="O155" i="11"/>
  <c r="M155" i="11"/>
  <c r="K155" i="11"/>
  <c r="I155" i="11"/>
  <c r="G155" i="11"/>
  <c r="U154" i="11"/>
  <c r="T154" i="11"/>
  <c r="O154" i="11"/>
  <c r="M154" i="11"/>
  <c r="K154" i="11"/>
  <c r="I154" i="11"/>
  <c r="G154" i="11"/>
  <c r="U153" i="11"/>
  <c r="T153" i="11"/>
  <c r="O153" i="11"/>
  <c r="M153" i="11"/>
  <c r="K153" i="11"/>
  <c r="I153" i="11"/>
  <c r="G153" i="11"/>
  <c r="U152" i="11"/>
  <c r="T152" i="11"/>
  <c r="O152" i="11"/>
  <c r="M152" i="11"/>
  <c r="K152" i="11"/>
  <c r="I152" i="11"/>
  <c r="G152" i="11"/>
  <c r="U151" i="11"/>
  <c r="T151" i="11"/>
  <c r="O151" i="11"/>
  <c r="M151" i="11"/>
  <c r="K151" i="11"/>
  <c r="I151" i="11"/>
  <c r="G151" i="11"/>
  <c r="T150" i="11"/>
  <c r="S150" i="11"/>
  <c r="R150" i="11"/>
  <c r="Q150" i="11"/>
  <c r="P150" i="11"/>
  <c r="U150" i="11" s="1"/>
  <c r="L150" i="11"/>
  <c r="J150" i="11"/>
  <c r="H150" i="11"/>
  <c r="F150" i="11"/>
  <c r="E150" i="11"/>
  <c r="M150" i="11" s="1"/>
  <c r="D150" i="11"/>
  <c r="I150" i="11" s="1"/>
  <c r="U149" i="11"/>
  <c r="T149" i="11"/>
  <c r="O149" i="11"/>
  <c r="M149" i="11"/>
  <c r="K149" i="11"/>
  <c r="I149" i="11"/>
  <c r="G149" i="11"/>
  <c r="U148" i="11"/>
  <c r="T148" i="11"/>
  <c r="O148" i="11"/>
  <c r="M148" i="11"/>
  <c r="K148" i="11"/>
  <c r="I148" i="11"/>
  <c r="G148" i="11"/>
  <c r="U147" i="11"/>
  <c r="T147" i="11"/>
  <c r="O147" i="11"/>
  <c r="M147" i="11"/>
  <c r="K147" i="11"/>
  <c r="I147" i="11"/>
  <c r="G147" i="11"/>
  <c r="U146" i="11"/>
  <c r="T146" i="11"/>
  <c r="O146" i="11"/>
  <c r="M146" i="11"/>
  <c r="K146" i="11"/>
  <c r="I146" i="11"/>
  <c r="G146" i="11"/>
  <c r="U145" i="11"/>
  <c r="T145" i="11"/>
  <c r="O145" i="11"/>
  <c r="M145" i="11"/>
  <c r="K145" i="11"/>
  <c r="I145" i="11"/>
  <c r="G145" i="11"/>
  <c r="S144" i="11"/>
  <c r="R144" i="11"/>
  <c r="Q144" i="11"/>
  <c r="T144" i="11" s="1"/>
  <c r="P144" i="11"/>
  <c r="U144" i="11" s="1"/>
  <c r="L144" i="11"/>
  <c r="J144" i="11"/>
  <c r="H144" i="11"/>
  <c r="F144" i="11"/>
  <c r="E144" i="11"/>
  <c r="D144" i="11"/>
  <c r="U143" i="11"/>
  <c r="T143" i="11"/>
  <c r="O143" i="11"/>
  <c r="M143" i="11"/>
  <c r="K143" i="11"/>
  <c r="I143" i="11"/>
  <c r="G143" i="11"/>
  <c r="U142" i="11"/>
  <c r="T142" i="11"/>
  <c r="O142" i="11"/>
  <c r="M142" i="11"/>
  <c r="K142" i="11"/>
  <c r="I142" i="11"/>
  <c r="G142" i="11"/>
  <c r="U141" i="11"/>
  <c r="T141" i="11"/>
  <c r="O141" i="11"/>
  <c r="M141" i="11"/>
  <c r="K141" i="11"/>
  <c r="I141" i="11"/>
  <c r="G141" i="11"/>
  <c r="U140" i="11"/>
  <c r="T140" i="11"/>
  <c r="O140" i="11"/>
  <c r="M140" i="11"/>
  <c r="K140" i="11"/>
  <c r="I140" i="11"/>
  <c r="G140" i="11"/>
  <c r="U139" i="11"/>
  <c r="T139" i="11"/>
  <c r="O139" i="11"/>
  <c r="M139" i="11"/>
  <c r="K139" i="11"/>
  <c r="I139" i="11"/>
  <c r="G139" i="11"/>
  <c r="U138" i="11"/>
  <c r="T138" i="11"/>
  <c r="O138" i="11"/>
  <c r="M138" i="11"/>
  <c r="K138" i="11"/>
  <c r="I138" i="11"/>
  <c r="G138" i="11"/>
  <c r="S137" i="11"/>
  <c r="R137" i="11"/>
  <c r="Q137" i="11"/>
  <c r="P137" i="11"/>
  <c r="U137" i="11" s="1"/>
  <c r="L137" i="11"/>
  <c r="J137" i="11"/>
  <c r="H137" i="11"/>
  <c r="F137" i="11"/>
  <c r="E137" i="11"/>
  <c r="D137" i="11"/>
  <c r="U136" i="11"/>
  <c r="T136" i="11"/>
  <c r="O136" i="11"/>
  <c r="M136" i="11"/>
  <c r="K136" i="11"/>
  <c r="I136" i="11"/>
  <c r="G136" i="11"/>
  <c r="U135" i="11"/>
  <c r="T135" i="11"/>
  <c r="O135" i="11"/>
  <c r="M135" i="11"/>
  <c r="K135" i="11"/>
  <c r="I135" i="11"/>
  <c r="G135" i="11"/>
  <c r="U134" i="11"/>
  <c r="T134" i="11"/>
  <c r="O134" i="11"/>
  <c r="M134" i="11"/>
  <c r="K134" i="11"/>
  <c r="I134" i="11"/>
  <c r="G134" i="11"/>
  <c r="U133" i="11"/>
  <c r="T133" i="11"/>
  <c r="O133" i="11"/>
  <c r="M133" i="11"/>
  <c r="K133" i="11"/>
  <c r="I133" i="11"/>
  <c r="G133" i="11"/>
  <c r="S132" i="11"/>
  <c r="R132" i="11"/>
  <c r="Q132" i="11"/>
  <c r="P132" i="11"/>
  <c r="U132" i="11" s="1"/>
  <c r="L132" i="11"/>
  <c r="J132" i="11"/>
  <c r="H132" i="11"/>
  <c r="F132" i="11"/>
  <c r="E132" i="11"/>
  <c r="M132" i="11" s="1"/>
  <c r="D132" i="11"/>
  <c r="U131" i="11"/>
  <c r="T131" i="11"/>
  <c r="O131" i="11"/>
  <c r="M131" i="11"/>
  <c r="K131" i="11"/>
  <c r="I131" i="11"/>
  <c r="G131" i="11"/>
  <c r="U130" i="11"/>
  <c r="T130" i="11"/>
  <c r="O130" i="11"/>
  <c r="M130" i="11"/>
  <c r="K130" i="11"/>
  <c r="I130" i="11"/>
  <c r="G130" i="11"/>
  <c r="U129" i="11"/>
  <c r="T129" i="11"/>
  <c r="O129" i="11"/>
  <c r="M129" i="11"/>
  <c r="K129" i="11"/>
  <c r="I129" i="11"/>
  <c r="G129" i="11"/>
  <c r="U128" i="11"/>
  <c r="T128" i="11"/>
  <c r="O128" i="11"/>
  <c r="M128" i="11"/>
  <c r="K128" i="11"/>
  <c r="I128" i="11"/>
  <c r="G128" i="11"/>
  <c r="U127" i="11"/>
  <c r="T127" i="11"/>
  <c r="O127" i="11"/>
  <c r="M127" i="11"/>
  <c r="K127" i="11"/>
  <c r="I127" i="11"/>
  <c r="G127" i="11"/>
  <c r="T126" i="11"/>
  <c r="S126" i="11"/>
  <c r="R126" i="11"/>
  <c r="Q126" i="11"/>
  <c r="P126" i="11"/>
  <c r="U126" i="11" s="1"/>
  <c r="O126" i="11"/>
  <c r="L126" i="11"/>
  <c r="K126" i="11"/>
  <c r="J126" i="11"/>
  <c r="H126" i="11"/>
  <c r="F126" i="11"/>
  <c r="E126" i="11"/>
  <c r="M126" i="11" s="1"/>
  <c r="D126" i="11"/>
  <c r="I126" i="11" s="1"/>
  <c r="U125" i="11"/>
  <c r="T125" i="11"/>
  <c r="O125" i="11"/>
  <c r="M125" i="11"/>
  <c r="K125" i="11"/>
  <c r="I125" i="11"/>
  <c r="G125" i="11"/>
  <c r="U124" i="11"/>
  <c r="T124" i="11"/>
  <c r="O124" i="11"/>
  <c r="M124" i="11"/>
  <c r="K124" i="11"/>
  <c r="I124" i="11"/>
  <c r="G124" i="11"/>
  <c r="U123" i="11"/>
  <c r="T123" i="11"/>
  <c r="O123" i="11"/>
  <c r="M123" i="11"/>
  <c r="K123" i="11"/>
  <c r="I123" i="11"/>
  <c r="G123" i="11"/>
  <c r="U122" i="11"/>
  <c r="T122" i="11"/>
  <c r="O122" i="11"/>
  <c r="M122" i="11"/>
  <c r="K122" i="11"/>
  <c r="I122" i="11"/>
  <c r="G122" i="11"/>
  <c r="T121" i="11"/>
  <c r="S121" i="11"/>
  <c r="R121" i="11"/>
  <c r="Q121" i="11"/>
  <c r="P121" i="11"/>
  <c r="O121" i="11"/>
  <c r="L121" i="11"/>
  <c r="K121" i="11"/>
  <c r="J121" i="11"/>
  <c r="H121" i="11"/>
  <c r="I121" i="11" s="1"/>
  <c r="F121" i="11"/>
  <c r="E121" i="11"/>
  <c r="M121" i="11" s="1"/>
  <c r="D121" i="11"/>
  <c r="U120" i="11"/>
  <c r="T120" i="11"/>
  <c r="O120" i="11"/>
  <c r="M120" i="11"/>
  <c r="K120" i="11"/>
  <c r="I120" i="11"/>
  <c r="G120" i="11"/>
  <c r="U119" i="11"/>
  <c r="T119" i="11"/>
  <c r="O119" i="11"/>
  <c r="M119" i="11"/>
  <c r="K119" i="11"/>
  <c r="I119" i="11"/>
  <c r="G119" i="11"/>
  <c r="U118" i="11"/>
  <c r="T118" i="11"/>
  <c r="O118" i="11"/>
  <c r="M118" i="11"/>
  <c r="K118" i="11"/>
  <c r="I118" i="11"/>
  <c r="G118" i="11"/>
  <c r="U117" i="11"/>
  <c r="T117" i="11"/>
  <c r="O117" i="11"/>
  <c r="M117" i="11"/>
  <c r="K117" i="11"/>
  <c r="I117" i="11"/>
  <c r="G117" i="11"/>
  <c r="U116" i="11"/>
  <c r="T116" i="11"/>
  <c r="O116" i="11"/>
  <c r="M116" i="11"/>
  <c r="K116" i="11"/>
  <c r="I116" i="11"/>
  <c r="G116" i="11"/>
  <c r="U115" i="11"/>
  <c r="T115" i="11"/>
  <c r="O115" i="11"/>
  <c r="M115" i="11"/>
  <c r="K115" i="11"/>
  <c r="I115" i="11"/>
  <c r="G115" i="11"/>
  <c r="U114" i="11"/>
  <c r="T114" i="11"/>
  <c r="O114" i="11"/>
  <c r="M114" i="11"/>
  <c r="K114" i="11"/>
  <c r="I114" i="11"/>
  <c r="G114" i="11"/>
  <c r="U113" i="11"/>
  <c r="T113" i="11"/>
  <c r="O113" i="11"/>
  <c r="M113" i="11"/>
  <c r="K113" i="11"/>
  <c r="I113" i="11"/>
  <c r="G113" i="11"/>
  <c r="S112" i="11"/>
  <c r="R112" i="11"/>
  <c r="Q112" i="11"/>
  <c r="P112" i="11"/>
  <c r="U112" i="11" s="1"/>
  <c r="L112" i="11"/>
  <c r="J112" i="11"/>
  <c r="K112" i="11" s="1"/>
  <c r="H112" i="11"/>
  <c r="F112" i="11"/>
  <c r="E112" i="11"/>
  <c r="D112" i="11"/>
  <c r="I112" i="11" s="1"/>
  <c r="U111" i="11"/>
  <c r="T111" i="11"/>
  <c r="O111" i="11"/>
  <c r="M111" i="11"/>
  <c r="K111" i="11"/>
  <c r="I111" i="11"/>
  <c r="G111" i="11"/>
  <c r="U110" i="11"/>
  <c r="T110" i="11"/>
  <c r="O110" i="11"/>
  <c r="M110" i="11"/>
  <c r="K110" i="11"/>
  <c r="I110" i="11"/>
  <c r="G110" i="11"/>
  <c r="U109" i="11"/>
  <c r="T109" i="11"/>
  <c r="O109" i="11"/>
  <c r="M109" i="11"/>
  <c r="K109" i="11"/>
  <c r="I109" i="11"/>
  <c r="G109" i="11"/>
  <c r="U108" i="11"/>
  <c r="T108" i="11"/>
  <c r="O108" i="11"/>
  <c r="M108" i="11"/>
  <c r="K108" i="11"/>
  <c r="I108" i="11"/>
  <c r="G108" i="11"/>
  <c r="U107" i="11"/>
  <c r="T107" i="11"/>
  <c r="O107" i="11"/>
  <c r="M107" i="11"/>
  <c r="K107" i="11"/>
  <c r="I107" i="11"/>
  <c r="G107" i="11"/>
  <c r="S106" i="11"/>
  <c r="R106" i="11"/>
  <c r="Q106" i="11"/>
  <c r="T106" i="11" s="1"/>
  <c r="P106" i="11"/>
  <c r="U106" i="11" s="1"/>
  <c r="L106" i="11"/>
  <c r="J106" i="11"/>
  <c r="H106" i="11"/>
  <c r="F106" i="11"/>
  <c r="E106" i="11"/>
  <c r="D106" i="11"/>
  <c r="O106" i="11" s="1"/>
  <c r="U105" i="11"/>
  <c r="T105" i="11"/>
  <c r="O105" i="11"/>
  <c r="M105" i="11"/>
  <c r="K105" i="11"/>
  <c r="I105" i="11"/>
  <c r="G105" i="11"/>
  <c r="S102" i="11"/>
  <c r="R102" i="11"/>
  <c r="Q102" i="11"/>
  <c r="P102" i="11"/>
  <c r="L102" i="11"/>
  <c r="J102" i="11"/>
  <c r="H102" i="11"/>
  <c r="I102" i="11" s="1"/>
  <c r="F102" i="11"/>
  <c r="G102" i="11" s="1"/>
  <c r="E102" i="11"/>
  <c r="D102" i="11"/>
  <c r="O102" i="11" s="1"/>
  <c r="S101" i="11"/>
  <c r="R101" i="11"/>
  <c r="Q101" i="11"/>
  <c r="P101" i="11"/>
  <c r="U101" i="11" s="1"/>
  <c r="L101" i="11"/>
  <c r="J101" i="11"/>
  <c r="K101" i="11" s="1"/>
  <c r="H101" i="11"/>
  <c r="G101" i="11"/>
  <c r="F101" i="11"/>
  <c r="E101" i="11"/>
  <c r="M101" i="11" s="1"/>
  <c r="D101" i="11"/>
  <c r="O101" i="11" s="1"/>
  <c r="U100" i="11"/>
  <c r="T100" i="11"/>
  <c r="O100" i="11"/>
  <c r="M100" i="11"/>
  <c r="K100" i="11"/>
  <c r="I100" i="11"/>
  <c r="G100" i="11"/>
  <c r="U99" i="11"/>
  <c r="T99" i="11"/>
  <c r="O99" i="11"/>
  <c r="M99" i="11"/>
  <c r="K99" i="11"/>
  <c r="I99" i="11"/>
  <c r="G99" i="11"/>
  <c r="U98" i="11"/>
  <c r="T98" i="11"/>
  <c r="O98" i="11"/>
  <c r="M98" i="11"/>
  <c r="K98" i="11"/>
  <c r="I98" i="11"/>
  <c r="G98" i="11"/>
  <c r="U97" i="11"/>
  <c r="T97" i="11"/>
  <c r="O97" i="11"/>
  <c r="M97" i="11"/>
  <c r="K97" i="11"/>
  <c r="I97" i="11"/>
  <c r="G97" i="11"/>
  <c r="S96" i="11"/>
  <c r="T96" i="11" s="1"/>
  <c r="R96" i="11"/>
  <c r="Q96" i="11"/>
  <c r="P96" i="11"/>
  <c r="O96" i="11"/>
  <c r="L96" i="11"/>
  <c r="J96" i="11"/>
  <c r="H96" i="11"/>
  <c r="F96" i="11"/>
  <c r="U96" i="11" s="1"/>
  <c r="E96" i="11"/>
  <c r="M96" i="11" s="1"/>
  <c r="D96" i="11"/>
  <c r="I96" i="11" s="1"/>
  <c r="U95" i="11"/>
  <c r="T95" i="11"/>
  <c r="O95" i="11"/>
  <c r="M95" i="11"/>
  <c r="K95" i="11"/>
  <c r="I95" i="11"/>
  <c r="G95" i="11"/>
  <c r="U94" i="11"/>
  <c r="T94" i="11"/>
  <c r="O94" i="11"/>
  <c r="M94" i="11"/>
  <c r="K94" i="11"/>
  <c r="I94" i="11"/>
  <c r="G94" i="11"/>
  <c r="U93" i="11"/>
  <c r="T93" i="11"/>
  <c r="O93" i="11"/>
  <c r="M93" i="11"/>
  <c r="K93" i="11"/>
  <c r="I93" i="11"/>
  <c r="G93" i="11"/>
  <c r="U92" i="11"/>
  <c r="T92" i="11"/>
  <c r="O92" i="11"/>
  <c r="M92" i="11"/>
  <c r="K92" i="11"/>
  <c r="I92" i="11"/>
  <c r="G92" i="11"/>
  <c r="T91" i="11"/>
  <c r="S91" i="11"/>
  <c r="R91" i="11"/>
  <c r="Q91" i="11"/>
  <c r="P91" i="11"/>
  <c r="O91" i="11"/>
  <c r="L91" i="11"/>
  <c r="K91" i="11"/>
  <c r="J91" i="11"/>
  <c r="H91" i="11"/>
  <c r="F91" i="11"/>
  <c r="U91" i="11" s="1"/>
  <c r="E91" i="11"/>
  <c r="D91" i="11"/>
  <c r="U90" i="11"/>
  <c r="T90" i="11"/>
  <c r="O90" i="11"/>
  <c r="M90" i="11"/>
  <c r="K90" i="11"/>
  <c r="I90" i="11"/>
  <c r="G90" i="11"/>
  <c r="U89" i="11"/>
  <c r="T89" i="11"/>
  <c r="O89" i="11"/>
  <c r="M89" i="11"/>
  <c r="K89" i="11"/>
  <c r="I89" i="11"/>
  <c r="G89" i="11"/>
  <c r="U88" i="11"/>
  <c r="T88" i="11"/>
  <c r="O88" i="11"/>
  <c r="M88" i="11"/>
  <c r="K88" i="11"/>
  <c r="I88" i="11"/>
  <c r="G88" i="11"/>
  <c r="S85" i="11"/>
  <c r="R85" i="11"/>
  <c r="Q85" i="11"/>
  <c r="P85" i="11"/>
  <c r="U85" i="11" s="1"/>
  <c r="L85" i="11"/>
  <c r="J85" i="11"/>
  <c r="K85" i="11" s="1"/>
  <c r="I85" i="11"/>
  <c r="H85" i="11"/>
  <c r="F85" i="11"/>
  <c r="E85" i="11"/>
  <c r="D85" i="11"/>
  <c r="S84" i="11"/>
  <c r="R84" i="11"/>
  <c r="Q84" i="11"/>
  <c r="T84" i="11" s="1"/>
  <c r="P84" i="11"/>
  <c r="U84" i="11" s="1"/>
  <c r="L84" i="11"/>
  <c r="J84" i="11"/>
  <c r="H84" i="11"/>
  <c r="F84" i="11"/>
  <c r="E84" i="11"/>
  <c r="D84" i="11"/>
  <c r="U83" i="11"/>
  <c r="T83" i="11"/>
  <c r="O83" i="11"/>
  <c r="M83" i="11"/>
  <c r="K83" i="11"/>
  <c r="I83" i="11"/>
  <c r="G83" i="11"/>
  <c r="U82" i="11"/>
  <c r="T82" i="11"/>
  <c r="O82" i="11"/>
  <c r="M82" i="11"/>
  <c r="K82" i="11"/>
  <c r="I82" i="11"/>
  <c r="G82" i="11"/>
  <c r="U81" i="11"/>
  <c r="T81" i="11"/>
  <c r="O81" i="11"/>
  <c r="M81" i="11"/>
  <c r="K81" i="11"/>
  <c r="I81" i="11"/>
  <c r="G81" i="11"/>
  <c r="U80" i="11"/>
  <c r="T80" i="11"/>
  <c r="O80" i="11"/>
  <c r="M80" i="11"/>
  <c r="K80" i="11"/>
  <c r="I80" i="11"/>
  <c r="G80" i="11"/>
  <c r="U79" i="11"/>
  <c r="T79" i="11"/>
  <c r="O79" i="11"/>
  <c r="M79" i="11"/>
  <c r="K79" i="11"/>
  <c r="I79" i="11"/>
  <c r="G79" i="11"/>
  <c r="T78" i="11"/>
  <c r="S78" i="11"/>
  <c r="R78" i="11"/>
  <c r="Q78" i="11"/>
  <c r="P78" i="11"/>
  <c r="L78" i="11"/>
  <c r="J78" i="11"/>
  <c r="H78" i="11"/>
  <c r="F78" i="11"/>
  <c r="U78" i="11" s="1"/>
  <c r="E78" i="11"/>
  <c r="D78" i="11"/>
  <c r="U77" i="11"/>
  <c r="T77" i="11"/>
  <c r="O77" i="11"/>
  <c r="M77" i="11"/>
  <c r="K77" i="11"/>
  <c r="I77" i="11"/>
  <c r="G77" i="11"/>
  <c r="U76" i="11"/>
  <c r="T76" i="11"/>
  <c r="O76" i="11"/>
  <c r="M76" i="11"/>
  <c r="K76" i="11"/>
  <c r="I76" i="11"/>
  <c r="G76" i="11"/>
  <c r="U75" i="11"/>
  <c r="T75" i="11"/>
  <c r="O75" i="11"/>
  <c r="M75" i="11"/>
  <c r="K75" i="11"/>
  <c r="I75" i="11"/>
  <c r="G75" i="11"/>
  <c r="U74" i="11"/>
  <c r="T74" i="11"/>
  <c r="O74" i="11"/>
  <c r="M74" i="11"/>
  <c r="K74" i="11"/>
  <c r="I74" i="11"/>
  <c r="G74" i="11"/>
  <c r="U73" i="11"/>
  <c r="T73" i="11"/>
  <c r="O73" i="11"/>
  <c r="M73" i="11"/>
  <c r="K73" i="11"/>
  <c r="I73" i="11"/>
  <c r="G73" i="11"/>
  <c r="U72" i="11"/>
  <c r="T72" i="11"/>
  <c r="O72" i="11"/>
  <c r="M72" i="11"/>
  <c r="K72" i="11"/>
  <c r="I72" i="11"/>
  <c r="G72" i="11"/>
  <c r="U71" i="11"/>
  <c r="T71" i="11"/>
  <c r="O71" i="11"/>
  <c r="M71" i="11"/>
  <c r="K71" i="11"/>
  <c r="I71" i="11"/>
  <c r="G71" i="11"/>
  <c r="S70" i="11"/>
  <c r="R70" i="11"/>
  <c r="Q70" i="11"/>
  <c r="T70" i="11" s="1"/>
  <c r="P70" i="11"/>
  <c r="L70" i="11"/>
  <c r="J70" i="11"/>
  <c r="H70" i="11"/>
  <c r="F70" i="11"/>
  <c r="E70" i="11"/>
  <c r="M70" i="11" s="1"/>
  <c r="D70" i="11"/>
  <c r="U69" i="11"/>
  <c r="T69" i="11"/>
  <c r="O69" i="11"/>
  <c r="M69" i="11"/>
  <c r="K69" i="11"/>
  <c r="I69" i="11"/>
  <c r="G69" i="11"/>
  <c r="U68" i="11"/>
  <c r="T68" i="11"/>
  <c r="O68" i="11"/>
  <c r="M68" i="11"/>
  <c r="K68" i="11"/>
  <c r="I68" i="11"/>
  <c r="G68" i="11"/>
  <c r="U67" i="11"/>
  <c r="T67" i="11"/>
  <c r="O67" i="11"/>
  <c r="M67" i="11"/>
  <c r="K67" i="11"/>
  <c r="I67" i="11"/>
  <c r="G67" i="11"/>
  <c r="U66" i="11"/>
  <c r="T66" i="11"/>
  <c r="O66" i="11"/>
  <c r="M66" i="11"/>
  <c r="K66" i="11"/>
  <c r="I66" i="11"/>
  <c r="G66" i="11"/>
  <c r="U65" i="11"/>
  <c r="T65" i="11"/>
  <c r="O65" i="11"/>
  <c r="M65" i="11"/>
  <c r="K65" i="11"/>
  <c r="I65" i="11"/>
  <c r="G65" i="11"/>
  <c r="U64" i="11"/>
  <c r="T64" i="11"/>
  <c r="O64" i="11"/>
  <c r="M64" i="11"/>
  <c r="K64" i="11"/>
  <c r="I64" i="11"/>
  <c r="G64" i="11"/>
  <c r="T63" i="11"/>
  <c r="S63" i="11"/>
  <c r="R63" i="11"/>
  <c r="Q63" i="11"/>
  <c r="P63" i="11"/>
  <c r="U63" i="11" s="1"/>
  <c r="O63" i="11"/>
  <c r="L63" i="11"/>
  <c r="K63" i="11"/>
  <c r="J63" i="11"/>
  <c r="H63" i="11"/>
  <c r="F63" i="11"/>
  <c r="E63" i="11"/>
  <c r="M63" i="11" s="1"/>
  <c r="D63" i="11"/>
  <c r="G63" i="11" s="1"/>
  <c r="U62" i="11"/>
  <c r="T62" i="11"/>
  <c r="O62" i="11"/>
  <c r="M62" i="11"/>
  <c r="K62" i="11"/>
  <c r="I62" i="11"/>
  <c r="G62" i="11"/>
  <c r="U61" i="11"/>
  <c r="T61" i="11"/>
  <c r="O61" i="11"/>
  <c r="M61" i="11"/>
  <c r="K61" i="11"/>
  <c r="I61" i="11"/>
  <c r="G61" i="11"/>
  <c r="U60" i="11"/>
  <c r="T60" i="11"/>
  <c r="O60" i="11"/>
  <c r="M60" i="11"/>
  <c r="K60" i="11"/>
  <c r="I60" i="11"/>
  <c r="G60" i="11"/>
  <c r="U59" i="11"/>
  <c r="T59" i="11"/>
  <c r="O59" i="11"/>
  <c r="M59" i="11"/>
  <c r="K59" i="11"/>
  <c r="I59" i="11"/>
  <c r="G59" i="11"/>
  <c r="S58" i="11"/>
  <c r="R58" i="11"/>
  <c r="Q58" i="11"/>
  <c r="P58" i="11"/>
  <c r="U58" i="11" s="1"/>
  <c r="O58" i="11"/>
  <c r="L58" i="11"/>
  <c r="J58" i="11"/>
  <c r="H58" i="11"/>
  <c r="I58" i="11" s="1"/>
  <c r="F58" i="11"/>
  <c r="G58" i="11" s="1"/>
  <c r="E58" i="11"/>
  <c r="M58" i="11" s="1"/>
  <c r="D58" i="11"/>
  <c r="U57" i="11"/>
  <c r="T57" i="11"/>
  <c r="O57" i="11"/>
  <c r="M57" i="11"/>
  <c r="K57" i="11"/>
  <c r="I57" i="11"/>
  <c r="G57" i="11"/>
  <c r="S54" i="11"/>
  <c r="R54" i="11"/>
  <c r="Q54" i="11"/>
  <c r="T54" i="11" s="1"/>
  <c r="P54" i="11"/>
  <c r="O54" i="11"/>
  <c r="L54" i="11"/>
  <c r="J54" i="11"/>
  <c r="H54" i="11"/>
  <c r="I54" i="11" s="1"/>
  <c r="F54" i="11"/>
  <c r="G54" i="11" s="1"/>
  <c r="E54" i="11"/>
  <c r="M54" i="11" s="1"/>
  <c r="D54" i="11"/>
  <c r="S53" i="11"/>
  <c r="R53" i="11"/>
  <c r="Q53" i="11"/>
  <c r="T53" i="11" s="1"/>
  <c r="P53" i="11"/>
  <c r="L53" i="11"/>
  <c r="J53" i="11"/>
  <c r="H53" i="11"/>
  <c r="F53" i="11"/>
  <c r="G53" i="11" s="1"/>
  <c r="E53" i="11"/>
  <c r="D53" i="11"/>
  <c r="U52" i="11"/>
  <c r="T52" i="11"/>
  <c r="O52" i="11"/>
  <c r="M52" i="11"/>
  <c r="K52" i="11"/>
  <c r="I52" i="11"/>
  <c r="G52" i="11"/>
  <c r="U51" i="11"/>
  <c r="T51" i="11"/>
  <c r="O51" i="11"/>
  <c r="M51" i="11"/>
  <c r="K51" i="11"/>
  <c r="I51" i="11"/>
  <c r="G51" i="11"/>
  <c r="U50" i="11"/>
  <c r="T50" i="11"/>
  <c r="O50" i="11"/>
  <c r="M50" i="11"/>
  <c r="K50" i="11"/>
  <c r="I50" i="11"/>
  <c r="G50" i="11"/>
  <c r="U49" i="11"/>
  <c r="T49" i="11"/>
  <c r="O49" i="11"/>
  <c r="M49" i="11"/>
  <c r="K49" i="11"/>
  <c r="I49" i="11"/>
  <c r="G49" i="11"/>
  <c r="U48" i="11"/>
  <c r="T48" i="11"/>
  <c r="O48" i="11"/>
  <c r="M48" i="11"/>
  <c r="K48" i="11"/>
  <c r="I48" i="11"/>
  <c r="G48" i="11"/>
  <c r="T47" i="11"/>
  <c r="S47" i="11"/>
  <c r="R47" i="11"/>
  <c r="Q47" i="11"/>
  <c r="P47" i="11"/>
  <c r="U47" i="11" s="1"/>
  <c r="M47" i="11"/>
  <c r="L47" i="11"/>
  <c r="J47" i="11"/>
  <c r="H47" i="11"/>
  <c r="F47" i="11"/>
  <c r="E47" i="11"/>
  <c r="D47" i="11"/>
  <c r="I47" i="11" s="1"/>
  <c r="U46" i="11"/>
  <c r="T46" i="11"/>
  <c r="O46" i="11"/>
  <c r="M46" i="11"/>
  <c r="K46" i="11"/>
  <c r="I46" i="11"/>
  <c r="G46" i="11"/>
  <c r="U45" i="11"/>
  <c r="T45" i="11"/>
  <c r="O45" i="11"/>
  <c r="M45" i="11"/>
  <c r="K45" i="11"/>
  <c r="I45" i="11"/>
  <c r="G45" i="11"/>
  <c r="U44" i="11"/>
  <c r="T44" i="11"/>
  <c r="O44" i="11"/>
  <c r="M44" i="11"/>
  <c r="K44" i="11"/>
  <c r="I44" i="11"/>
  <c r="G44" i="11"/>
  <c r="U43" i="11"/>
  <c r="T43" i="11"/>
  <c r="O43" i="11"/>
  <c r="M43" i="11"/>
  <c r="K43" i="11"/>
  <c r="I43" i="11"/>
  <c r="G43" i="11"/>
  <c r="U42" i="11"/>
  <c r="T42" i="11"/>
  <c r="O42" i="11"/>
  <c r="M42" i="11"/>
  <c r="K42" i="11"/>
  <c r="I42" i="11"/>
  <c r="G42" i="11"/>
  <c r="U41" i="11"/>
  <c r="T41" i="11"/>
  <c r="O41" i="11"/>
  <c r="M41" i="11"/>
  <c r="K41" i="11"/>
  <c r="I41" i="11"/>
  <c r="G41" i="11"/>
  <c r="S40" i="11"/>
  <c r="R40" i="11"/>
  <c r="Q40" i="11"/>
  <c r="P40" i="11"/>
  <c r="U40" i="11" s="1"/>
  <c r="L40" i="11"/>
  <c r="J40" i="11"/>
  <c r="H40" i="11"/>
  <c r="F40" i="11"/>
  <c r="E40" i="11"/>
  <c r="M40" i="11" s="1"/>
  <c r="D40" i="11"/>
  <c r="O40" i="11" s="1"/>
  <c r="U39" i="11"/>
  <c r="T39" i="11"/>
  <c r="O39" i="11"/>
  <c r="M39" i="11"/>
  <c r="K39" i="11"/>
  <c r="I39" i="11"/>
  <c r="G39" i="11"/>
  <c r="U38" i="11"/>
  <c r="T38" i="11"/>
  <c r="O38" i="11"/>
  <c r="M38" i="11"/>
  <c r="K38" i="11"/>
  <c r="I38" i="11"/>
  <c r="G38" i="11"/>
  <c r="U37" i="11"/>
  <c r="T37" i="11"/>
  <c r="O37" i="11"/>
  <c r="M37" i="11"/>
  <c r="K37" i="11"/>
  <c r="I37" i="11"/>
  <c r="G37" i="11"/>
  <c r="U36" i="11"/>
  <c r="T36" i="11"/>
  <c r="O36" i="11"/>
  <c r="M36" i="11"/>
  <c r="K36" i="11"/>
  <c r="I36" i="11"/>
  <c r="G36" i="11"/>
  <c r="S35" i="11"/>
  <c r="R35" i="11"/>
  <c r="Q35" i="11"/>
  <c r="P35" i="11"/>
  <c r="L35" i="11"/>
  <c r="J35" i="11"/>
  <c r="H35" i="11"/>
  <c r="F35" i="11"/>
  <c r="U35" i="11" s="1"/>
  <c r="E35" i="11"/>
  <c r="D35" i="11"/>
  <c r="U34" i="11"/>
  <c r="T34" i="11"/>
  <c r="O34" i="11"/>
  <c r="M34" i="11"/>
  <c r="K34" i="11"/>
  <c r="I34" i="11"/>
  <c r="G34" i="11"/>
  <c r="U33" i="11"/>
  <c r="T33" i="11"/>
  <c r="O33" i="11"/>
  <c r="M33" i="11"/>
  <c r="K33" i="11"/>
  <c r="I33" i="11"/>
  <c r="G33" i="11"/>
  <c r="U32" i="11"/>
  <c r="T32" i="11"/>
  <c r="O32" i="11"/>
  <c r="M32" i="11"/>
  <c r="K32" i="11"/>
  <c r="I32" i="11"/>
  <c r="G32" i="11"/>
  <c r="U31" i="11"/>
  <c r="T31" i="11"/>
  <c r="O31" i="11"/>
  <c r="M31" i="11"/>
  <c r="K31" i="11"/>
  <c r="I31" i="11"/>
  <c r="G31" i="11"/>
  <c r="U30" i="11"/>
  <c r="T30" i="11"/>
  <c r="O30" i="11"/>
  <c r="M30" i="11"/>
  <c r="K30" i="11"/>
  <c r="I30" i="11"/>
  <c r="G30" i="11"/>
  <c r="U29" i="11"/>
  <c r="T29" i="11"/>
  <c r="O29" i="11"/>
  <c r="M29" i="11"/>
  <c r="K29" i="11"/>
  <c r="I29" i="11"/>
  <c r="G29" i="11"/>
  <c r="U28" i="11"/>
  <c r="T28" i="11"/>
  <c r="O28" i="11"/>
  <c r="M28" i="11"/>
  <c r="K28" i="11"/>
  <c r="I28" i="11"/>
  <c r="G28" i="11"/>
  <c r="S27" i="11"/>
  <c r="R27" i="11"/>
  <c r="Q27" i="11"/>
  <c r="P27" i="11"/>
  <c r="U27" i="11" s="1"/>
  <c r="L27" i="11"/>
  <c r="J27" i="11"/>
  <c r="H27" i="11"/>
  <c r="G27" i="11"/>
  <c r="F27" i="11"/>
  <c r="E27" i="11"/>
  <c r="D27" i="11"/>
  <c r="O27" i="11" s="1"/>
  <c r="U26" i="11"/>
  <c r="T26" i="11"/>
  <c r="O26" i="11"/>
  <c r="M26" i="11"/>
  <c r="K26" i="11"/>
  <c r="I26" i="11"/>
  <c r="G26" i="11"/>
  <c r="U25" i="11"/>
  <c r="T25" i="11"/>
  <c r="O25" i="11"/>
  <c r="M25" i="11"/>
  <c r="K25" i="11"/>
  <c r="I25" i="11"/>
  <c r="G25" i="11"/>
  <c r="U24" i="11"/>
  <c r="T24" i="11"/>
  <c r="O24" i="11"/>
  <c r="M24" i="11"/>
  <c r="K24" i="11"/>
  <c r="I24" i="11"/>
  <c r="G24" i="11"/>
  <c r="U23" i="11"/>
  <c r="T23" i="11"/>
  <c r="O23" i="11"/>
  <c r="M23" i="11"/>
  <c r="K23" i="11"/>
  <c r="I23" i="11"/>
  <c r="G23" i="11"/>
  <c r="U22" i="11"/>
  <c r="T22" i="11"/>
  <c r="O22" i="11"/>
  <c r="M22" i="11"/>
  <c r="K22" i="11"/>
  <c r="I22" i="11"/>
  <c r="G22" i="11"/>
  <c r="U21" i="11"/>
  <c r="T21" i="11"/>
  <c r="O21" i="11"/>
  <c r="M21" i="11"/>
  <c r="K21" i="11"/>
  <c r="I21" i="11"/>
  <c r="G21" i="11"/>
  <c r="U20" i="11"/>
  <c r="T20" i="11"/>
  <c r="O20" i="11"/>
  <c r="M20" i="11"/>
  <c r="K20" i="11"/>
  <c r="I20" i="11"/>
  <c r="G20" i="11"/>
  <c r="S19" i="11"/>
  <c r="R19" i="11"/>
  <c r="Q19" i="11"/>
  <c r="P19" i="11"/>
  <c r="U19" i="11" s="1"/>
  <c r="L19" i="11"/>
  <c r="J19" i="11"/>
  <c r="H19" i="11"/>
  <c r="F19" i="11"/>
  <c r="E19" i="11"/>
  <c r="M19" i="11" s="1"/>
  <c r="D19" i="11"/>
  <c r="U18" i="11"/>
  <c r="T18" i="11"/>
  <c r="O18" i="11"/>
  <c r="M18" i="11"/>
  <c r="K18" i="11"/>
  <c r="I18" i="11"/>
  <c r="G18" i="11"/>
  <c r="U17" i="11"/>
  <c r="T17" i="11"/>
  <c r="O17" i="11"/>
  <c r="M17" i="11"/>
  <c r="K17" i="11"/>
  <c r="I17" i="11"/>
  <c r="G17" i="11"/>
  <c r="U16" i="11"/>
  <c r="T16" i="11"/>
  <c r="O16" i="11"/>
  <c r="M16" i="11"/>
  <c r="K16" i="11"/>
  <c r="I16" i="11"/>
  <c r="G16" i="11"/>
  <c r="U15" i="11"/>
  <c r="T15" i="11"/>
  <c r="O15" i="11"/>
  <c r="M15" i="11"/>
  <c r="K15" i="11"/>
  <c r="I15" i="11"/>
  <c r="G15" i="11"/>
  <c r="U14" i="11"/>
  <c r="T14" i="11"/>
  <c r="O14" i="11"/>
  <c r="M14" i="11"/>
  <c r="K14" i="11"/>
  <c r="I14" i="11"/>
  <c r="G14" i="11"/>
  <c r="U13" i="11"/>
  <c r="T13" i="11"/>
  <c r="O13" i="11"/>
  <c r="M13" i="11"/>
  <c r="K13" i="11"/>
  <c r="I13" i="11"/>
  <c r="G13" i="11"/>
  <c r="U12" i="11"/>
  <c r="T12" i="11"/>
  <c r="O12" i="11"/>
  <c r="M12" i="11"/>
  <c r="K12" i="11"/>
  <c r="I12" i="11"/>
  <c r="G12" i="11"/>
  <c r="U11" i="11"/>
  <c r="T11" i="11"/>
  <c r="O11" i="11"/>
  <c r="M11" i="11"/>
  <c r="K11" i="11"/>
  <c r="I11" i="11"/>
  <c r="G11" i="11"/>
  <c r="S10" i="11"/>
  <c r="R10" i="11"/>
  <c r="Q10" i="11"/>
  <c r="P10" i="11"/>
  <c r="L10" i="11"/>
  <c r="J10" i="11"/>
  <c r="H10" i="11"/>
  <c r="I10" i="11" s="1"/>
  <c r="F10" i="11"/>
  <c r="G10" i="11" s="1"/>
  <c r="E10" i="11"/>
  <c r="D10" i="11"/>
  <c r="O10" i="11" s="1"/>
  <c r="U9" i="11"/>
  <c r="T9" i="11"/>
  <c r="O9" i="11"/>
  <c r="M9" i="11"/>
  <c r="K9" i="11"/>
  <c r="I9" i="11"/>
  <c r="G9" i="11"/>
  <c r="U8" i="11"/>
  <c r="T8" i="11"/>
  <c r="O8" i="11"/>
  <c r="M8" i="11"/>
  <c r="K8" i="11"/>
  <c r="I8" i="11"/>
  <c r="G8" i="11"/>
  <c r="S339" i="10"/>
  <c r="R339" i="10"/>
  <c r="Q339" i="10"/>
  <c r="P339" i="10"/>
  <c r="U339" i="10" s="1"/>
  <c r="L339" i="10"/>
  <c r="J339" i="10"/>
  <c r="H339" i="10"/>
  <c r="F339" i="10"/>
  <c r="E339" i="10"/>
  <c r="D339" i="10"/>
  <c r="G339" i="10" s="1"/>
  <c r="S338" i="10"/>
  <c r="T338" i="10" s="1"/>
  <c r="R338" i="10"/>
  <c r="Q338" i="10"/>
  <c r="P338" i="10"/>
  <c r="O338" i="10"/>
  <c r="L338" i="10"/>
  <c r="J338" i="10"/>
  <c r="K338" i="10" s="1"/>
  <c r="I338" i="10"/>
  <c r="H338" i="10"/>
  <c r="F338" i="10"/>
  <c r="G338" i="10" s="1"/>
  <c r="E338" i="10"/>
  <c r="D338" i="10"/>
  <c r="U337" i="10"/>
  <c r="S337" i="10"/>
  <c r="R337" i="10"/>
  <c r="Q337" i="10"/>
  <c r="P337" i="10"/>
  <c r="L337" i="10"/>
  <c r="K337" i="10"/>
  <c r="J337" i="10"/>
  <c r="H337" i="10"/>
  <c r="F337" i="10"/>
  <c r="E337" i="10"/>
  <c r="M337" i="10" s="1"/>
  <c r="D337" i="10"/>
  <c r="U336" i="10"/>
  <c r="T336" i="10"/>
  <c r="O336" i="10"/>
  <c r="M336" i="10"/>
  <c r="K336" i="10"/>
  <c r="I336" i="10"/>
  <c r="G336" i="10"/>
  <c r="U335" i="10"/>
  <c r="T335" i="10"/>
  <c r="O335" i="10"/>
  <c r="M335" i="10"/>
  <c r="K335" i="10"/>
  <c r="I335" i="10"/>
  <c r="G335" i="10"/>
  <c r="U334" i="10"/>
  <c r="T334" i="10"/>
  <c r="O334" i="10"/>
  <c r="M334" i="10"/>
  <c r="K334" i="10"/>
  <c r="I334" i="10"/>
  <c r="G334" i="10"/>
  <c r="U333" i="10"/>
  <c r="T333" i="10"/>
  <c r="O333" i="10"/>
  <c r="M333" i="10"/>
  <c r="K333" i="10"/>
  <c r="I333" i="10"/>
  <c r="G333" i="10"/>
  <c r="S332" i="10"/>
  <c r="R332" i="10"/>
  <c r="Q332" i="10"/>
  <c r="P332" i="10"/>
  <c r="U332" i="10" s="1"/>
  <c r="L332" i="10"/>
  <c r="K332" i="10"/>
  <c r="J332" i="10"/>
  <c r="H332" i="10"/>
  <c r="I332" i="10" s="1"/>
  <c r="G332" i="10"/>
  <c r="F332" i="10"/>
  <c r="E332" i="10"/>
  <c r="M332" i="10" s="1"/>
  <c r="D332" i="10"/>
  <c r="O332" i="10" s="1"/>
  <c r="U331" i="10"/>
  <c r="T331" i="10"/>
  <c r="O331" i="10"/>
  <c r="M331" i="10"/>
  <c r="K331" i="10"/>
  <c r="I331" i="10"/>
  <c r="G331" i="10"/>
  <c r="U330" i="10"/>
  <c r="T330" i="10"/>
  <c r="O330" i="10"/>
  <c r="M330" i="10"/>
  <c r="K330" i="10"/>
  <c r="I330" i="10"/>
  <c r="G330" i="10"/>
  <c r="U329" i="10"/>
  <c r="T329" i="10"/>
  <c r="O329" i="10"/>
  <c r="M329" i="10"/>
  <c r="K329" i="10"/>
  <c r="I329" i="10"/>
  <c r="G329" i="10"/>
  <c r="U328" i="10"/>
  <c r="T328" i="10"/>
  <c r="O328" i="10"/>
  <c r="M328" i="10"/>
  <c r="K328" i="10"/>
  <c r="I328" i="10"/>
  <c r="G328" i="10"/>
  <c r="U327" i="10"/>
  <c r="T327" i="10"/>
  <c r="O327" i="10"/>
  <c r="M327" i="10"/>
  <c r="K327" i="10"/>
  <c r="I327" i="10"/>
  <c r="G327" i="10"/>
  <c r="U326" i="10"/>
  <c r="T326" i="10"/>
  <c r="O326" i="10"/>
  <c r="M326" i="10"/>
  <c r="K326" i="10"/>
  <c r="I326" i="10"/>
  <c r="G326" i="10"/>
  <c r="U325" i="10"/>
  <c r="T325" i="10"/>
  <c r="O325" i="10"/>
  <c r="M325" i="10"/>
  <c r="K325" i="10"/>
  <c r="I325" i="10"/>
  <c r="G325" i="10"/>
  <c r="U324" i="10"/>
  <c r="T324" i="10"/>
  <c r="O324" i="10"/>
  <c r="M324" i="10"/>
  <c r="K324" i="10"/>
  <c r="I324" i="10"/>
  <c r="G324" i="10"/>
  <c r="S323" i="10"/>
  <c r="R323" i="10"/>
  <c r="Q323" i="10"/>
  <c r="T323" i="10" s="1"/>
  <c r="P323" i="10"/>
  <c r="U323" i="10" s="1"/>
  <c r="L323" i="10"/>
  <c r="J323" i="10"/>
  <c r="H323" i="10"/>
  <c r="I323" i="10" s="1"/>
  <c r="F323" i="10"/>
  <c r="E323" i="10"/>
  <c r="D323" i="10"/>
  <c r="U322" i="10"/>
  <c r="T322" i="10"/>
  <c r="O322" i="10"/>
  <c r="M322" i="10"/>
  <c r="K322" i="10"/>
  <c r="I322" i="10"/>
  <c r="G322" i="10"/>
  <c r="U321" i="10"/>
  <c r="T321" i="10"/>
  <c r="O321" i="10"/>
  <c r="M321" i="10"/>
  <c r="K321" i="10"/>
  <c r="I321" i="10"/>
  <c r="G321" i="10"/>
  <c r="U320" i="10"/>
  <c r="T320" i="10"/>
  <c r="O320" i="10"/>
  <c r="M320" i="10"/>
  <c r="K320" i="10"/>
  <c r="I320" i="10"/>
  <c r="G320" i="10"/>
  <c r="U319" i="10"/>
  <c r="T319" i="10"/>
  <c r="O319" i="10"/>
  <c r="M319" i="10"/>
  <c r="K319" i="10"/>
  <c r="I319" i="10"/>
  <c r="G319" i="10"/>
  <c r="U318" i="10"/>
  <c r="T318" i="10"/>
  <c r="O318" i="10"/>
  <c r="M318" i="10"/>
  <c r="K318" i="10"/>
  <c r="I318" i="10"/>
  <c r="G318" i="10"/>
  <c r="U317" i="10"/>
  <c r="S317" i="10"/>
  <c r="R317" i="10"/>
  <c r="Q317" i="10"/>
  <c r="T317" i="10" s="1"/>
  <c r="P317" i="10"/>
  <c r="L317" i="10"/>
  <c r="J317" i="10"/>
  <c r="H317" i="10"/>
  <c r="F317" i="10"/>
  <c r="E317" i="10"/>
  <c r="M317" i="10" s="1"/>
  <c r="D317" i="10"/>
  <c r="U316" i="10"/>
  <c r="T316" i="10"/>
  <c r="O316" i="10"/>
  <c r="M316" i="10"/>
  <c r="K316" i="10"/>
  <c r="I316" i="10"/>
  <c r="G316" i="10"/>
  <c r="U315" i="10"/>
  <c r="T315" i="10"/>
  <c r="O315" i="10"/>
  <c r="M315" i="10"/>
  <c r="K315" i="10"/>
  <c r="I315" i="10"/>
  <c r="G315" i="10"/>
  <c r="U314" i="10"/>
  <c r="T314" i="10"/>
  <c r="O314" i="10"/>
  <c r="M314" i="10"/>
  <c r="K314" i="10"/>
  <c r="I314" i="10"/>
  <c r="G314" i="10"/>
  <c r="U313" i="10"/>
  <c r="T313" i="10"/>
  <c r="O313" i="10"/>
  <c r="M313" i="10"/>
  <c r="K313" i="10"/>
  <c r="I313" i="10"/>
  <c r="G313" i="10"/>
  <c r="U312" i="10"/>
  <c r="T312" i="10"/>
  <c r="O312" i="10"/>
  <c r="M312" i="10"/>
  <c r="K312" i="10"/>
  <c r="I312" i="10"/>
  <c r="G312" i="10"/>
  <c r="U311" i="10"/>
  <c r="T311" i="10"/>
  <c r="O311" i="10"/>
  <c r="M311" i="10"/>
  <c r="K311" i="10"/>
  <c r="I311" i="10"/>
  <c r="G311" i="10"/>
  <c r="S310" i="10"/>
  <c r="R310" i="10"/>
  <c r="Q310" i="10"/>
  <c r="P310" i="10"/>
  <c r="L310" i="10"/>
  <c r="J310" i="10"/>
  <c r="K310" i="10" s="1"/>
  <c r="H310" i="10"/>
  <c r="I310" i="10" s="1"/>
  <c r="G310" i="10"/>
  <c r="F310" i="10"/>
  <c r="E310" i="10"/>
  <c r="M310" i="10" s="1"/>
  <c r="D310" i="10"/>
  <c r="O310" i="10" s="1"/>
  <c r="U309" i="10"/>
  <c r="T309" i="10"/>
  <c r="O309" i="10"/>
  <c r="M309" i="10"/>
  <c r="K309" i="10"/>
  <c r="I309" i="10"/>
  <c r="G309" i="10"/>
  <c r="U308" i="10"/>
  <c r="T308" i="10"/>
  <c r="O308" i="10"/>
  <c r="M308" i="10"/>
  <c r="K308" i="10"/>
  <c r="I308" i="10"/>
  <c r="G308" i="10"/>
  <c r="U307" i="10"/>
  <c r="T307" i="10"/>
  <c r="O307" i="10"/>
  <c r="M307" i="10"/>
  <c r="K307" i="10"/>
  <c r="I307" i="10"/>
  <c r="G307" i="10"/>
  <c r="U306" i="10"/>
  <c r="T306" i="10"/>
  <c r="O306" i="10"/>
  <c r="M306" i="10"/>
  <c r="K306" i="10"/>
  <c r="I306" i="10"/>
  <c r="G306" i="10"/>
  <c r="U305" i="10"/>
  <c r="T305" i="10"/>
  <c r="O305" i="10"/>
  <c r="M305" i="10"/>
  <c r="K305" i="10"/>
  <c r="I305" i="10"/>
  <c r="G305" i="10"/>
  <c r="U304" i="10"/>
  <c r="T304" i="10"/>
  <c r="O304" i="10"/>
  <c r="M304" i="10"/>
  <c r="K304" i="10"/>
  <c r="I304" i="10"/>
  <c r="G304" i="10"/>
  <c r="T303" i="10"/>
  <c r="S303" i="10"/>
  <c r="R303" i="10"/>
  <c r="Q303" i="10"/>
  <c r="P303" i="10"/>
  <c r="L303" i="10"/>
  <c r="K303" i="10"/>
  <c r="J303" i="10"/>
  <c r="H303" i="10"/>
  <c r="F303" i="10"/>
  <c r="E303" i="10"/>
  <c r="D303" i="10"/>
  <c r="U302" i="10"/>
  <c r="T302" i="10"/>
  <c r="O302" i="10"/>
  <c r="M302" i="10"/>
  <c r="K302" i="10"/>
  <c r="I302" i="10"/>
  <c r="G302" i="10"/>
  <c r="S299" i="10"/>
  <c r="T299" i="10" s="1"/>
  <c r="R299" i="10"/>
  <c r="Q299" i="10"/>
  <c r="P299" i="10"/>
  <c r="L299" i="10"/>
  <c r="J299" i="10"/>
  <c r="K299" i="10" s="1"/>
  <c r="H299" i="10"/>
  <c r="F299" i="10"/>
  <c r="U299" i="10" s="1"/>
  <c r="E299" i="10"/>
  <c r="D299" i="10"/>
  <c r="T298" i="10"/>
  <c r="S298" i="10"/>
  <c r="R298" i="10"/>
  <c r="Q298" i="10"/>
  <c r="P298" i="10"/>
  <c r="L298" i="10"/>
  <c r="J298" i="10"/>
  <c r="H298" i="10"/>
  <c r="F298" i="10"/>
  <c r="E298" i="10"/>
  <c r="K298" i="10" s="1"/>
  <c r="D298" i="10"/>
  <c r="I298" i="10" s="1"/>
  <c r="U297" i="10"/>
  <c r="T297" i="10"/>
  <c r="O297" i="10"/>
  <c r="M297" i="10"/>
  <c r="K297" i="10"/>
  <c r="I297" i="10"/>
  <c r="G297" i="10"/>
  <c r="U296" i="10"/>
  <c r="T296" i="10"/>
  <c r="O296" i="10"/>
  <c r="M296" i="10"/>
  <c r="K296" i="10"/>
  <c r="I296" i="10"/>
  <c r="G296" i="10"/>
  <c r="U295" i="10"/>
  <c r="T295" i="10"/>
  <c r="O295" i="10"/>
  <c r="M295" i="10"/>
  <c r="K295" i="10"/>
  <c r="I295" i="10"/>
  <c r="G295" i="10"/>
  <c r="U294" i="10"/>
  <c r="T294" i="10"/>
  <c r="O294" i="10"/>
  <c r="M294" i="10"/>
  <c r="K294" i="10"/>
  <c r="I294" i="10"/>
  <c r="G294" i="10"/>
  <c r="U293" i="10"/>
  <c r="T293" i="10"/>
  <c r="O293" i="10"/>
  <c r="M293" i="10"/>
  <c r="K293" i="10"/>
  <c r="I293" i="10"/>
  <c r="G293" i="10"/>
  <c r="S292" i="10"/>
  <c r="R292" i="10"/>
  <c r="Q292" i="10"/>
  <c r="P292" i="10"/>
  <c r="L292" i="10"/>
  <c r="J292" i="10"/>
  <c r="K292" i="10" s="1"/>
  <c r="H292" i="10"/>
  <c r="F292" i="10"/>
  <c r="E292" i="10"/>
  <c r="M292" i="10" s="1"/>
  <c r="D292" i="10"/>
  <c r="U291" i="10"/>
  <c r="T291" i="10"/>
  <c r="O291" i="10"/>
  <c r="M291" i="10"/>
  <c r="K291" i="10"/>
  <c r="I291" i="10"/>
  <c r="G291" i="10"/>
  <c r="U290" i="10"/>
  <c r="T290" i="10"/>
  <c r="O290" i="10"/>
  <c r="M290" i="10"/>
  <c r="K290" i="10"/>
  <c r="I290" i="10"/>
  <c r="G290" i="10"/>
  <c r="U289" i="10"/>
  <c r="T289" i="10"/>
  <c r="O289" i="10"/>
  <c r="M289" i="10"/>
  <c r="K289" i="10"/>
  <c r="I289" i="10"/>
  <c r="G289" i="10"/>
  <c r="U288" i="10"/>
  <c r="T288" i="10"/>
  <c r="O288" i="10"/>
  <c r="M288" i="10"/>
  <c r="K288" i="10"/>
  <c r="I288" i="10"/>
  <c r="G288" i="10"/>
  <c r="U287" i="10"/>
  <c r="T287" i="10"/>
  <c r="O287" i="10"/>
  <c r="M287" i="10"/>
  <c r="K287" i="10"/>
  <c r="I287" i="10"/>
  <c r="G287" i="10"/>
  <c r="U286" i="10"/>
  <c r="T286" i="10"/>
  <c r="O286" i="10"/>
  <c r="M286" i="10"/>
  <c r="K286" i="10"/>
  <c r="I286" i="10"/>
  <c r="G286" i="10"/>
  <c r="T285" i="10"/>
  <c r="S285" i="10"/>
  <c r="R285" i="10"/>
  <c r="Q285" i="10"/>
  <c r="P285" i="10"/>
  <c r="U285" i="10" s="1"/>
  <c r="L285" i="10"/>
  <c r="J285" i="10"/>
  <c r="K285" i="10" s="1"/>
  <c r="H285" i="10"/>
  <c r="F285" i="10"/>
  <c r="E285" i="10"/>
  <c r="D285" i="10"/>
  <c r="I285" i="10" s="1"/>
  <c r="U284" i="10"/>
  <c r="T284" i="10"/>
  <c r="O284" i="10"/>
  <c r="M284" i="10"/>
  <c r="K284" i="10"/>
  <c r="I284" i="10"/>
  <c r="G284" i="10"/>
  <c r="U283" i="10"/>
  <c r="T283" i="10"/>
  <c r="O283" i="10"/>
  <c r="M283" i="10"/>
  <c r="K283" i="10"/>
  <c r="I283" i="10"/>
  <c r="G283" i="10"/>
  <c r="U282" i="10"/>
  <c r="T282" i="10"/>
  <c r="O282" i="10"/>
  <c r="M282" i="10"/>
  <c r="K282" i="10"/>
  <c r="I282" i="10"/>
  <c r="G282" i="10"/>
  <c r="U281" i="10"/>
  <c r="T281" i="10"/>
  <c r="O281" i="10"/>
  <c r="M281" i="10"/>
  <c r="K281" i="10"/>
  <c r="I281" i="10"/>
  <c r="G281" i="10"/>
  <c r="U280" i="10"/>
  <c r="T280" i="10"/>
  <c r="O280" i="10"/>
  <c r="M280" i="10"/>
  <c r="K280" i="10"/>
  <c r="I280" i="10"/>
  <c r="G280" i="10"/>
  <c r="U279" i="10"/>
  <c r="T279" i="10"/>
  <c r="O279" i="10"/>
  <c r="M279" i="10"/>
  <c r="K279" i="10"/>
  <c r="I279" i="10"/>
  <c r="G279" i="10"/>
  <c r="U278" i="10"/>
  <c r="T278" i="10"/>
  <c r="O278" i="10"/>
  <c r="M278" i="10"/>
  <c r="K278" i="10"/>
  <c r="I278" i="10"/>
  <c r="G278" i="10"/>
  <c r="U277" i="10"/>
  <c r="T277" i="10"/>
  <c r="O277" i="10"/>
  <c r="M277" i="10"/>
  <c r="K277" i="10"/>
  <c r="I277" i="10"/>
  <c r="G277" i="10"/>
  <c r="U276" i="10"/>
  <c r="T276" i="10"/>
  <c r="O276" i="10"/>
  <c r="M276" i="10"/>
  <c r="K276" i="10"/>
  <c r="I276" i="10"/>
  <c r="G276" i="10"/>
  <c r="S275" i="10"/>
  <c r="R275" i="10"/>
  <c r="Q275" i="10"/>
  <c r="P275" i="10"/>
  <c r="L275" i="10"/>
  <c r="J275" i="10"/>
  <c r="H275" i="10"/>
  <c r="F275" i="10"/>
  <c r="E275" i="10"/>
  <c r="D275" i="10"/>
  <c r="I275" i="10" s="1"/>
  <c r="U274" i="10"/>
  <c r="T274" i="10"/>
  <c r="O274" i="10"/>
  <c r="M274" i="10"/>
  <c r="K274" i="10"/>
  <c r="I274" i="10"/>
  <c r="G274" i="10"/>
  <c r="U273" i="10"/>
  <c r="T273" i="10"/>
  <c r="O273" i="10"/>
  <c r="M273" i="10"/>
  <c r="K273" i="10"/>
  <c r="I273" i="10"/>
  <c r="G273" i="10"/>
  <c r="U272" i="10"/>
  <c r="T272" i="10"/>
  <c r="O272" i="10"/>
  <c r="M272" i="10"/>
  <c r="K272" i="10"/>
  <c r="I272" i="10"/>
  <c r="G272" i="10"/>
  <c r="U271" i="10"/>
  <c r="T271" i="10"/>
  <c r="O271" i="10"/>
  <c r="M271" i="10"/>
  <c r="K271" i="10"/>
  <c r="I271" i="10"/>
  <c r="G271" i="10"/>
  <c r="U270" i="10"/>
  <c r="T270" i="10"/>
  <c r="O270" i="10"/>
  <c r="M270" i="10"/>
  <c r="K270" i="10"/>
  <c r="I270" i="10"/>
  <c r="G270" i="10"/>
  <c r="U269" i="10"/>
  <c r="T269" i="10"/>
  <c r="O269" i="10"/>
  <c r="M269" i="10"/>
  <c r="K269" i="10"/>
  <c r="I269" i="10"/>
  <c r="G269" i="10"/>
  <c r="U268" i="10"/>
  <c r="T268" i="10"/>
  <c r="O268" i="10"/>
  <c r="M268" i="10"/>
  <c r="K268" i="10"/>
  <c r="I268" i="10"/>
  <c r="G268" i="10"/>
  <c r="S267" i="10"/>
  <c r="R267" i="10"/>
  <c r="Q267" i="10"/>
  <c r="P267" i="10"/>
  <c r="L267" i="10"/>
  <c r="J267" i="10"/>
  <c r="H267" i="10"/>
  <c r="F267" i="10"/>
  <c r="U267" i="10" s="1"/>
  <c r="E267" i="10"/>
  <c r="D267" i="10"/>
  <c r="I267" i="10" s="1"/>
  <c r="U266" i="10"/>
  <c r="T266" i="10"/>
  <c r="O266" i="10"/>
  <c r="M266" i="10"/>
  <c r="K266" i="10"/>
  <c r="I266" i="10"/>
  <c r="G266" i="10"/>
  <c r="U265" i="10"/>
  <c r="T265" i="10"/>
  <c r="O265" i="10"/>
  <c r="M265" i="10"/>
  <c r="K265" i="10"/>
  <c r="I265" i="10"/>
  <c r="G265" i="10"/>
  <c r="U264" i="10"/>
  <c r="T264" i="10"/>
  <c r="O264" i="10"/>
  <c r="M264" i="10"/>
  <c r="K264" i="10"/>
  <c r="I264" i="10"/>
  <c r="G264" i="10"/>
  <c r="U263" i="10"/>
  <c r="T263" i="10"/>
  <c r="O263" i="10"/>
  <c r="M263" i="10"/>
  <c r="K263" i="10"/>
  <c r="I263" i="10"/>
  <c r="G263" i="10"/>
  <c r="S260" i="10"/>
  <c r="R260" i="10"/>
  <c r="Q260" i="10"/>
  <c r="P260" i="10"/>
  <c r="U260" i="10" s="1"/>
  <c r="O260" i="10"/>
  <c r="L260" i="10"/>
  <c r="J260" i="10"/>
  <c r="K260" i="10" s="1"/>
  <c r="H260" i="10"/>
  <c r="I260" i="10" s="1"/>
  <c r="F260" i="10"/>
  <c r="G260" i="10" s="1"/>
  <c r="E260" i="10"/>
  <c r="M260" i="10" s="1"/>
  <c r="D260" i="10"/>
  <c r="U259" i="10"/>
  <c r="S259" i="10"/>
  <c r="R259" i="10"/>
  <c r="Q259" i="10"/>
  <c r="T259" i="10" s="1"/>
  <c r="P259" i="10"/>
  <c r="L259" i="10"/>
  <c r="J259" i="10"/>
  <c r="H259" i="10"/>
  <c r="F259" i="10"/>
  <c r="E259" i="10"/>
  <c r="D259" i="10"/>
  <c r="U258" i="10"/>
  <c r="T258" i="10"/>
  <c r="O258" i="10"/>
  <c r="M258" i="10"/>
  <c r="K258" i="10"/>
  <c r="I258" i="10"/>
  <c r="G258" i="10"/>
  <c r="U257" i="10"/>
  <c r="T257" i="10"/>
  <c r="O257" i="10"/>
  <c r="M257" i="10"/>
  <c r="K257" i="10"/>
  <c r="I257" i="10"/>
  <c r="G257" i="10"/>
  <c r="U256" i="10"/>
  <c r="T256" i="10"/>
  <c r="O256" i="10"/>
  <c r="M256" i="10"/>
  <c r="K256" i="10"/>
  <c r="I256" i="10"/>
  <c r="G256" i="10"/>
  <c r="U255" i="10"/>
  <c r="T255" i="10"/>
  <c r="O255" i="10"/>
  <c r="M255" i="10"/>
  <c r="K255" i="10"/>
  <c r="I255" i="10"/>
  <c r="G255" i="10"/>
  <c r="S254" i="10"/>
  <c r="R254" i="10"/>
  <c r="Q254" i="10"/>
  <c r="T254" i="10" s="1"/>
  <c r="P254" i="10"/>
  <c r="U254" i="10" s="1"/>
  <c r="L254" i="10"/>
  <c r="K254" i="10"/>
  <c r="J254" i="10"/>
  <c r="H254" i="10"/>
  <c r="F254" i="10"/>
  <c r="E254" i="10"/>
  <c r="M254" i="10" s="1"/>
  <c r="D254" i="10"/>
  <c r="U253" i="10"/>
  <c r="T253" i="10"/>
  <c r="O253" i="10"/>
  <c r="M253" i="10"/>
  <c r="K253" i="10"/>
  <c r="I253" i="10"/>
  <c r="G253" i="10"/>
  <c r="U252" i="10"/>
  <c r="T252" i="10"/>
  <c r="O252" i="10"/>
  <c r="M252" i="10"/>
  <c r="K252" i="10"/>
  <c r="I252" i="10"/>
  <c r="G252" i="10"/>
  <c r="U251" i="10"/>
  <c r="T251" i="10"/>
  <c r="O251" i="10"/>
  <c r="M251" i="10"/>
  <c r="K251" i="10"/>
  <c r="I251" i="10"/>
  <c r="G251" i="10"/>
  <c r="U250" i="10"/>
  <c r="T250" i="10"/>
  <c r="O250" i="10"/>
  <c r="M250" i="10"/>
  <c r="K250" i="10"/>
  <c r="I250" i="10"/>
  <c r="G250" i="10"/>
  <c r="U249" i="10"/>
  <c r="T249" i="10"/>
  <c r="O249" i="10"/>
  <c r="M249" i="10"/>
  <c r="K249" i="10"/>
  <c r="I249" i="10"/>
  <c r="G249" i="10"/>
  <c r="U248" i="10"/>
  <c r="T248" i="10"/>
  <c r="O248" i="10"/>
  <c r="M248" i="10"/>
  <c r="K248" i="10"/>
  <c r="I248" i="10"/>
  <c r="G248" i="10"/>
  <c r="U247" i="10"/>
  <c r="S247" i="10"/>
  <c r="R247" i="10"/>
  <c r="Q247" i="10"/>
  <c r="T247" i="10" s="1"/>
  <c r="P247" i="10"/>
  <c r="L247" i="10"/>
  <c r="J247" i="10"/>
  <c r="H247" i="10"/>
  <c r="F247" i="10"/>
  <c r="E247" i="10"/>
  <c r="D247" i="10"/>
  <c r="U246" i="10"/>
  <c r="T246" i="10"/>
  <c r="O246" i="10"/>
  <c r="M246" i="10"/>
  <c r="K246" i="10"/>
  <c r="I246" i="10"/>
  <c r="G246" i="10"/>
  <c r="U245" i="10"/>
  <c r="T245" i="10"/>
  <c r="O245" i="10"/>
  <c r="M245" i="10"/>
  <c r="K245" i="10"/>
  <c r="I245" i="10"/>
  <c r="G245" i="10"/>
  <c r="U244" i="10"/>
  <c r="T244" i="10"/>
  <c r="O244" i="10"/>
  <c r="M244" i="10"/>
  <c r="K244" i="10"/>
  <c r="I244" i="10"/>
  <c r="G244" i="10"/>
  <c r="U243" i="10"/>
  <c r="T243" i="10"/>
  <c r="O243" i="10"/>
  <c r="M243" i="10"/>
  <c r="K243" i="10"/>
  <c r="I243" i="10"/>
  <c r="G243" i="10"/>
  <c r="U242" i="10"/>
  <c r="T242" i="10"/>
  <c r="O242" i="10"/>
  <c r="M242" i="10"/>
  <c r="K242" i="10"/>
  <c r="I242" i="10"/>
  <c r="G242" i="10"/>
  <c r="U241" i="10"/>
  <c r="T241" i="10"/>
  <c r="O241" i="10"/>
  <c r="M241" i="10"/>
  <c r="K241" i="10"/>
  <c r="I241" i="10"/>
  <c r="G241" i="10"/>
  <c r="S240" i="10"/>
  <c r="T240" i="10" s="1"/>
  <c r="R240" i="10"/>
  <c r="Q240" i="10"/>
  <c r="P240" i="10"/>
  <c r="O240" i="10"/>
  <c r="L240" i="10"/>
  <c r="J240" i="10"/>
  <c r="H240" i="10"/>
  <c r="F240" i="10"/>
  <c r="G240" i="10" s="1"/>
  <c r="E240" i="10"/>
  <c r="M240" i="10" s="1"/>
  <c r="D240" i="10"/>
  <c r="U239" i="10"/>
  <c r="T239" i="10"/>
  <c r="O239" i="10"/>
  <c r="M239" i="10"/>
  <c r="K239" i="10"/>
  <c r="I239" i="10"/>
  <c r="G239" i="10"/>
  <c r="U238" i="10"/>
  <c r="T238" i="10"/>
  <c r="O238" i="10"/>
  <c r="M238" i="10"/>
  <c r="K238" i="10"/>
  <c r="I238" i="10"/>
  <c r="G238" i="10"/>
  <c r="U237" i="10"/>
  <c r="T237" i="10"/>
  <c r="O237" i="10"/>
  <c r="M237" i="10"/>
  <c r="K237" i="10"/>
  <c r="I237" i="10"/>
  <c r="G237" i="10"/>
  <c r="U236" i="10"/>
  <c r="T236" i="10"/>
  <c r="O236" i="10"/>
  <c r="M236" i="10"/>
  <c r="K236" i="10"/>
  <c r="I236" i="10"/>
  <c r="G236" i="10"/>
  <c r="U235" i="10"/>
  <c r="T235" i="10"/>
  <c r="O235" i="10"/>
  <c r="M235" i="10"/>
  <c r="K235" i="10"/>
  <c r="I235" i="10"/>
  <c r="G235" i="10"/>
  <c r="U234" i="10"/>
  <c r="T234" i="10"/>
  <c r="O234" i="10"/>
  <c r="M234" i="10"/>
  <c r="K234" i="10"/>
  <c r="I234" i="10"/>
  <c r="G234" i="10"/>
  <c r="S231" i="10"/>
  <c r="R231" i="10"/>
  <c r="Q231" i="10"/>
  <c r="T231" i="10" s="1"/>
  <c r="P231" i="10"/>
  <c r="U231" i="10" s="1"/>
  <c r="L231" i="10"/>
  <c r="J231" i="10"/>
  <c r="I231" i="10"/>
  <c r="H231" i="10"/>
  <c r="G231" i="10"/>
  <c r="F231" i="10"/>
  <c r="E231" i="10"/>
  <c r="D231" i="10"/>
  <c r="O231" i="10" s="1"/>
  <c r="S230" i="10"/>
  <c r="R230" i="10"/>
  <c r="Q230" i="10"/>
  <c r="P230" i="10"/>
  <c r="L230" i="10"/>
  <c r="J230" i="10"/>
  <c r="K230" i="10" s="1"/>
  <c r="H230" i="10"/>
  <c r="F230" i="10"/>
  <c r="G230" i="10" s="1"/>
  <c r="E230" i="10"/>
  <c r="M230" i="10" s="1"/>
  <c r="D230" i="10"/>
  <c r="O230" i="10" s="1"/>
  <c r="U229" i="10"/>
  <c r="T229" i="10"/>
  <c r="O229" i="10"/>
  <c r="M229" i="10"/>
  <c r="K229" i="10"/>
  <c r="I229" i="10"/>
  <c r="G229" i="10"/>
  <c r="U228" i="10"/>
  <c r="T228" i="10"/>
  <c r="O228" i="10"/>
  <c r="M228" i="10"/>
  <c r="K228" i="10"/>
  <c r="I228" i="10"/>
  <c r="G228" i="10"/>
  <c r="U227" i="10"/>
  <c r="T227" i="10"/>
  <c r="O227" i="10"/>
  <c r="M227" i="10"/>
  <c r="K227" i="10"/>
  <c r="I227" i="10"/>
  <c r="G227" i="10"/>
  <c r="U226" i="10"/>
  <c r="T226" i="10"/>
  <c r="O226" i="10"/>
  <c r="M226" i="10"/>
  <c r="K226" i="10"/>
  <c r="I226" i="10"/>
  <c r="G226" i="10"/>
  <c r="U225" i="10"/>
  <c r="T225" i="10"/>
  <c r="O225" i="10"/>
  <c r="M225" i="10"/>
  <c r="K225" i="10"/>
  <c r="I225" i="10"/>
  <c r="G225" i="10"/>
  <c r="S224" i="10"/>
  <c r="T224" i="10" s="1"/>
  <c r="R224" i="10"/>
  <c r="Q224" i="10"/>
  <c r="P224" i="10"/>
  <c r="L224" i="10"/>
  <c r="J224" i="10"/>
  <c r="H224" i="10"/>
  <c r="F224" i="10"/>
  <c r="E224" i="10"/>
  <c r="D224" i="10"/>
  <c r="I224" i="10" s="1"/>
  <c r="U223" i="10"/>
  <c r="T223" i="10"/>
  <c r="O223" i="10"/>
  <c r="M223" i="10"/>
  <c r="K223" i="10"/>
  <c r="I223" i="10"/>
  <c r="G223" i="10"/>
  <c r="U222" i="10"/>
  <c r="T222" i="10"/>
  <c r="O222" i="10"/>
  <c r="M222" i="10"/>
  <c r="K222" i="10"/>
  <c r="I222" i="10"/>
  <c r="G222" i="10"/>
  <c r="U221" i="10"/>
  <c r="T221" i="10"/>
  <c r="O221" i="10"/>
  <c r="M221" i="10"/>
  <c r="K221" i="10"/>
  <c r="I221" i="10"/>
  <c r="G221" i="10"/>
  <c r="U220" i="10"/>
  <c r="T220" i="10"/>
  <c r="O220" i="10"/>
  <c r="M220" i="10"/>
  <c r="K220" i="10"/>
  <c r="I220" i="10"/>
  <c r="G220" i="10"/>
  <c r="U219" i="10"/>
  <c r="T219" i="10"/>
  <c r="O219" i="10"/>
  <c r="M219" i="10"/>
  <c r="K219" i="10"/>
  <c r="I219" i="10"/>
  <c r="G219" i="10"/>
  <c r="U218" i="10"/>
  <c r="T218" i="10"/>
  <c r="O218" i="10"/>
  <c r="M218" i="10"/>
  <c r="K218" i="10"/>
  <c r="I218" i="10"/>
  <c r="G218" i="10"/>
  <c r="U217" i="10"/>
  <c r="T217" i="10"/>
  <c r="O217" i="10"/>
  <c r="M217" i="10"/>
  <c r="K217" i="10"/>
  <c r="I217" i="10"/>
  <c r="G217" i="10"/>
  <c r="S216" i="10"/>
  <c r="R216" i="10"/>
  <c r="Q216" i="10"/>
  <c r="P216" i="10"/>
  <c r="O216" i="10"/>
  <c r="L216" i="10"/>
  <c r="J216" i="10"/>
  <c r="H216" i="10"/>
  <c r="G216" i="10"/>
  <c r="F216" i="10"/>
  <c r="E216" i="10"/>
  <c r="D216" i="10"/>
  <c r="I216" i="10" s="1"/>
  <c r="U215" i="10"/>
  <c r="T215" i="10"/>
  <c r="O215" i="10"/>
  <c r="M215" i="10"/>
  <c r="K215" i="10"/>
  <c r="I215" i="10"/>
  <c r="G215" i="10"/>
  <c r="U214" i="10"/>
  <c r="T214" i="10"/>
  <c r="O214" i="10"/>
  <c r="M214" i="10"/>
  <c r="K214" i="10"/>
  <c r="I214" i="10"/>
  <c r="G214" i="10"/>
  <c r="U213" i="10"/>
  <c r="T213" i="10"/>
  <c r="O213" i="10"/>
  <c r="M213" i="10"/>
  <c r="K213" i="10"/>
  <c r="I213" i="10"/>
  <c r="G213" i="10"/>
  <c r="U212" i="10"/>
  <c r="T212" i="10"/>
  <c r="O212" i="10"/>
  <c r="M212" i="10"/>
  <c r="K212" i="10"/>
  <c r="I212" i="10"/>
  <c r="G212" i="10"/>
  <c r="U211" i="10"/>
  <c r="T211" i="10"/>
  <c r="O211" i="10"/>
  <c r="M211" i="10"/>
  <c r="K211" i="10"/>
  <c r="I211" i="10"/>
  <c r="G211" i="10"/>
  <c r="U210" i="10"/>
  <c r="T210" i="10"/>
  <c r="O210" i="10"/>
  <c r="M210" i="10"/>
  <c r="K210" i="10"/>
  <c r="I210" i="10"/>
  <c r="G210" i="10"/>
  <c r="U209" i="10"/>
  <c r="T209" i="10"/>
  <c r="O209" i="10"/>
  <c r="M209" i="10"/>
  <c r="K209" i="10"/>
  <c r="I209" i="10"/>
  <c r="G209" i="10"/>
  <c r="U208" i="10"/>
  <c r="T208" i="10"/>
  <c r="O208" i="10"/>
  <c r="M208" i="10"/>
  <c r="K208" i="10"/>
  <c r="I208" i="10"/>
  <c r="G208" i="10"/>
  <c r="S205" i="10"/>
  <c r="R205" i="10"/>
  <c r="Q205" i="10"/>
  <c r="P205" i="10"/>
  <c r="U205" i="10" s="1"/>
  <c r="L205" i="10"/>
  <c r="J205" i="10"/>
  <c r="I205" i="10"/>
  <c r="H205" i="10"/>
  <c r="G205" i="10"/>
  <c r="F205" i="10"/>
  <c r="E205" i="10"/>
  <c r="M205" i="10" s="1"/>
  <c r="D205" i="10"/>
  <c r="O205" i="10" s="1"/>
  <c r="S204" i="10"/>
  <c r="R204" i="10"/>
  <c r="Q204" i="10"/>
  <c r="T204" i="10" s="1"/>
  <c r="P204" i="10"/>
  <c r="O204" i="10"/>
  <c r="L204" i="10"/>
  <c r="J204" i="10"/>
  <c r="H204" i="10"/>
  <c r="F204" i="10"/>
  <c r="E204" i="10"/>
  <c r="D204" i="10"/>
  <c r="I204" i="10" s="1"/>
  <c r="U203" i="10"/>
  <c r="T203" i="10"/>
  <c r="O203" i="10"/>
  <c r="M203" i="10"/>
  <c r="K203" i="10"/>
  <c r="I203" i="10"/>
  <c r="G203" i="10"/>
  <c r="U202" i="10"/>
  <c r="T202" i="10"/>
  <c r="O202" i="10"/>
  <c r="M202" i="10"/>
  <c r="K202" i="10"/>
  <c r="I202" i="10"/>
  <c r="G202" i="10"/>
  <c r="U201" i="10"/>
  <c r="T201" i="10"/>
  <c r="O201" i="10"/>
  <c r="M201" i="10"/>
  <c r="K201" i="10"/>
  <c r="I201" i="10"/>
  <c r="G201" i="10"/>
  <c r="U200" i="10"/>
  <c r="T200" i="10"/>
  <c r="O200" i="10"/>
  <c r="M200" i="10"/>
  <c r="K200" i="10"/>
  <c r="I200" i="10"/>
  <c r="G200" i="10"/>
  <c r="U199" i="10"/>
  <c r="T199" i="10"/>
  <c r="O199" i="10"/>
  <c r="M199" i="10"/>
  <c r="K199" i="10"/>
  <c r="I199" i="10"/>
  <c r="G199" i="10"/>
  <c r="S198" i="10"/>
  <c r="R198" i="10"/>
  <c r="Q198" i="10"/>
  <c r="P198" i="10"/>
  <c r="L198" i="10"/>
  <c r="J198" i="10"/>
  <c r="H198" i="10"/>
  <c r="F198" i="10"/>
  <c r="E198" i="10"/>
  <c r="D198" i="10"/>
  <c r="U197" i="10"/>
  <c r="T197" i="10"/>
  <c r="O197" i="10"/>
  <c r="M197" i="10"/>
  <c r="K197" i="10"/>
  <c r="I197" i="10"/>
  <c r="G197" i="10"/>
  <c r="U196" i="10"/>
  <c r="T196" i="10"/>
  <c r="O196" i="10"/>
  <c r="M196" i="10"/>
  <c r="K196" i="10"/>
  <c r="I196" i="10"/>
  <c r="G196" i="10"/>
  <c r="U195" i="10"/>
  <c r="T195" i="10"/>
  <c r="O195" i="10"/>
  <c r="M195" i="10"/>
  <c r="K195" i="10"/>
  <c r="I195" i="10"/>
  <c r="G195" i="10"/>
  <c r="U194" i="10"/>
  <c r="T194" i="10"/>
  <c r="O194" i="10"/>
  <c r="M194" i="10"/>
  <c r="K194" i="10"/>
  <c r="I194" i="10"/>
  <c r="G194" i="10"/>
  <c r="U193" i="10"/>
  <c r="T193" i="10"/>
  <c r="O193" i="10"/>
  <c r="M193" i="10"/>
  <c r="K193" i="10"/>
  <c r="I193" i="10"/>
  <c r="G193" i="10"/>
  <c r="U192" i="10"/>
  <c r="T192" i="10"/>
  <c r="O192" i="10"/>
  <c r="M192" i="10"/>
  <c r="K192" i="10"/>
  <c r="I192" i="10"/>
  <c r="G192" i="10"/>
  <c r="S191" i="10"/>
  <c r="R191" i="10"/>
  <c r="Q191" i="10"/>
  <c r="P191" i="10"/>
  <c r="L191" i="10"/>
  <c r="J191" i="10"/>
  <c r="I191" i="10"/>
  <c r="H191" i="10"/>
  <c r="F191" i="10"/>
  <c r="E191" i="10"/>
  <c r="D191" i="10"/>
  <c r="U190" i="10"/>
  <c r="T190" i="10"/>
  <c r="O190" i="10"/>
  <c r="M190" i="10"/>
  <c r="K190" i="10"/>
  <c r="I190" i="10"/>
  <c r="G190" i="10"/>
  <c r="U189" i="10"/>
  <c r="T189" i="10"/>
  <c r="O189" i="10"/>
  <c r="M189" i="10"/>
  <c r="K189" i="10"/>
  <c r="I189" i="10"/>
  <c r="G189" i="10"/>
  <c r="U188" i="10"/>
  <c r="T188" i="10"/>
  <c r="O188" i="10"/>
  <c r="M188" i="10"/>
  <c r="K188" i="10"/>
  <c r="I188" i="10"/>
  <c r="G188" i="10"/>
  <c r="U187" i="10"/>
  <c r="T187" i="10"/>
  <c r="O187" i="10"/>
  <c r="M187" i="10"/>
  <c r="K187" i="10"/>
  <c r="I187" i="10"/>
  <c r="G187" i="10"/>
  <c r="U186" i="10"/>
  <c r="T186" i="10"/>
  <c r="O186" i="10"/>
  <c r="M186" i="10"/>
  <c r="K186" i="10"/>
  <c r="I186" i="10"/>
  <c r="G186" i="10"/>
  <c r="S185" i="10"/>
  <c r="R185" i="10"/>
  <c r="Q185" i="10"/>
  <c r="T185" i="10" s="1"/>
  <c r="P185" i="10"/>
  <c r="L185" i="10"/>
  <c r="J185" i="10"/>
  <c r="H185" i="10"/>
  <c r="F185" i="10"/>
  <c r="E185" i="10"/>
  <c r="D185" i="10"/>
  <c r="I185" i="10" s="1"/>
  <c r="U184" i="10"/>
  <c r="T184" i="10"/>
  <c r="O184" i="10"/>
  <c r="M184" i="10"/>
  <c r="K184" i="10"/>
  <c r="I184" i="10"/>
  <c r="G184" i="10"/>
  <c r="U183" i="10"/>
  <c r="T183" i="10"/>
  <c r="O183" i="10"/>
  <c r="M183" i="10"/>
  <c r="K183" i="10"/>
  <c r="I183" i="10"/>
  <c r="G183" i="10"/>
  <c r="U182" i="10"/>
  <c r="T182" i="10"/>
  <c r="O182" i="10"/>
  <c r="M182" i="10"/>
  <c r="K182" i="10"/>
  <c r="I182" i="10"/>
  <c r="G182" i="10"/>
  <c r="U181" i="10"/>
  <c r="T181" i="10"/>
  <c r="O181" i="10"/>
  <c r="M181" i="10"/>
  <c r="K181" i="10"/>
  <c r="I181" i="10"/>
  <c r="G181" i="10"/>
  <c r="U180" i="10"/>
  <c r="T180" i="10"/>
  <c r="O180" i="10"/>
  <c r="M180" i="10"/>
  <c r="K180" i="10"/>
  <c r="I180" i="10"/>
  <c r="G180" i="10"/>
  <c r="S179" i="10"/>
  <c r="R179" i="10"/>
  <c r="Q179" i="10"/>
  <c r="T179" i="10" s="1"/>
  <c r="P179" i="10"/>
  <c r="U179" i="10" s="1"/>
  <c r="L179" i="10"/>
  <c r="J179" i="10"/>
  <c r="H179" i="10"/>
  <c r="F179" i="10"/>
  <c r="E179" i="10"/>
  <c r="D179" i="10"/>
  <c r="U178" i="10"/>
  <c r="T178" i="10"/>
  <c r="O178" i="10"/>
  <c r="M178" i="10"/>
  <c r="K178" i="10"/>
  <c r="I178" i="10"/>
  <c r="G178" i="10"/>
  <c r="U177" i="10"/>
  <c r="T177" i="10"/>
  <c r="O177" i="10"/>
  <c r="M177" i="10"/>
  <c r="K177" i="10"/>
  <c r="I177" i="10"/>
  <c r="G177" i="10"/>
  <c r="U176" i="10"/>
  <c r="T176" i="10"/>
  <c r="O176" i="10"/>
  <c r="M176" i="10"/>
  <c r="K176" i="10"/>
  <c r="I176" i="10"/>
  <c r="G176" i="10"/>
  <c r="U175" i="10"/>
  <c r="T175" i="10"/>
  <c r="O175" i="10"/>
  <c r="M175" i="10"/>
  <c r="K175" i="10"/>
  <c r="I175" i="10"/>
  <c r="G175" i="10"/>
  <c r="U174" i="10"/>
  <c r="T174" i="10"/>
  <c r="O174" i="10"/>
  <c r="M174" i="10"/>
  <c r="K174" i="10"/>
  <c r="I174" i="10"/>
  <c r="G174" i="10"/>
  <c r="U173" i="10"/>
  <c r="T173" i="10"/>
  <c r="O173" i="10"/>
  <c r="M173" i="10"/>
  <c r="K173" i="10"/>
  <c r="I173" i="10"/>
  <c r="G173" i="10"/>
  <c r="S170" i="10"/>
  <c r="T170" i="10" s="1"/>
  <c r="R170" i="10"/>
  <c r="Q170" i="10"/>
  <c r="P170" i="10"/>
  <c r="L170" i="10"/>
  <c r="J170" i="10"/>
  <c r="K170" i="10" s="1"/>
  <c r="H170" i="10"/>
  <c r="F170" i="10"/>
  <c r="U170" i="10" s="1"/>
  <c r="E170" i="10"/>
  <c r="D170" i="10"/>
  <c r="I170" i="10" s="1"/>
  <c r="T169" i="10"/>
  <c r="S169" i="10"/>
  <c r="R169" i="10"/>
  <c r="Q169" i="10"/>
  <c r="P169" i="10"/>
  <c r="U169" i="10" s="1"/>
  <c r="L169" i="10"/>
  <c r="J169" i="10"/>
  <c r="H169" i="10"/>
  <c r="F169" i="10"/>
  <c r="E169" i="10"/>
  <c r="K169" i="10" s="1"/>
  <c r="D169" i="10"/>
  <c r="I169" i="10" s="1"/>
  <c r="U168" i="10"/>
  <c r="T168" i="10"/>
  <c r="O168" i="10"/>
  <c r="M168" i="10"/>
  <c r="K168" i="10"/>
  <c r="I168" i="10"/>
  <c r="G168" i="10"/>
  <c r="U167" i="10"/>
  <c r="T167" i="10"/>
  <c r="O167" i="10"/>
  <c r="M167" i="10"/>
  <c r="K167" i="10"/>
  <c r="I167" i="10"/>
  <c r="G167" i="10"/>
  <c r="U166" i="10"/>
  <c r="T166" i="10"/>
  <c r="O166" i="10"/>
  <c r="M166" i="10"/>
  <c r="K166" i="10"/>
  <c r="I166" i="10"/>
  <c r="G166" i="10"/>
  <c r="U165" i="10"/>
  <c r="T165" i="10"/>
  <c r="O165" i="10"/>
  <c r="M165" i="10"/>
  <c r="K165" i="10"/>
  <c r="I165" i="10"/>
  <c r="G165" i="10"/>
  <c r="U164" i="10"/>
  <c r="T164" i="10"/>
  <c r="O164" i="10"/>
  <c r="M164" i="10"/>
  <c r="K164" i="10"/>
  <c r="I164" i="10"/>
  <c r="G164" i="10"/>
  <c r="S163" i="10"/>
  <c r="R163" i="10"/>
  <c r="Q163" i="10"/>
  <c r="P163" i="10"/>
  <c r="L163" i="10"/>
  <c r="J163" i="10"/>
  <c r="H163" i="10"/>
  <c r="I163" i="10" s="1"/>
  <c r="F163" i="10"/>
  <c r="G163" i="10" s="1"/>
  <c r="E163" i="10"/>
  <c r="M163" i="10" s="1"/>
  <c r="D163" i="10"/>
  <c r="O163" i="10" s="1"/>
  <c r="U162" i="10"/>
  <c r="T162" i="10"/>
  <c r="O162" i="10"/>
  <c r="M162" i="10"/>
  <c r="K162" i="10"/>
  <c r="I162" i="10"/>
  <c r="G162" i="10"/>
  <c r="U161" i="10"/>
  <c r="T161" i="10"/>
  <c r="O161" i="10"/>
  <c r="M161" i="10"/>
  <c r="K161" i="10"/>
  <c r="I161" i="10"/>
  <c r="G161" i="10"/>
  <c r="U160" i="10"/>
  <c r="T160" i="10"/>
  <c r="O160" i="10"/>
  <c r="M160" i="10"/>
  <c r="K160" i="10"/>
  <c r="I160" i="10"/>
  <c r="G160" i="10"/>
  <c r="U159" i="10"/>
  <c r="T159" i="10"/>
  <c r="O159" i="10"/>
  <c r="M159" i="10"/>
  <c r="K159" i="10"/>
  <c r="I159" i="10"/>
  <c r="G159" i="10"/>
  <c r="U158" i="10"/>
  <c r="T158" i="10"/>
  <c r="O158" i="10"/>
  <c r="M158" i="10"/>
  <c r="K158" i="10"/>
  <c r="I158" i="10"/>
  <c r="G158" i="10"/>
  <c r="S157" i="10"/>
  <c r="T157" i="10" s="1"/>
  <c r="R157" i="10"/>
  <c r="Q157" i="10"/>
  <c r="P157" i="10"/>
  <c r="L157" i="10"/>
  <c r="J157" i="10"/>
  <c r="H157" i="10"/>
  <c r="F157" i="10"/>
  <c r="U157" i="10" s="1"/>
  <c r="E157" i="10"/>
  <c r="D157" i="10"/>
  <c r="I157" i="10" s="1"/>
  <c r="U156" i="10"/>
  <c r="T156" i="10"/>
  <c r="O156" i="10"/>
  <c r="M156" i="10"/>
  <c r="K156" i="10"/>
  <c r="I156" i="10"/>
  <c r="G156" i="10"/>
  <c r="U155" i="10"/>
  <c r="T155" i="10"/>
  <c r="O155" i="10"/>
  <c r="M155" i="10"/>
  <c r="K155" i="10"/>
  <c r="I155" i="10"/>
  <c r="G155" i="10"/>
  <c r="U154" i="10"/>
  <c r="T154" i="10"/>
  <c r="O154" i="10"/>
  <c r="M154" i="10"/>
  <c r="K154" i="10"/>
  <c r="I154" i="10"/>
  <c r="G154" i="10"/>
  <c r="U153" i="10"/>
  <c r="T153" i="10"/>
  <c r="O153" i="10"/>
  <c r="M153" i="10"/>
  <c r="K153" i="10"/>
  <c r="I153" i="10"/>
  <c r="G153" i="10"/>
  <c r="U152" i="10"/>
  <c r="T152" i="10"/>
  <c r="O152" i="10"/>
  <c r="M152" i="10"/>
  <c r="K152" i="10"/>
  <c r="I152" i="10"/>
  <c r="G152" i="10"/>
  <c r="U151" i="10"/>
  <c r="T151" i="10"/>
  <c r="O151" i="10"/>
  <c r="M151" i="10"/>
  <c r="K151" i="10"/>
  <c r="I151" i="10"/>
  <c r="G151" i="10"/>
  <c r="S150" i="10"/>
  <c r="R150" i="10"/>
  <c r="Q150" i="10"/>
  <c r="P150" i="10"/>
  <c r="U150" i="10" s="1"/>
  <c r="L150" i="10"/>
  <c r="K150" i="10"/>
  <c r="J150" i="10"/>
  <c r="H150" i="10"/>
  <c r="G150" i="10"/>
  <c r="F150" i="10"/>
  <c r="E150" i="10"/>
  <c r="M150" i="10" s="1"/>
  <c r="D150" i="10"/>
  <c r="O150" i="10" s="1"/>
  <c r="U149" i="10"/>
  <c r="T149" i="10"/>
  <c r="O149" i="10"/>
  <c r="M149" i="10"/>
  <c r="K149" i="10"/>
  <c r="I149" i="10"/>
  <c r="G149" i="10"/>
  <c r="U148" i="10"/>
  <c r="T148" i="10"/>
  <c r="O148" i="10"/>
  <c r="M148" i="10"/>
  <c r="K148" i="10"/>
  <c r="I148" i="10"/>
  <c r="G148" i="10"/>
  <c r="U147" i="10"/>
  <c r="T147" i="10"/>
  <c r="O147" i="10"/>
  <c r="M147" i="10"/>
  <c r="K147" i="10"/>
  <c r="I147" i="10"/>
  <c r="G147" i="10"/>
  <c r="U146" i="10"/>
  <c r="T146" i="10"/>
  <c r="O146" i="10"/>
  <c r="M146" i="10"/>
  <c r="K146" i="10"/>
  <c r="I146" i="10"/>
  <c r="G146" i="10"/>
  <c r="U145" i="10"/>
  <c r="T145" i="10"/>
  <c r="O145" i="10"/>
  <c r="M145" i="10"/>
  <c r="K145" i="10"/>
  <c r="I145" i="10"/>
  <c r="G145" i="10"/>
  <c r="S144" i="10"/>
  <c r="R144" i="10"/>
  <c r="Q144" i="10"/>
  <c r="T144" i="10" s="1"/>
  <c r="P144" i="10"/>
  <c r="L144" i="10"/>
  <c r="J144" i="10"/>
  <c r="H144" i="10"/>
  <c r="F144" i="10"/>
  <c r="E144" i="10"/>
  <c r="M144" i="10" s="1"/>
  <c r="D144" i="10"/>
  <c r="U143" i="10"/>
  <c r="T143" i="10"/>
  <c r="O143" i="10"/>
  <c r="M143" i="10"/>
  <c r="K143" i="10"/>
  <c r="I143" i="10"/>
  <c r="G143" i="10"/>
  <c r="U142" i="10"/>
  <c r="T142" i="10"/>
  <c r="O142" i="10"/>
  <c r="M142" i="10"/>
  <c r="K142" i="10"/>
  <c r="I142" i="10"/>
  <c r="G142" i="10"/>
  <c r="U141" i="10"/>
  <c r="T141" i="10"/>
  <c r="O141" i="10"/>
  <c r="M141" i="10"/>
  <c r="K141" i="10"/>
  <c r="I141" i="10"/>
  <c r="G141" i="10"/>
  <c r="U140" i="10"/>
  <c r="T140" i="10"/>
  <c r="O140" i="10"/>
  <c r="M140" i="10"/>
  <c r="K140" i="10"/>
  <c r="I140" i="10"/>
  <c r="G140" i="10"/>
  <c r="U139" i="10"/>
  <c r="T139" i="10"/>
  <c r="O139" i="10"/>
  <c r="M139" i="10"/>
  <c r="K139" i="10"/>
  <c r="I139" i="10"/>
  <c r="G139" i="10"/>
  <c r="U138" i="10"/>
  <c r="T138" i="10"/>
  <c r="O138" i="10"/>
  <c r="M138" i="10"/>
  <c r="K138" i="10"/>
  <c r="I138" i="10"/>
  <c r="G138" i="10"/>
  <c r="T137" i="10"/>
  <c r="S137" i="10"/>
  <c r="R137" i="10"/>
  <c r="Q137" i="10"/>
  <c r="P137" i="10"/>
  <c r="U137" i="10" s="1"/>
  <c r="O137" i="10"/>
  <c r="L137" i="10"/>
  <c r="J137" i="10"/>
  <c r="H137" i="10"/>
  <c r="G137" i="10"/>
  <c r="F137" i="10"/>
  <c r="E137" i="10"/>
  <c r="M137" i="10" s="1"/>
  <c r="D137" i="10"/>
  <c r="U136" i="10"/>
  <c r="T136" i="10"/>
  <c r="O136" i="10"/>
  <c r="M136" i="10"/>
  <c r="K136" i="10"/>
  <c r="I136" i="10"/>
  <c r="G136" i="10"/>
  <c r="U135" i="10"/>
  <c r="T135" i="10"/>
  <c r="O135" i="10"/>
  <c r="M135" i="10"/>
  <c r="K135" i="10"/>
  <c r="I135" i="10"/>
  <c r="G135" i="10"/>
  <c r="U134" i="10"/>
  <c r="T134" i="10"/>
  <c r="O134" i="10"/>
  <c r="M134" i="10"/>
  <c r="K134" i="10"/>
  <c r="I134" i="10"/>
  <c r="G134" i="10"/>
  <c r="U133" i="10"/>
  <c r="T133" i="10"/>
  <c r="O133" i="10"/>
  <c r="M133" i="10"/>
  <c r="K133" i="10"/>
  <c r="I133" i="10"/>
  <c r="G133" i="10"/>
  <c r="U132" i="10"/>
  <c r="S132" i="10"/>
  <c r="T132" i="10" s="1"/>
  <c r="R132" i="10"/>
  <c r="Q132" i="10"/>
  <c r="P132" i="10"/>
  <c r="L132" i="10"/>
  <c r="J132" i="10"/>
  <c r="K132" i="10" s="1"/>
  <c r="H132" i="10"/>
  <c r="F132" i="10"/>
  <c r="E132" i="10"/>
  <c r="D132" i="10"/>
  <c r="I132" i="10" s="1"/>
  <c r="U131" i="10"/>
  <c r="T131" i="10"/>
  <c r="O131" i="10"/>
  <c r="M131" i="10"/>
  <c r="K131" i="10"/>
  <c r="I131" i="10"/>
  <c r="G131" i="10"/>
  <c r="U130" i="10"/>
  <c r="T130" i="10"/>
  <c r="O130" i="10"/>
  <c r="M130" i="10"/>
  <c r="K130" i="10"/>
  <c r="I130" i="10"/>
  <c r="G130" i="10"/>
  <c r="U129" i="10"/>
  <c r="T129" i="10"/>
  <c r="O129" i="10"/>
  <c r="M129" i="10"/>
  <c r="K129" i="10"/>
  <c r="I129" i="10"/>
  <c r="G129" i="10"/>
  <c r="U128" i="10"/>
  <c r="T128" i="10"/>
  <c r="O128" i="10"/>
  <c r="M128" i="10"/>
  <c r="K128" i="10"/>
  <c r="I128" i="10"/>
  <c r="G128" i="10"/>
  <c r="U127" i="10"/>
  <c r="T127" i="10"/>
  <c r="O127" i="10"/>
  <c r="M127" i="10"/>
  <c r="K127" i="10"/>
  <c r="I127" i="10"/>
  <c r="G127" i="10"/>
  <c r="S126" i="10"/>
  <c r="R126" i="10"/>
  <c r="Q126" i="10"/>
  <c r="T126" i="10" s="1"/>
  <c r="P126" i="10"/>
  <c r="U126" i="10" s="1"/>
  <c r="L126" i="10"/>
  <c r="J126" i="10"/>
  <c r="H126" i="10"/>
  <c r="G126" i="10"/>
  <c r="F126" i="10"/>
  <c r="E126" i="10"/>
  <c r="D126" i="10"/>
  <c r="O126" i="10" s="1"/>
  <c r="U125" i="10"/>
  <c r="T125" i="10"/>
  <c r="O125" i="10"/>
  <c r="M125" i="10"/>
  <c r="K125" i="10"/>
  <c r="I125" i="10"/>
  <c r="G125" i="10"/>
  <c r="U124" i="10"/>
  <c r="T124" i="10"/>
  <c r="O124" i="10"/>
  <c r="M124" i="10"/>
  <c r="K124" i="10"/>
  <c r="I124" i="10"/>
  <c r="G124" i="10"/>
  <c r="U123" i="10"/>
  <c r="T123" i="10"/>
  <c r="O123" i="10"/>
  <c r="M123" i="10"/>
  <c r="K123" i="10"/>
  <c r="I123" i="10"/>
  <c r="G123" i="10"/>
  <c r="U122" i="10"/>
  <c r="T122" i="10"/>
  <c r="O122" i="10"/>
  <c r="M122" i="10"/>
  <c r="K122" i="10"/>
  <c r="I122" i="10"/>
  <c r="G122" i="10"/>
  <c r="T121" i="10"/>
  <c r="S121" i="10"/>
  <c r="R121" i="10"/>
  <c r="Q121" i="10"/>
  <c r="P121" i="10"/>
  <c r="U121" i="10" s="1"/>
  <c r="L121" i="10"/>
  <c r="J121" i="10"/>
  <c r="H121" i="10"/>
  <c r="F121" i="10"/>
  <c r="E121" i="10"/>
  <c r="K121" i="10" s="1"/>
  <c r="D121" i="10"/>
  <c r="U120" i="10"/>
  <c r="T120" i="10"/>
  <c r="O120" i="10"/>
  <c r="M120" i="10"/>
  <c r="K120" i="10"/>
  <c r="I120" i="10"/>
  <c r="G120" i="10"/>
  <c r="U119" i="10"/>
  <c r="T119" i="10"/>
  <c r="O119" i="10"/>
  <c r="M119" i="10"/>
  <c r="K119" i="10"/>
  <c r="I119" i="10"/>
  <c r="G119" i="10"/>
  <c r="U118" i="10"/>
  <c r="T118" i="10"/>
  <c r="O118" i="10"/>
  <c r="M118" i="10"/>
  <c r="K118" i="10"/>
  <c r="I118" i="10"/>
  <c r="G118" i="10"/>
  <c r="U117" i="10"/>
  <c r="T117" i="10"/>
  <c r="O117" i="10"/>
  <c r="M117" i="10"/>
  <c r="K117" i="10"/>
  <c r="I117" i="10"/>
  <c r="G117" i="10"/>
  <c r="U116" i="10"/>
  <c r="T116" i="10"/>
  <c r="O116" i="10"/>
  <c r="M116" i="10"/>
  <c r="K116" i="10"/>
  <c r="I116" i="10"/>
  <c r="G116" i="10"/>
  <c r="U115" i="10"/>
  <c r="T115" i="10"/>
  <c r="O115" i="10"/>
  <c r="M115" i="10"/>
  <c r="K115" i="10"/>
  <c r="I115" i="10"/>
  <c r="G115" i="10"/>
  <c r="U114" i="10"/>
  <c r="T114" i="10"/>
  <c r="O114" i="10"/>
  <c r="M114" i="10"/>
  <c r="K114" i="10"/>
  <c r="I114" i="10"/>
  <c r="G114" i="10"/>
  <c r="U113" i="10"/>
  <c r="T113" i="10"/>
  <c r="O113" i="10"/>
  <c r="M113" i="10"/>
  <c r="K113" i="10"/>
  <c r="I113" i="10"/>
  <c r="G113" i="10"/>
  <c r="S112" i="10"/>
  <c r="T112" i="10" s="1"/>
  <c r="R112" i="10"/>
  <c r="Q112" i="10"/>
  <c r="P112" i="10"/>
  <c r="L112" i="10"/>
  <c r="J112" i="10"/>
  <c r="H112" i="10"/>
  <c r="F112" i="10"/>
  <c r="U112" i="10" s="1"/>
  <c r="E112" i="10"/>
  <c r="D112" i="10"/>
  <c r="U111" i="10"/>
  <c r="T111" i="10"/>
  <c r="O111" i="10"/>
  <c r="M111" i="10"/>
  <c r="K111" i="10"/>
  <c r="I111" i="10"/>
  <c r="G111" i="10"/>
  <c r="U110" i="10"/>
  <c r="T110" i="10"/>
  <c r="O110" i="10"/>
  <c r="M110" i="10"/>
  <c r="K110" i="10"/>
  <c r="I110" i="10"/>
  <c r="G110" i="10"/>
  <c r="U109" i="10"/>
  <c r="T109" i="10"/>
  <c r="O109" i="10"/>
  <c r="M109" i="10"/>
  <c r="K109" i="10"/>
  <c r="I109" i="10"/>
  <c r="G109" i="10"/>
  <c r="U108" i="10"/>
  <c r="T108" i="10"/>
  <c r="O108" i="10"/>
  <c r="M108" i="10"/>
  <c r="K108" i="10"/>
  <c r="I108" i="10"/>
  <c r="G108" i="10"/>
  <c r="U107" i="10"/>
  <c r="T107" i="10"/>
  <c r="O107" i="10"/>
  <c r="M107" i="10"/>
  <c r="K107" i="10"/>
  <c r="I107" i="10"/>
  <c r="G107" i="10"/>
  <c r="S106" i="10"/>
  <c r="R106" i="10"/>
  <c r="Q106" i="10"/>
  <c r="T106" i="10" s="1"/>
  <c r="P106" i="10"/>
  <c r="U106" i="10" s="1"/>
  <c r="O106" i="10"/>
  <c r="L106" i="10"/>
  <c r="J106" i="10"/>
  <c r="H106" i="10"/>
  <c r="I106" i="10" s="1"/>
  <c r="F106" i="10"/>
  <c r="E106" i="10"/>
  <c r="M106" i="10" s="1"/>
  <c r="D106" i="10"/>
  <c r="U105" i="10"/>
  <c r="T105" i="10"/>
  <c r="O105" i="10"/>
  <c r="M105" i="10"/>
  <c r="K105" i="10"/>
  <c r="I105" i="10"/>
  <c r="G105" i="10"/>
  <c r="S102" i="10"/>
  <c r="R102" i="10"/>
  <c r="Q102" i="10"/>
  <c r="T102" i="10" s="1"/>
  <c r="P102" i="10"/>
  <c r="L102" i="10"/>
  <c r="J102" i="10"/>
  <c r="H102" i="10"/>
  <c r="F102" i="10"/>
  <c r="G102" i="10" s="1"/>
  <c r="E102" i="10"/>
  <c r="D102" i="10"/>
  <c r="S101" i="10"/>
  <c r="R101" i="10"/>
  <c r="Q101" i="10"/>
  <c r="P101" i="10"/>
  <c r="L101" i="10"/>
  <c r="K101" i="10"/>
  <c r="J101" i="10"/>
  <c r="I101" i="10"/>
  <c r="H101" i="10"/>
  <c r="F101" i="10"/>
  <c r="E101" i="10"/>
  <c r="D101" i="10"/>
  <c r="U100" i="10"/>
  <c r="T100" i="10"/>
  <c r="O100" i="10"/>
  <c r="M100" i="10"/>
  <c r="K100" i="10"/>
  <c r="I100" i="10"/>
  <c r="G100" i="10"/>
  <c r="U99" i="10"/>
  <c r="T99" i="10"/>
  <c r="O99" i="10"/>
  <c r="M99" i="10"/>
  <c r="K99" i="10"/>
  <c r="I99" i="10"/>
  <c r="G99" i="10"/>
  <c r="U98" i="10"/>
  <c r="T98" i="10"/>
  <c r="O98" i="10"/>
  <c r="M98" i="10"/>
  <c r="K98" i="10"/>
  <c r="I98" i="10"/>
  <c r="G98" i="10"/>
  <c r="U97" i="10"/>
  <c r="T97" i="10"/>
  <c r="O97" i="10"/>
  <c r="M97" i="10"/>
  <c r="K97" i="10"/>
  <c r="I97" i="10"/>
  <c r="G97" i="10"/>
  <c r="S96" i="10"/>
  <c r="R96" i="10"/>
  <c r="Q96" i="10"/>
  <c r="T96" i="10" s="1"/>
  <c r="P96" i="10"/>
  <c r="L96" i="10"/>
  <c r="J96" i="10"/>
  <c r="H96" i="10"/>
  <c r="G96" i="10"/>
  <c r="F96" i="10"/>
  <c r="E96" i="10"/>
  <c r="D96" i="10"/>
  <c r="O96" i="10" s="1"/>
  <c r="U95" i="10"/>
  <c r="T95" i="10"/>
  <c r="O95" i="10"/>
  <c r="M95" i="10"/>
  <c r="K95" i="10"/>
  <c r="I95" i="10"/>
  <c r="G95" i="10"/>
  <c r="U94" i="10"/>
  <c r="T94" i="10"/>
  <c r="O94" i="10"/>
  <c r="M94" i="10"/>
  <c r="K94" i="10"/>
  <c r="I94" i="10"/>
  <c r="G94" i="10"/>
  <c r="U93" i="10"/>
  <c r="T93" i="10"/>
  <c r="O93" i="10"/>
  <c r="M93" i="10"/>
  <c r="K93" i="10"/>
  <c r="I93" i="10"/>
  <c r="G93" i="10"/>
  <c r="U92" i="10"/>
  <c r="T92" i="10"/>
  <c r="O92" i="10"/>
  <c r="M92" i="10"/>
  <c r="K92" i="10"/>
  <c r="I92" i="10"/>
  <c r="G92" i="10"/>
  <c r="S91" i="10"/>
  <c r="R91" i="10"/>
  <c r="Q91" i="10"/>
  <c r="T91" i="10" s="1"/>
  <c r="P91" i="10"/>
  <c r="L91" i="10"/>
  <c r="J91" i="10"/>
  <c r="H91" i="10"/>
  <c r="F91" i="10"/>
  <c r="U91" i="10" s="1"/>
  <c r="E91" i="10"/>
  <c r="K91" i="10" s="1"/>
  <c r="D91" i="10"/>
  <c r="U90" i="10"/>
  <c r="T90" i="10"/>
  <c r="O90" i="10"/>
  <c r="M90" i="10"/>
  <c r="K90" i="10"/>
  <c r="I90" i="10"/>
  <c r="G90" i="10"/>
  <c r="U89" i="10"/>
  <c r="T89" i="10"/>
  <c r="O89" i="10"/>
  <c r="M89" i="10"/>
  <c r="K89" i="10"/>
  <c r="I89" i="10"/>
  <c r="G89" i="10"/>
  <c r="U88" i="10"/>
  <c r="T88" i="10"/>
  <c r="O88" i="10"/>
  <c r="M88" i="10"/>
  <c r="K88" i="10"/>
  <c r="I88" i="10"/>
  <c r="G88" i="10"/>
  <c r="S85" i="10"/>
  <c r="R85" i="10"/>
  <c r="Q85" i="10"/>
  <c r="T85" i="10" s="1"/>
  <c r="P85" i="10"/>
  <c r="U85" i="10" s="1"/>
  <c r="O85" i="10"/>
  <c r="L85" i="10"/>
  <c r="J85" i="10"/>
  <c r="H85" i="10"/>
  <c r="I85" i="10" s="1"/>
  <c r="G85" i="10"/>
  <c r="F85" i="10"/>
  <c r="E85" i="10"/>
  <c r="D85" i="10"/>
  <c r="S84" i="10"/>
  <c r="R84" i="10"/>
  <c r="Q84" i="10"/>
  <c r="T84" i="10" s="1"/>
  <c r="P84" i="10"/>
  <c r="U84" i="10" s="1"/>
  <c r="L84" i="10"/>
  <c r="J84" i="10"/>
  <c r="H84" i="10"/>
  <c r="F84" i="10"/>
  <c r="E84" i="10"/>
  <c r="D84" i="10"/>
  <c r="I84" i="10" s="1"/>
  <c r="U83" i="10"/>
  <c r="T83" i="10"/>
  <c r="O83" i="10"/>
  <c r="M83" i="10"/>
  <c r="K83" i="10"/>
  <c r="I83" i="10"/>
  <c r="G83" i="10"/>
  <c r="U82" i="10"/>
  <c r="T82" i="10"/>
  <c r="O82" i="10"/>
  <c r="M82" i="10"/>
  <c r="K82" i="10"/>
  <c r="I82" i="10"/>
  <c r="G82" i="10"/>
  <c r="U81" i="10"/>
  <c r="T81" i="10"/>
  <c r="O81" i="10"/>
  <c r="M81" i="10"/>
  <c r="K81" i="10"/>
  <c r="I81" i="10"/>
  <c r="G81" i="10"/>
  <c r="U80" i="10"/>
  <c r="T80" i="10"/>
  <c r="O80" i="10"/>
  <c r="M80" i="10"/>
  <c r="K80" i="10"/>
  <c r="I80" i="10"/>
  <c r="G80" i="10"/>
  <c r="U79" i="10"/>
  <c r="T79" i="10"/>
  <c r="O79" i="10"/>
  <c r="M79" i="10"/>
  <c r="K79" i="10"/>
  <c r="I79" i="10"/>
  <c r="G79" i="10"/>
  <c r="S78" i="10"/>
  <c r="R78" i="10"/>
  <c r="Q78" i="10"/>
  <c r="P78" i="10"/>
  <c r="L78" i="10"/>
  <c r="J78" i="10"/>
  <c r="K78" i="10" s="1"/>
  <c r="H78" i="10"/>
  <c r="F78" i="10"/>
  <c r="G78" i="10" s="1"/>
  <c r="E78" i="10"/>
  <c r="D78" i="10"/>
  <c r="O78" i="10" s="1"/>
  <c r="U77" i="10"/>
  <c r="T77" i="10"/>
  <c r="O77" i="10"/>
  <c r="M77" i="10"/>
  <c r="K77" i="10"/>
  <c r="I77" i="10"/>
  <c r="G77" i="10"/>
  <c r="U76" i="10"/>
  <c r="T76" i="10"/>
  <c r="O76" i="10"/>
  <c r="M76" i="10"/>
  <c r="K76" i="10"/>
  <c r="I76" i="10"/>
  <c r="G76" i="10"/>
  <c r="U75" i="10"/>
  <c r="T75" i="10"/>
  <c r="O75" i="10"/>
  <c r="M75" i="10"/>
  <c r="K75" i="10"/>
  <c r="I75" i="10"/>
  <c r="G75" i="10"/>
  <c r="U74" i="10"/>
  <c r="T74" i="10"/>
  <c r="O74" i="10"/>
  <c r="M74" i="10"/>
  <c r="K74" i="10"/>
  <c r="I74" i="10"/>
  <c r="G74" i="10"/>
  <c r="U73" i="10"/>
  <c r="T73" i="10"/>
  <c r="O73" i="10"/>
  <c r="M73" i="10"/>
  <c r="K73" i="10"/>
  <c r="I73" i="10"/>
  <c r="G73" i="10"/>
  <c r="U72" i="10"/>
  <c r="T72" i="10"/>
  <c r="O72" i="10"/>
  <c r="M72" i="10"/>
  <c r="K72" i="10"/>
  <c r="I72" i="10"/>
  <c r="G72" i="10"/>
  <c r="U71" i="10"/>
  <c r="T71" i="10"/>
  <c r="O71" i="10"/>
  <c r="M71" i="10"/>
  <c r="K71" i="10"/>
  <c r="I71" i="10"/>
  <c r="G71" i="10"/>
  <c r="S70" i="10"/>
  <c r="R70" i="10"/>
  <c r="Q70" i="10"/>
  <c r="P70" i="10"/>
  <c r="L70" i="10"/>
  <c r="J70" i="10"/>
  <c r="I70" i="10"/>
  <c r="H70" i="10"/>
  <c r="F70" i="10"/>
  <c r="G70" i="10" s="1"/>
  <c r="E70" i="10"/>
  <c r="D70" i="10"/>
  <c r="O70" i="10" s="1"/>
  <c r="U69" i="10"/>
  <c r="T69" i="10"/>
  <c r="O69" i="10"/>
  <c r="M69" i="10"/>
  <c r="K69" i="10"/>
  <c r="I69" i="10"/>
  <c r="G69" i="10"/>
  <c r="U68" i="10"/>
  <c r="T68" i="10"/>
  <c r="O68" i="10"/>
  <c r="M68" i="10"/>
  <c r="K68" i="10"/>
  <c r="I68" i="10"/>
  <c r="G68" i="10"/>
  <c r="U67" i="10"/>
  <c r="T67" i="10"/>
  <c r="O67" i="10"/>
  <c r="M67" i="10"/>
  <c r="K67" i="10"/>
  <c r="I67" i="10"/>
  <c r="G67" i="10"/>
  <c r="U66" i="10"/>
  <c r="T66" i="10"/>
  <c r="O66" i="10"/>
  <c r="M66" i="10"/>
  <c r="K66" i="10"/>
  <c r="I66" i="10"/>
  <c r="G66" i="10"/>
  <c r="U65" i="10"/>
  <c r="T65" i="10"/>
  <c r="O65" i="10"/>
  <c r="M65" i="10"/>
  <c r="K65" i="10"/>
  <c r="I65" i="10"/>
  <c r="G65" i="10"/>
  <c r="U64" i="10"/>
  <c r="T64" i="10"/>
  <c r="O64" i="10"/>
  <c r="M64" i="10"/>
  <c r="K64" i="10"/>
  <c r="I64" i="10"/>
  <c r="G64" i="10"/>
  <c r="U63" i="10"/>
  <c r="S63" i="10"/>
  <c r="R63" i="10"/>
  <c r="Q63" i="10"/>
  <c r="T63" i="10" s="1"/>
  <c r="P63" i="10"/>
  <c r="L63" i="10"/>
  <c r="J63" i="10"/>
  <c r="H63" i="10"/>
  <c r="F63" i="10"/>
  <c r="E63" i="10"/>
  <c r="D63" i="10"/>
  <c r="U62" i="10"/>
  <c r="T62" i="10"/>
  <c r="O62" i="10"/>
  <c r="M62" i="10"/>
  <c r="K62" i="10"/>
  <c r="I62" i="10"/>
  <c r="G62" i="10"/>
  <c r="U61" i="10"/>
  <c r="T61" i="10"/>
  <c r="O61" i="10"/>
  <c r="M61" i="10"/>
  <c r="K61" i="10"/>
  <c r="I61" i="10"/>
  <c r="G61" i="10"/>
  <c r="U60" i="10"/>
  <c r="T60" i="10"/>
  <c r="O60" i="10"/>
  <c r="M60" i="10"/>
  <c r="K60" i="10"/>
  <c r="I60" i="10"/>
  <c r="G60" i="10"/>
  <c r="U59" i="10"/>
  <c r="T59" i="10"/>
  <c r="O59" i="10"/>
  <c r="M59" i="10"/>
  <c r="K59" i="10"/>
  <c r="I59" i="10"/>
  <c r="G59" i="10"/>
  <c r="S58" i="10"/>
  <c r="R58" i="10"/>
  <c r="Q58" i="10"/>
  <c r="P58" i="10"/>
  <c r="U58" i="10" s="1"/>
  <c r="O58" i="10"/>
  <c r="L58" i="10"/>
  <c r="J58" i="10"/>
  <c r="I58" i="10"/>
  <c r="H58" i="10"/>
  <c r="F58" i="10"/>
  <c r="E58" i="10"/>
  <c r="M58" i="10" s="1"/>
  <c r="D58" i="10"/>
  <c r="U57" i="10"/>
  <c r="T57" i="10"/>
  <c r="O57" i="10"/>
  <c r="M57" i="10"/>
  <c r="K57" i="10"/>
  <c r="I57" i="10"/>
  <c r="G57" i="10"/>
  <c r="S54" i="10"/>
  <c r="R54" i="10"/>
  <c r="Q54" i="10"/>
  <c r="T54" i="10" s="1"/>
  <c r="P54" i="10"/>
  <c r="U54" i="10" s="1"/>
  <c r="O54" i="10"/>
  <c r="L54" i="10"/>
  <c r="J54" i="10"/>
  <c r="H54" i="10"/>
  <c r="F54" i="10"/>
  <c r="E54" i="10"/>
  <c r="M54" i="10" s="1"/>
  <c r="D54" i="10"/>
  <c r="T53" i="10"/>
  <c r="S53" i="10"/>
  <c r="R53" i="10"/>
  <c r="Q53" i="10"/>
  <c r="P53" i="10"/>
  <c r="U53" i="10" s="1"/>
  <c r="L53" i="10"/>
  <c r="J53" i="10"/>
  <c r="H53" i="10"/>
  <c r="F53" i="10"/>
  <c r="E53" i="10"/>
  <c r="D53" i="10"/>
  <c r="U52" i="10"/>
  <c r="T52" i="10"/>
  <c r="O52" i="10"/>
  <c r="M52" i="10"/>
  <c r="K52" i="10"/>
  <c r="I52" i="10"/>
  <c r="G52" i="10"/>
  <c r="U51" i="10"/>
  <c r="T51" i="10"/>
  <c r="O51" i="10"/>
  <c r="M51" i="10"/>
  <c r="K51" i="10"/>
  <c r="I51" i="10"/>
  <c r="G51" i="10"/>
  <c r="U50" i="10"/>
  <c r="T50" i="10"/>
  <c r="O50" i="10"/>
  <c r="M50" i="10"/>
  <c r="K50" i="10"/>
  <c r="I50" i="10"/>
  <c r="G50" i="10"/>
  <c r="U49" i="10"/>
  <c r="T49" i="10"/>
  <c r="O49" i="10"/>
  <c r="M49" i="10"/>
  <c r="K49" i="10"/>
  <c r="I49" i="10"/>
  <c r="G49" i="10"/>
  <c r="U48" i="10"/>
  <c r="T48" i="10"/>
  <c r="O48" i="10"/>
  <c r="M48" i="10"/>
  <c r="K48" i="10"/>
  <c r="I48" i="10"/>
  <c r="G48" i="10"/>
  <c r="S47" i="10"/>
  <c r="R47" i="10"/>
  <c r="Q47" i="10"/>
  <c r="P47" i="10"/>
  <c r="L47" i="10"/>
  <c r="J47" i="10"/>
  <c r="H47" i="10"/>
  <c r="F47" i="10"/>
  <c r="E47" i="10"/>
  <c r="M47" i="10" s="1"/>
  <c r="D47" i="10"/>
  <c r="U46" i="10"/>
  <c r="T46" i="10"/>
  <c r="O46" i="10"/>
  <c r="M46" i="10"/>
  <c r="K46" i="10"/>
  <c r="I46" i="10"/>
  <c r="G46" i="10"/>
  <c r="U45" i="10"/>
  <c r="T45" i="10"/>
  <c r="O45" i="10"/>
  <c r="M45" i="10"/>
  <c r="K45" i="10"/>
  <c r="I45" i="10"/>
  <c r="G45" i="10"/>
  <c r="U44" i="10"/>
  <c r="T44" i="10"/>
  <c r="O44" i="10"/>
  <c r="M44" i="10"/>
  <c r="K44" i="10"/>
  <c r="I44" i="10"/>
  <c r="G44" i="10"/>
  <c r="U43" i="10"/>
  <c r="T43" i="10"/>
  <c r="O43" i="10"/>
  <c r="M43" i="10"/>
  <c r="K43" i="10"/>
  <c r="I43" i="10"/>
  <c r="G43" i="10"/>
  <c r="U42" i="10"/>
  <c r="T42" i="10"/>
  <c r="O42" i="10"/>
  <c r="M42" i="10"/>
  <c r="K42" i="10"/>
  <c r="I42" i="10"/>
  <c r="G42" i="10"/>
  <c r="U41" i="10"/>
  <c r="T41" i="10"/>
  <c r="O41" i="10"/>
  <c r="M41" i="10"/>
  <c r="K41" i="10"/>
  <c r="I41" i="10"/>
  <c r="G41" i="10"/>
  <c r="S40" i="10"/>
  <c r="R40" i="10"/>
  <c r="Q40" i="10"/>
  <c r="T40" i="10" s="1"/>
  <c r="P40" i="10"/>
  <c r="L40" i="10"/>
  <c r="J40" i="10"/>
  <c r="H40" i="10"/>
  <c r="I40" i="10" s="1"/>
  <c r="F40" i="10"/>
  <c r="E40" i="10"/>
  <c r="D40" i="10"/>
  <c r="O40" i="10" s="1"/>
  <c r="U39" i="10"/>
  <c r="T39" i="10"/>
  <c r="O39" i="10"/>
  <c r="M39" i="10"/>
  <c r="K39" i="10"/>
  <c r="I39" i="10"/>
  <c r="G39" i="10"/>
  <c r="U38" i="10"/>
  <c r="T38" i="10"/>
  <c r="O38" i="10"/>
  <c r="M38" i="10"/>
  <c r="K38" i="10"/>
  <c r="I38" i="10"/>
  <c r="G38" i="10"/>
  <c r="U37" i="10"/>
  <c r="T37" i="10"/>
  <c r="O37" i="10"/>
  <c r="M37" i="10"/>
  <c r="K37" i="10"/>
  <c r="I37" i="10"/>
  <c r="G37" i="10"/>
  <c r="U36" i="10"/>
  <c r="T36" i="10"/>
  <c r="O36" i="10"/>
  <c r="M36" i="10"/>
  <c r="K36" i="10"/>
  <c r="I36" i="10"/>
  <c r="G36" i="10"/>
  <c r="S35" i="10"/>
  <c r="R35" i="10"/>
  <c r="Q35" i="10"/>
  <c r="T35" i="10" s="1"/>
  <c r="P35" i="10"/>
  <c r="U35" i="10" s="1"/>
  <c r="O35" i="10"/>
  <c r="L35" i="10"/>
  <c r="J35" i="10"/>
  <c r="H35" i="10"/>
  <c r="F35" i="10"/>
  <c r="E35" i="10"/>
  <c r="D35" i="10"/>
  <c r="U34" i="10"/>
  <c r="T34" i="10"/>
  <c r="O34" i="10"/>
  <c r="M34" i="10"/>
  <c r="K34" i="10"/>
  <c r="I34" i="10"/>
  <c r="G34" i="10"/>
  <c r="U33" i="10"/>
  <c r="T33" i="10"/>
  <c r="O33" i="10"/>
  <c r="M33" i="10"/>
  <c r="K33" i="10"/>
  <c r="I33" i="10"/>
  <c r="G33" i="10"/>
  <c r="U32" i="10"/>
  <c r="T32" i="10"/>
  <c r="O32" i="10"/>
  <c r="M32" i="10"/>
  <c r="K32" i="10"/>
  <c r="I32" i="10"/>
  <c r="G32" i="10"/>
  <c r="U31" i="10"/>
  <c r="T31" i="10"/>
  <c r="O31" i="10"/>
  <c r="M31" i="10"/>
  <c r="K31" i="10"/>
  <c r="I31" i="10"/>
  <c r="G31" i="10"/>
  <c r="U30" i="10"/>
  <c r="T30" i="10"/>
  <c r="O30" i="10"/>
  <c r="M30" i="10"/>
  <c r="K30" i="10"/>
  <c r="I30" i="10"/>
  <c r="G30" i="10"/>
  <c r="U29" i="10"/>
  <c r="T29" i="10"/>
  <c r="O29" i="10"/>
  <c r="M29" i="10"/>
  <c r="K29" i="10"/>
  <c r="I29" i="10"/>
  <c r="G29" i="10"/>
  <c r="U28" i="10"/>
  <c r="T28" i="10"/>
  <c r="O28" i="10"/>
  <c r="M28" i="10"/>
  <c r="K28" i="10"/>
  <c r="I28" i="10"/>
  <c r="G28" i="10"/>
  <c r="S27" i="10"/>
  <c r="R27" i="10"/>
  <c r="Q27" i="10"/>
  <c r="P27" i="10"/>
  <c r="L27" i="10"/>
  <c r="J27" i="10"/>
  <c r="H27" i="10"/>
  <c r="F27" i="10"/>
  <c r="E27" i="10"/>
  <c r="M27" i="10" s="1"/>
  <c r="D27" i="10"/>
  <c r="U26" i="10"/>
  <c r="T26" i="10"/>
  <c r="O26" i="10"/>
  <c r="M26" i="10"/>
  <c r="K26" i="10"/>
  <c r="I26" i="10"/>
  <c r="G26" i="10"/>
  <c r="U25" i="10"/>
  <c r="T25" i="10"/>
  <c r="O25" i="10"/>
  <c r="M25" i="10"/>
  <c r="K25" i="10"/>
  <c r="I25" i="10"/>
  <c r="G25" i="10"/>
  <c r="U24" i="10"/>
  <c r="T24" i="10"/>
  <c r="O24" i="10"/>
  <c r="M24" i="10"/>
  <c r="K24" i="10"/>
  <c r="I24" i="10"/>
  <c r="G24" i="10"/>
  <c r="U23" i="10"/>
  <c r="T23" i="10"/>
  <c r="O23" i="10"/>
  <c r="M23" i="10"/>
  <c r="K23" i="10"/>
  <c r="I23" i="10"/>
  <c r="G23" i="10"/>
  <c r="U22" i="10"/>
  <c r="T22" i="10"/>
  <c r="O22" i="10"/>
  <c r="M22" i="10"/>
  <c r="K22" i="10"/>
  <c r="I22" i="10"/>
  <c r="G22" i="10"/>
  <c r="U21" i="10"/>
  <c r="T21" i="10"/>
  <c r="O21" i="10"/>
  <c r="M21" i="10"/>
  <c r="K21" i="10"/>
  <c r="I21" i="10"/>
  <c r="G21" i="10"/>
  <c r="U20" i="10"/>
  <c r="T20" i="10"/>
  <c r="O20" i="10"/>
  <c r="M20" i="10"/>
  <c r="K20" i="10"/>
  <c r="I20" i="10"/>
  <c r="G20" i="10"/>
  <c r="T19" i="10"/>
  <c r="S19" i="10"/>
  <c r="R19" i="10"/>
  <c r="Q19" i="10"/>
  <c r="P19" i="10"/>
  <c r="U19" i="10" s="1"/>
  <c r="L19" i="10"/>
  <c r="J19" i="10"/>
  <c r="H19" i="10"/>
  <c r="F19" i="10"/>
  <c r="E19" i="10"/>
  <c r="D19" i="10"/>
  <c r="U18" i="10"/>
  <c r="T18" i="10"/>
  <c r="O18" i="10"/>
  <c r="M18" i="10"/>
  <c r="K18" i="10"/>
  <c r="I18" i="10"/>
  <c r="G18" i="10"/>
  <c r="U17" i="10"/>
  <c r="T17" i="10"/>
  <c r="O17" i="10"/>
  <c r="M17" i="10"/>
  <c r="K17" i="10"/>
  <c r="I17" i="10"/>
  <c r="G17" i="10"/>
  <c r="U16" i="10"/>
  <c r="T16" i="10"/>
  <c r="O16" i="10"/>
  <c r="M16" i="10"/>
  <c r="K16" i="10"/>
  <c r="I16" i="10"/>
  <c r="G16" i="10"/>
  <c r="U15" i="10"/>
  <c r="T15" i="10"/>
  <c r="O15" i="10"/>
  <c r="M15" i="10"/>
  <c r="K15" i="10"/>
  <c r="I15" i="10"/>
  <c r="G15" i="10"/>
  <c r="U14" i="10"/>
  <c r="T14" i="10"/>
  <c r="O14" i="10"/>
  <c r="M14" i="10"/>
  <c r="K14" i="10"/>
  <c r="I14" i="10"/>
  <c r="G14" i="10"/>
  <c r="U13" i="10"/>
  <c r="T13" i="10"/>
  <c r="O13" i="10"/>
  <c r="M13" i="10"/>
  <c r="K13" i="10"/>
  <c r="I13" i="10"/>
  <c r="G13" i="10"/>
  <c r="U12" i="10"/>
  <c r="T12" i="10"/>
  <c r="O12" i="10"/>
  <c r="M12" i="10"/>
  <c r="K12" i="10"/>
  <c r="I12" i="10"/>
  <c r="G12" i="10"/>
  <c r="U11" i="10"/>
  <c r="T11" i="10"/>
  <c r="O11" i="10"/>
  <c r="M11" i="10"/>
  <c r="K11" i="10"/>
  <c r="I11" i="10"/>
  <c r="G11" i="10"/>
  <c r="S10" i="10"/>
  <c r="R10" i="10"/>
  <c r="Q10" i="10"/>
  <c r="T10" i="10" s="1"/>
  <c r="P10" i="10"/>
  <c r="L10" i="10"/>
  <c r="J10" i="10"/>
  <c r="H10" i="10"/>
  <c r="F10" i="10"/>
  <c r="U10" i="10" s="1"/>
  <c r="E10" i="10"/>
  <c r="M10" i="10" s="1"/>
  <c r="D10" i="10"/>
  <c r="I10" i="10" s="1"/>
  <c r="U9" i="10"/>
  <c r="T9" i="10"/>
  <c r="O9" i="10"/>
  <c r="M9" i="10"/>
  <c r="K9" i="10"/>
  <c r="I9" i="10"/>
  <c r="G9" i="10"/>
  <c r="U8" i="10"/>
  <c r="T8" i="10"/>
  <c r="O8" i="10"/>
  <c r="M8" i="10"/>
  <c r="K8" i="10"/>
  <c r="I8" i="10"/>
  <c r="G8" i="10"/>
  <c r="S339" i="9"/>
  <c r="R339" i="9"/>
  <c r="Q339" i="9"/>
  <c r="T339" i="9" s="1"/>
  <c r="P339" i="9"/>
  <c r="L339" i="9"/>
  <c r="J339" i="9"/>
  <c r="H339" i="9"/>
  <c r="F339" i="9"/>
  <c r="E339" i="9"/>
  <c r="D339" i="9"/>
  <c r="T338" i="9"/>
  <c r="S338" i="9"/>
  <c r="R338" i="9"/>
  <c r="Q338" i="9"/>
  <c r="P338" i="9"/>
  <c r="L338" i="9"/>
  <c r="J338" i="9"/>
  <c r="K338" i="9" s="1"/>
  <c r="H338" i="9"/>
  <c r="F338" i="9"/>
  <c r="U338" i="9" s="1"/>
  <c r="E338" i="9"/>
  <c r="D338" i="9"/>
  <c r="I338" i="9" s="1"/>
  <c r="U337" i="9"/>
  <c r="S337" i="9"/>
  <c r="T337" i="9" s="1"/>
  <c r="R337" i="9"/>
  <c r="Q337" i="9"/>
  <c r="P337" i="9"/>
  <c r="L337" i="9"/>
  <c r="J337" i="9"/>
  <c r="H337" i="9"/>
  <c r="F337" i="9"/>
  <c r="E337" i="9"/>
  <c r="D337" i="9"/>
  <c r="U336" i="9"/>
  <c r="T336" i="9"/>
  <c r="O336" i="9"/>
  <c r="M336" i="9"/>
  <c r="K336" i="9"/>
  <c r="I336" i="9"/>
  <c r="G336" i="9"/>
  <c r="U335" i="9"/>
  <c r="T335" i="9"/>
  <c r="O335" i="9"/>
  <c r="M335" i="9"/>
  <c r="K335" i="9"/>
  <c r="I335" i="9"/>
  <c r="G335" i="9"/>
  <c r="U334" i="9"/>
  <c r="T334" i="9"/>
  <c r="O334" i="9"/>
  <c r="M334" i="9"/>
  <c r="K334" i="9"/>
  <c r="I334" i="9"/>
  <c r="G334" i="9"/>
  <c r="U333" i="9"/>
  <c r="T333" i="9"/>
  <c r="O333" i="9"/>
  <c r="M333" i="9"/>
  <c r="K333" i="9"/>
  <c r="I333" i="9"/>
  <c r="G333" i="9"/>
  <c r="S332" i="9"/>
  <c r="T332" i="9" s="1"/>
  <c r="R332" i="9"/>
  <c r="Q332" i="9"/>
  <c r="P332" i="9"/>
  <c r="L332" i="9"/>
  <c r="J332" i="9"/>
  <c r="H332" i="9"/>
  <c r="F332" i="9"/>
  <c r="E332" i="9"/>
  <c r="D332" i="9"/>
  <c r="U331" i="9"/>
  <c r="T331" i="9"/>
  <c r="O331" i="9"/>
  <c r="M331" i="9"/>
  <c r="K331" i="9"/>
  <c r="I331" i="9"/>
  <c r="G331" i="9"/>
  <c r="U330" i="9"/>
  <c r="T330" i="9"/>
  <c r="O330" i="9"/>
  <c r="M330" i="9"/>
  <c r="K330" i="9"/>
  <c r="I330" i="9"/>
  <c r="G330" i="9"/>
  <c r="U329" i="9"/>
  <c r="T329" i="9"/>
  <c r="O329" i="9"/>
  <c r="M329" i="9"/>
  <c r="K329" i="9"/>
  <c r="I329" i="9"/>
  <c r="G329" i="9"/>
  <c r="U328" i="9"/>
  <c r="T328" i="9"/>
  <c r="O328" i="9"/>
  <c r="M328" i="9"/>
  <c r="K328" i="9"/>
  <c r="I328" i="9"/>
  <c r="G328" i="9"/>
  <c r="U327" i="9"/>
  <c r="T327" i="9"/>
  <c r="O327" i="9"/>
  <c r="M327" i="9"/>
  <c r="K327" i="9"/>
  <c r="I327" i="9"/>
  <c r="G327" i="9"/>
  <c r="U326" i="9"/>
  <c r="T326" i="9"/>
  <c r="O326" i="9"/>
  <c r="M326" i="9"/>
  <c r="K326" i="9"/>
  <c r="I326" i="9"/>
  <c r="G326" i="9"/>
  <c r="U325" i="9"/>
  <c r="T325" i="9"/>
  <c r="O325" i="9"/>
  <c r="M325" i="9"/>
  <c r="K325" i="9"/>
  <c r="I325" i="9"/>
  <c r="G325" i="9"/>
  <c r="U324" i="9"/>
  <c r="T324" i="9"/>
  <c r="O324" i="9"/>
  <c r="M324" i="9"/>
  <c r="K324" i="9"/>
  <c r="I324" i="9"/>
  <c r="G324" i="9"/>
  <c r="S323" i="9"/>
  <c r="R323" i="9"/>
  <c r="Q323" i="9"/>
  <c r="P323" i="9"/>
  <c r="L323" i="9"/>
  <c r="K323" i="9"/>
  <c r="J323" i="9"/>
  <c r="H323" i="9"/>
  <c r="F323" i="9"/>
  <c r="E323" i="9"/>
  <c r="D323" i="9"/>
  <c r="U322" i="9"/>
  <c r="T322" i="9"/>
  <c r="O322" i="9"/>
  <c r="M322" i="9"/>
  <c r="K322" i="9"/>
  <c r="I322" i="9"/>
  <c r="G322" i="9"/>
  <c r="U321" i="9"/>
  <c r="T321" i="9"/>
  <c r="O321" i="9"/>
  <c r="M321" i="9"/>
  <c r="K321" i="9"/>
  <c r="I321" i="9"/>
  <c r="G321" i="9"/>
  <c r="U320" i="9"/>
  <c r="T320" i="9"/>
  <c r="O320" i="9"/>
  <c r="M320" i="9"/>
  <c r="K320" i="9"/>
  <c r="I320" i="9"/>
  <c r="G320" i="9"/>
  <c r="U319" i="9"/>
  <c r="T319" i="9"/>
  <c r="O319" i="9"/>
  <c r="M319" i="9"/>
  <c r="K319" i="9"/>
  <c r="I319" i="9"/>
  <c r="G319" i="9"/>
  <c r="U318" i="9"/>
  <c r="T318" i="9"/>
  <c r="O318" i="9"/>
  <c r="M318" i="9"/>
  <c r="K318" i="9"/>
  <c r="I318" i="9"/>
  <c r="G318" i="9"/>
  <c r="S317" i="9"/>
  <c r="T317" i="9" s="1"/>
  <c r="R317" i="9"/>
  <c r="Q317" i="9"/>
  <c r="P317" i="9"/>
  <c r="O317" i="9"/>
  <c r="L317" i="9"/>
  <c r="J317" i="9"/>
  <c r="K317" i="9" s="1"/>
  <c r="H317" i="9"/>
  <c r="F317" i="9"/>
  <c r="G317" i="9" s="1"/>
  <c r="E317" i="9"/>
  <c r="D317" i="9"/>
  <c r="U316" i="9"/>
  <c r="T316" i="9"/>
  <c r="O316" i="9"/>
  <c r="M316" i="9"/>
  <c r="K316" i="9"/>
  <c r="I316" i="9"/>
  <c r="G316" i="9"/>
  <c r="U315" i="9"/>
  <c r="T315" i="9"/>
  <c r="O315" i="9"/>
  <c r="M315" i="9"/>
  <c r="K315" i="9"/>
  <c r="I315" i="9"/>
  <c r="G315" i="9"/>
  <c r="U314" i="9"/>
  <c r="T314" i="9"/>
  <c r="O314" i="9"/>
  <c r="M314" i="9"/>
  <c r="K314" i="9"/>
  <c r="I314" i="9"/>
  <c r="G314" i="9"/>
  <c r="U313" i="9"/>
  <c r="T313" i="9"/>
  <c r="O313" i="9"/>
  <c r="M313" i="9"/>
  <c r="K313" i="9"/>
  <c r="I313" i="9"/>
  <c r="G313" i="9"/>
  <c r="U312" i="9"/>
  <c r="T312" i="9"/>
  <c r="O312" i="9"/>
  <c r="M312" i="9"/>
  <c r="K312" i="9"/>
  <c r="I312" i="9"/>
  <c r="G312" i="9"/>
  <c r="U311" i="9"/>
  <c r="T311" i="9"/>
  <c r="O311" i="9"/>
  <c r="M311" i="9"/>
  <c r="K311" i="9"/>
  <c r="I311" i="9"/>
  <c r="G311" i="9"/>
  <c r="S310" i="9"/>
  <c r="T310" i="9" s="1"/>
  <c r="R310" i="9"/>
  <c r="Q310" i="9"/>
  <c r="P310" i="9"/>
  <c r="L310" i="9"/>
  <c r="J310" i="9"/>
  <c r="H310" i="9"/>
  <c r="F310" i="9"/>
  <c r="E310" i="9"/>
  <c r="D310" i="9"/>
  <c r="U309" i="9"/>
  <c r="T309" i="9"/>
  <c r="O309" i="9"/>
  <c r="M309" i="9"/>
  <c r="K309" i="9"/>
  <c r="I309" i="9"/>
  <c r="G309" i="9"/>
  <c r="U308" i="9"/>
  <c r="T308" i="9"/>
  <c r="O308" i="9"/>
  <c r="M308" i="9"/>
  <c r="K308" i="9"/>
  <c r="I308" i="9"/>
  <c r="G308" i="9"/>
  <c r="U307" i="9"/>
  <c r="T307" i="9"/>
  <c r="O307" i="9"/>
  <c r="M307" i="9"/>
  <c r="K307" i="9"/>
  <c r="I307" i="9"/>
  <c r="G307" i="9"/>
  <c r="U306" i="9"/>
  <c r="T306" i="9"/>
  <c r="O306" i="9"/>
  <c r="M306" i="9"/>
  <c r="K306" i="9"/>
  <c r="I306" i="9"/>
  <c r="G306" i="9"/>
  <c r="U305" i="9"/>
  <c r="T305" i="9"/>
  <c r="O305" i="9"/>
  <c r="M305" i="9"/>
  <c r="K305" i="9"/>
  <c r="I305" i="9"/>
  <c r="G305" i="9"/>
  <c r="U304" i="9"/>
  <c r="T304" i="9"/>
  <c r="O304" i="9"/>
  <c r="M304" i="9"/>
  <c r="K304" i="9"/>
  <c r="I304" i="9"/>
  <c r="G304" i="9"/>
  <c r="S303" i="9"/>
  <c r="T303" i="9" s="1"/>
  <c r="R303" i="9"/>
  <c r="Q303" i="9"/>
  <c r="P303" i="9"/>
  <c r="L303" i="9"/>
  <c r="J303" i="9"/>
  <c r="H303" i="9"/>
  <c r="F303" i="9"/>
  <c r="E303" i="9"/>
  <c r="K303" i="9" s="1"/>
  <c r="D303" i="9"/>
  <c r="I303" i="9" s="1"/>
  <c r="U302" i="9"/>
  <c r="T302" i="9"/>
  <c r="O302" i="9"/>
  <c r="M302" i="9"/>
  <c r="K302" i="9"/>
  <c r="I302" i="9"/>
  <c r="G302" i="9"/>
  <c r="S299" i="9"/>
  <c r="T299" i="9" s="1"/>
  <c r="R299" i="9"/>
  <c r="Q299" i="9"/>
  <c r="P299" i="9"/>
  <c r="U299" i="9" s="1"/>
  <c r="L299" i="9"/>
  <c r="J299" i="9"/>
  <c r="H299" i="9"/>
  <c r="F299" i="9"/>
  <c r="E299" i="9"/>
  <c r="D299" i="9"/>
  <c r="S298" i="9"/>
  <c r="R298" i="9"/>
  <c r="Q298" i="9"/>
  <c r="T298" i="9" s="1"/>
  <c r="P298" i="9"/>
  <c r="U298" i="9" s="1"/>
  <c r="L298" i="9"/>
  <c r="J298" i="9"/>
  <c r="H298" i="9"/>
  <c r="F298" i="9"/>
  <c r="E298" i="9"/>
  <c r="D298" i="9"/>
  <c r="U297" i="9"/>
  <c r="T297" i="9"/>
  <c r="O297" i="9"/>
  <c r="M297" i="9"/>
  <c r="K297" i="9"/>
  <c r="I297" i="9"/>
  <c r="G297" i="9"/>
  <c r="U296" i="9"/>
  <c r="T296" i="9"/>
  <c r="O296" i="9"/>
  <c r="M296" i="9"/>
  <c r="K296" i="9"/>
  <c r="I296" i="9"/>
  <c r="G296" i="9"/>
  <c r="U295" i="9"/>
  <c r="T295" i="9"/>
  <c r="O295" i="9"/>
  <c r="M295" i="9"/>
  <c r="K295" i="9"/>
  <c r="I295" i="9"/>
  <c r="G295" i="9"/>
  <c r="U294" i="9"/>
  <c r="T294" i="9"/>
  <c r="O294" i="9"/>
  <c r="M294" i="9"/>
  <c r="K294" i="9"/>
  <c r="I294" i="9"/>
  <c r="G294" i="9"/>
  <c r="U293" i="9"/>
  <c r="T293" i="9"/>
  <c r="O293" i="9"/>
  <c r="M293" i="9"/>
  <c r="K293" i="9"/>
  <c r="I293" i="9"/>
  <c r="G293" i="9"/>
  <c r="S292" i="9"/>
  <c r="T292" i="9" s="1"/>
  <c r="R292" i="9"/>
  <c r="Q292" i="9"/>
  <c r="P292" i="9"/>
  <c r="U292" i="9" s="1"/>
  <c r="O292" i="9"/>
  <c r="L292" i="9"/>
  <c r="J292" i="9"/>
  <c r="H292" i="9"/>
  <c r="F292" i="9"/>
  <c r="E292" i="9"/>
  <c r="M292" i="9" s="1"/>
  <c r="D292" i="9"/>
  <c r="U291" i="9"/>
  <c r="T291" i="9"/>
  <c r="O291" i="9"/>
  <c r="M291" i="9"/>
  <c r="K291" i="9"/>
  <c r="I291" i="9"/>
  <c r="G291" i="9"/>
  <c r="U290" i="9"/>
  <c r="T290" i="9"/>
  <c r="O290" i="9"/>
  <c r="M290" i="9"/>
  <c r="K290" i="9"/>
  <c r="I290" i="9"/>
  <c r="G290" i="9"/>
  <c r="U289" i="9"/>
  <c r="T289" i="9"/>
  <c r="O289" i="9"/>
  <c r="M289" i="9"/>
  <c r="K289" i="9"/>
  <c r="I289" i="9"/>
  <c r="G289" i="9"/>
  <c r="U288" i="9"/>
  <c r="T288" i="9"/>
  <c r="O288" i="9"/>
  <c r="M288" i="9"/>
  <c r="K288" i="9"/>
  <c r="I288" i="9"/>
  <c r="G288" i="9"/>
  <c r="U287" i="9"/>
  <c r="T287" i="9"/>
  <c r="O287" i="9"/>
  <c r="M287" i="9"/>
  <c r="K287" i="9"/>
  <c r="I287" i="9"/>
  <c r="G287" i="9"/>
  <c r="U286" i="9"/>
  <c r="T286" i="9"/>
  <c r="O286" i="9"/>
  <c r="M286" i="9"/>
  <c r="K286" i="9"/>
  <c r="I286" i="9"/>
  <c r="G286" i="9"/>
  <c r="S285" i="9"/>
  <c r="T285" i="9" s="1"/>
  <c r="R285" i="9"/>
  <c r="Q285" i="9"/>
  <c r="P285" i="9"/>
  <c r="U285" i="9" s="1"/>
  <c r="L285" i="9"/>
  <c r="J285" i="9"/>
  <c r="H285" i="9"/>
  <c r="F285" i="9"/>
  <c r="E285" i="9"/>
  <c r="D285" i="9"/>
  <c r="U284" i="9"/>
  <c r="T284" i="9"/>
  <c r="O284" i="9"/>
  <c r="M284" i="9"/>
  <c r="K284" i="9"/>
  <c r="I284" i="9"/>
  <c r="G284" i="9"/>
  <c r="U283" i="9"/>
  <c r="T283" i="9"/>
  <c r="O283" i="9"/>
  <c r="M283" i="9"/>
  <c r="K283" i="9"/>
  <c r="I283" i="9"/>
  <c r="G283" i="9"/>
  <c r="U282" i="9"/>
  <c r="T282" i="9"/>
  <c r="O282" i="9"/>
  <c r="M282" i="9"/>
  <c r="K282" i="9"/>
  <c r="I282" i="9"/>
  <c r="G282" i="9"/>
  <c r="U281" i="9"/>
  <c r="T281" i="9"/>
  <c r="O281" i="9"/>
  <c r="M281" i="9"/>
  <c r="K281" i="9"/>
  <c r="I281" i="9"/>
  <c r="G281" i="9"/>
  <c r="U280" i="9"/>
  <c r="T280" i="9"/>
  <c r="O280" i="9"/>
  <c r="M280" i="9"/>
  <c r="K280" i="9"/>
  <c r="I280" i="9"/>
  <c r="G280" i="9"/>
  <c r="U279" i="9"/>
  <c r="T279" i="9"/>
  <c r="O279" i="9"/>
  <c r="M279" i="9"/>
  <c r="K279" i="9"/>
  <c r="I279" i="9"/>
  <c r="G279" i="9"/>
  <c r="U278" i="9"/>
  <c r="T278" i="9"/>
  <c r="O278" i="9"/>
  <c r="M278" i="9"/>
  <c r="K278" i="9"/>
  <c r="I278" i="9"/>
  <c r="G278" i="9"/>
  <c r="U277" i="9"/>
  <c r="T277" i="9"/>
  <c r="O277" i="9"/>
  <c r="M277" i="9"/>
  <c r="K277" i="9"/>
  <c r="I277" i="9"/>
  <c r="G277" i="9"/>
  <c r="U276" i="9"/>
  <c r="T276" i="9"/>
  <c r="O276" i="9"/>
  <c r="M276" i="9"/>
  <c r="K276" i="9"/>
  <c r="I276" i="9"/>
  <c r="G276" i="9"/>
  <c r="S275" i="9"/>
  <c r="R275" i="9"/>
  <c r="Q275" i="9"/>
  <c r="P275" i="9"/>
  <c r="U275" i="9" s="1"/>
  <c r="L275" i="9"/>
  <c r="J275" i="9"/>
  <c r="H275" i="9"/>
  <c r="F275" i="9"/>
  <c r="E275" i="9"/>
  <c r="D275" i="9"/>
  <c r="I275" i="9" s="1"/>
  <c r="U274" i="9"/>
  <c r="T274" i="9"/>
  <c r="O274" i="9"/>
  <c r="M274" i="9"/>
  <c r="K274" i="9"/>
  <c r="I274" i="9"/>
  <c r="G274" i="9"/>
  <c r="U273" i="9"/>
  <c r="T273" i="9"/>
  <c r="O273" i="9"/>
  <c r="M273" i="9"/>
  <c r="K273" i="9"/>
  <c r="I273" i="9"/>
  <c r="G273" i="9"/>
  <c r="U272" i="9"/>
  <c r="T272" i="9"/>
  <c r="O272" i="9"/>
  <c r="M272" i="9"/>
  <c r="K272" i="9"/>
  <c r="I272" i="9"/>
  <c r="G272" i="9"/>
  <c r="U271" i="9"/>
  <c r="T271" i="9"/>
  <c r="O271" i="9"/>
  <c r="M271" i="9"/>
  <c r="K271" i="9"/>
  <c r="I271" i="9"/>
  <c r="G271" i="9"/>
  <c r="U270" i="9"/>
  <c r="T270" i="9"/>
  <c r="O270" i="9"/>
  <c r="M270" i="9"/>
  <c r="K270" i="9"/>
  <c r="I270" i="9"/>
  <c r="G270" i="9"/>
  <c r="U269" i="9"/>
  <c r="T269" i="9"/>
  <c r="O269" i="9"/>
  <c r="M269" i="9"/>
  <c r="K269" i="9"/>
  <c r="I269" i="9"/>
  <c r="G269" i="9"/>
  <c r="U268" i="9"/>
  <c r="T268" i="9"/>
  <c r="O268" i="9"/>
  <c r="M268" i="9"/>
  <c r="K268" i="9"/>
  <c r="I268" i="9"/>
  <c r="G268" i="9"/>
  <c r="T267" i="9"/>
  <c r="S267" i="9"/>
  <c r="R267" i="9"/>
  <c r="Q267" i="9"/>
  <c r="P267" i="9"/>
  <c r="O267" i="9"/>
  <c r="L267" i="9"/>
  <c r="J267" i="9"/>
  <c r="H267" i="9"/>
  <c r="F267" i="9"/>
  <c r="G267" i="9" s="1"/>
  <c r="E267" i="9"/>
  <c r="D267" i="9"/>
  <c r="U266" i="9"/>
  <c r="T266" i="9"/>
  <c r="O266" i="9"/>
  <c r="M266" i="9"/>
  <c r="K266" i="9"/>
  <c r="I266" i="9"/>
  <c r="G266" i="9"/>
  <c r="U265" i="9"/>
  <c r="T265" i="9"/>
  <c r="O265" i="9"/>
  <c r="M265" i="9"/>
  <c r="K265" i="9"/>
  <c r="I265" i="9"/>
  <c r="G265" i="9"/>
  <c r="U264" i="9"/>
  <c r="T264" i="9"/>
  <c r="O264" i="9"/>
  <c r="M264" i="9"/>
  <c r="K264" i="9"/>
  <c r="I264" i="9"/>
  <c r="G264" i="9"/>
  <c r="U263" i="9"/>
  <c r="T263" i="9"/>
  <c r="O263" i="9"/>
  <c r="M263" i="9"/>
  <c r="K263" i="9"/>
  <c r="I263" i="9"/>
  <c r="G263" i="9"/>
  <c r="S260" i="9"/>
  <c r="R260" i="9"/>
  <c r="Q260" i="9"/>
  <c r="P260" i="9"/>
  <c r="U260" i="9" s="1"/>
  <c r="L260" i="9"/>
  <c r="K260" i="9"/>
  <c r="J260" i="9"/>
  <c r="H260" i="9"/>
  <c r="F260" i="9"/>
  <c r="E260" i="9"/>
  <c r="D260" i="9"/>
  <c r="I260" i="9" s="1"/>
  <c r="U259" i="9"/>
  <c r="S259" i="9"/>
  <c r="T259" i="9" s="1"/>
  <c r="R259" i="9"/>
  <c r="Q259" i="9"/>
  <c r="P259" i="9"/>
  <c r="L259" i="9"/>
  <c r="J259" i="9"/>
  <c r="H259" i="9"/>
  <c r="F259" i="9"/>
  <c r="E259" i="9"/>
  <c r="D259" i="9"/>
  <c r="U258" i="9"/>
  <c r="T258" i="9"/>
  <c r="O258" i="9"/>
  <c r="M258" i="9"/>
  <c r="K258" i="9"/>
  <c r="I258" i="9"/>
  <c r="G258" i="9"/>
  <c r="U257" i="9"/>
  <c r="T257" i="9"/>
  <c r="O257" i="9"/>
  <c r="M257" i="9"/>
  <c r="K257" i="9"/>
  <c r="I257" i="9"/>
  <c r="G257" i="9"/>
  <c r="U256" i="9"/>
  <c r="T256" i="9"/>
  <c r="O256" i="9"/>
  <c r="M256" i="9"/>
  <c r="K256" i="9"/>
  <c r="I256" i="9"/>
  <c r="G256" i="9"/>
  <c r="U255" i="9"/>
  <c r="T255" i="9"/>
  <c r="O255" i="9"/>
  <c r="M255" i="9"/>
  <c r="K255" i="9"/>
  <c r="I255" i="9"/>
  <c r="G255" i="9"/>
  <c r="S254" i="9"/>
  <c r="R254" i="9"/>
  <c r="Q254" i="9"/>
  <c r="P254" i="9"/>
  <c r="O254" i="9"/>
  <c r="L254" i="9"/>
  <c r="J254" i="9"/>
  <c r="K254" i="9" s="1"/>
  <c r="I254" i="9"/>
  <c r="H254" i="9"/>
  <c r="F254" i="9"/>
  <c r="U254" i="9" s="1"/>
  <c r="E254" i="9"/>
  <c r="D254" i="9"/>
  <c r="U253" i="9"/>
  <c r="T253" i="9"/>
  <c r="O253" i="9"/>
  <c r="M253" i="9"/>
  <c r="K253" i="9"/>
  <c r="I253" i="9"/>
  <c r="G253" i="9"/>
  <c r="U252" i="9"/>
  <c r="T252" i="9"/>
  <c r="O252" i="9"/>
  <c r="M252" i="9"/>
  <c r="K252" i="9"/>
  <c r="I252" i="9"/>
  <c r="G252" i="9"/>
  <c r="U251" i="9"/>
  <c r="T251" i="9"/>
  <c r="O251" i="9"/>
  <c r="M251" i="9"/>
  <c r="K251" i="9"/>
  <c r="I251" i="9"/>
  <c r="G251" i="9"/>
  <c r="U250" i="9"/>
  <c r="T250" i="9"/>
  <c r="O250" i="9"/>
  <c r="M250" i="9"/>
  <c r="K250" i="9"/>
  <c r="I250" i="9"/>
  <c r="G250" i="9"/>
  <c r="U249" i="9"/>
  <c r="T249" i="9"/>
  <c r="O249" i="9"/>
  <c r="M249" i="9"/>
  <c r="K249" i="9"/>
  <c r="I249" i="9"/>
  <c r="G249" i="9"/>
  <c r="U248" i="9"/>
  <c r="T248" i="9"/>
  <c r="O248" i="9"/>
  <c r="M248" i="9"/>
  <c r="K248" i="9"/>
  <c r="I248" i="9"/>
  <c r="G248" i="9"/>
  <c r="S247" i="9"/>
  <c r="R247" i="9"/>
  <c r="Q247" i="9"/>
  <c r="T247" i="9" s="1"/>
  <c r="P247" i="9"/>
  <c r="M247" i="9"/>
  <c r="L247" i="9"/>
  <c r="J247" i="9"/>
  <c r="I247" i="9"/>
  <c r="H247" i="9"/>
  <c r="F247" i="9"/>
  <c r="E247" i="9"/>
  <c r="K247" i="9" s="1"/>
  <c r="D247" i="9"/>
  <c r="U246" i="9"/>
  <c r="T246" i="9"/>
  <c r="O246" i="9"/>
  <c r="M246" i="9"/>
  <c r="K246" i="9"/>
  <c r="I246" i="9"/>
  <c r="G246" i="9"/>
  <c r="U245" i="9"/>
  <c r="T245" i="9"/>
  <c r="O245" i="9"/>
  <c r="M245" i="9"/>
  <c r="K245" i="9"/>
  <c r="I245" i="9"/>
  <c r="G245" i="9"/>
  <c r="U244" i="9"/>
  <c r="T244" i="9"/>
  <c r="O244" i="9"/>
  <c r="M244" i="9"/>
  <c r="K244" i="9"/>
  <c r="I244" i="9"/>
  <c r="G244" i="9"/>
  <c r="U243" i="9"/>
  <c r="T243" i="9"/>
  <c r="O243" i="9"/>
  <c r="M243" i="9"/>
  <c r="K243" i="9"/>
  <c r="I243" i="9"/>
  <c r="G243" i="9"/>
  <c r="U242" i="9"/>
  <c r="T242" i="9"/>
  <c r="O242" i="9"/>
  <c r="M242" i="9"/>
  <c r="K242" i="9"/>
  <c r="I242" i="9"/>
  <c r="G242" i="9"/>
  <c r="U241" i="9"/>
  <c r="T241" i="9"/>
  <c r="O241" i="9"/>
  <c r="M241" i="9"/>
  <c r="K241" i="9"/>
  <c r="I241" i="9"/>
  <c r="G241" i="9"/>
  <c r="S240" i="9"/>
  <c r="R240" i="9"/>
  <c r="Q240" i="9"/>
  <c r="P240" i="9"/>
  <c r="U240" i="9" s="1"/>
  <c r="L240" i="9"/>
  <c r="J240" i="9"/>
  <c r="H240" i="9"/>
  <c r="F240" i="9"/>
  <c r="E240" i="9"/>
  <c r="D240" i="9"/>
  <c r="U239" i="9"/>
  <c r="T239" i="9"/>
  <c r="O239" i="9"/>
  <c r="M239" i="9"/>
  <c r="K239" i="9"/>
  <c r="I239" i="9"/>
  <c r="G239" i="9"/>
  <c r="U238" i="9"/>
  <c r="T238" i="9"/>
  <c r="O238" i="9"/>
  <c r="M238" i="9"/>
  <c r="K238" i="9"/>
  <c r="I238" i="9"/>
  <c r="G238" i="9"/>
  <c r="U237" i="9"/>
  <c r="T237" i="9"/>
  <c r="O237" i="9"/>
  <c r="M237" i="9"/>
  <c r="K237" i="9"/>
  <c r="I237" i="9"/>
  <c r="G237" i="9"/>
  <c r="U236" i="9"/>
  <c r="T236" i="9"/>
  <c r="O236" i="9"/>
  <c r="M236" i="9"/>
  <c r="K236" i="9"/>
  <c r="I236" i="9"/>
  <c r="G236" i="9"/>
  <c r="U235" i="9"/>
  <c r="T235" i="9"/>
  <c r="O235" i="9"/>
  <c r="M235" i="9"/>
  <c r="K235" i="9"/>
  <c r="I235" i="9"/>
  <c r="G235" i="9"/>
  <c r="U234" i="9"/>
  <c r="T234" i="9"/>
  <c r="O234" i="9"/>
  <c r="M234" i="9"/>
  <c r="K234" i="9"/>
  <c r="I234" i="9"/>
  <c r="G234" i="9"/>
  <c r="T231" i="9"/>
  <c r="S231" i="9"/>
  <c r="R231" i="9"/>
  <c r="Q231" i="9"/>
  <c r="P231" i="9"/>
  <c r="L231" i="9"/>
  <c r="J231" i="9"/>
  <c r="K231" i="9" s="1"/>
  <c r="H231" i="9"/>
  <c r="F231" i="9"/>
  <c r="E231" i="9"/>
  <c r="D231" i="9"/>
  <c r="S230" i="9"/>
  <c r="R230" i="9"/>
  <c r="Q230" i="9"/>
  <c r="P230" i="9"/>
  <c r="U230" i="9" s="1"/>
  <c r="L230" i="9"/>
  <c r="K230" i="9"/>
  <c r="J230" i="9"/>
  <c r="H230" i="9"/>
  <c r="F230" i="9"/>
  <c r="E230" i="9"/>
  <c r="D230" i="9"/>
  <c r="I230" i="9" s="1"/>
  <c r="U229" i="9"/>
  <c r="T229" i="9"/>
  <c r="O229" i="9"/>
  <c r="M229" i="9"/>
  <c r="K229" i="9"/>
  <c r="I229" i="9"/>
  <c r="G229" i="9"/>
  <c r="U228" i="9"/>
  <c r="T228" i="9"/>
  <c r="O228" i="9"/>
  <c r="M228" i="9"/>
  <c r="K228" i="9"/>
  <c r="I228" i="9"/>
  <c r="G228" i="9"/>
  <c r="U227" i="9"/>
  <c r="T227" i="9"/>
  <c r="O227" i="9"/>
  <c r="M227" i="9"/>
  <c r="K227" i="9"/>
  <c r="I227" i="9"/>
  <c r="G227" i="9"/>
  <c r="U226" i="9"/>
  <c r="T226" i="9"/>
  <c r="O226" i="9"/>
  <c r="M226" i="9"/>
  <c r="K226" i="9"/>
  <c r="I226" i="9"/>
  <c r="G226" i="9"/>
  <c r="U225" i="9"/>
  <c r="T225" i="9"/>
  <c r="O225" i="9"/>
  <c r="M225" i="9"/>
  <c r="K225" i="9"/>
  <c r="I225" i="9"/>
  <c r="G225" i="9"/>
  <c r="S224" i="9"/>
  <c r="R224" i="9"/>
  <c r="Q224" i="9"/>
  <c r="P224" i="9"/>
  <c r="U224" i="9" s="1"/>
  <c r="L224" i="9"/>
  <c r="J224" i="9"/>
  <c r="H224" i="9"/>
  <c r="F224" i="9"/>
  <c r="E224" i="9"/>
  <c r="D224" i="9"/>
  <c r="U223" i="9"/>
  <c r="T223" i="9"/>
  <c r="O223" i="9"/>
  <c r="M223" i="9"/>
  <c r="K223" i="9"/>
  <c r="I223" i="9"/>
  <c r="G223" i="9"/>
  <c r="U222" i="9"/>
  <c r="T222" i="9"/>
  <c r="O222" i="9"/>
  <c r="M222" i="9"/>
  <c r="K222" i="9"/>
  <c r="I222" i="9"/>
  <c r="G222" i="9"/>
  <c r="U221" i="9"/>
  <c r="T221" i="9"/>
  <c r="O221" i="9"/>
  <c r="M221" i="9"/>
  <c r="K221" i="9"/>
  <c r="I221" i="9"/>
  <c r="G221" i="9"/>
  <c r="U220" i="9"/>
  <c r="T220" i="9"/>
  <c r="O220" i="9"/>
  <c r="M220" i="9"/>
  <c r="K220" i="9"/>
  <c r="I220" i="9"/>
  <c r="G220" i="9"/>
  <c r="U219" i="9"/>
  <c r="T219" i="9"/>
  <c r="O219" i="9"/>
  <c r="M219" i="9"/>
  <c r="K219" i="9"/>
  <c r="I219" i="9"/>
  <c r="G219" i="9"/>
  <c r="U218" i="9"/>
  <c r="T218" i="9"/>
  <c r="O218" i="9"/>
  <c r="M218" i="9"/>
  <c r="K218" i="9"/>
  <c r="I218" i="9"/>
  <c r="G218" i="9"/>
  <c r="U217" i="9"/>
  <c r="T217" i="9"/>
  <c r="O217" i="9"/>
  <c r="M217" i="9"/>
  <c r="K217" i="9"/>
  <c r="I217" i="9"/>
  <c r="G217" i="9"/>
  <c r="S216" i="9"/>
  <c r="R216" i="9"/>
  <c r="Q216" i="9"/>
  <c r="P216" i="9"/>
  <c r="L216" i="9"/>
  <c r="J216" i="9"/>
  <c r="H216" i="9"/>
  <c r="F216" i="9"/>
  <c r="U216" i="9" s="1"/>
  <c r="E216" i="9"/>
  <c r="M216" i="9" s="1"/>
  <c r="D216" i="9"/>
  <c r="I216" i="9" s="1"/>
  <c r="U215" i="9"/>
  <c r="T215" i="9"/>
  <c r="O215" i="9"/>
  <c r="M215" i="9"/>
  <c r="K215" i="9"/>
  <c r="I215" i="9"/>
  <c r="G215" i="9"/>
  <c r="U214" i="9"/>
  <c r="T214" i="9"/>
  <c r="O214" i="9"/>
  <c r="M214" i="9"/>
  <c r="K214" i="9"/>
  <c r="I214" i="9"/>
  <c r="G214" i="9"/>
  <c r="U213" i="9"/>
  <c r="T213" i="9"/>
  <c r="O213" i="9"/>
  <c r="M213" i="9"/>
  <c r="K213" i="9"/>
  <c r="I213" i="9"/>
  <c r="G213" i="9"/>
  <c r="U212" i="9"/>
  <c r="T212" i="9"/>
  <c r="O212" i="9"/>
  <c r="M212" i="9"/>
  <c r="K212" i="9"/>
  <c r="I212" i="9"/>
  <c r="G212" i="9"/>
  <c r="U211" i="9"/>
  <c r="T211" i="9"/>
  <c r="O211" i="9"/>
  <c r="M211" i="9"/>
  <c r="K211" i="9"/>
  <c r="I211" i="9"/>
  <c r="G211" i="9"/>
  <c r="U210" i="9"/>
  <c r="T210" i="9"/>
  <c r="O210" i="9"/>
  <c r="M210" i="9"/>
  <c r="K210" i="9"/>
  <c r="I210" i="9"/>
  <c r="G210" i="9"/>
  <c r="U209" i="9"/>
  <c r="T209" i="9"/>
  <c r="O209" i="9"/>
  <c r="M209" i="9"/>
  <c r="K209" i="9"/>
  <c r="I209" i="9"/>
  <c r="G209" i="9"/>
  <c r="U208" i="9"/>
  <c r="T208" i="9"/>
  <c r="O208" i="9"/>
  <c r="M208" i="9"/>
  <c r="K208" i="9"/>
  <c r="I208" i="9"/>
  <c r="G208" i="9"/>
  <c r="T205" i="9"/>
  <c r="S205" i="9"/>
  <c r="R205" i="9"/>
  <c r="Q205" i="9"/>
  <c r="P205" i="9"/>
  <c r="L205" i="9"/>
  <c r="J205" i="9"/>
  <c r="K205" i="9" s="1"/>
  <c r="H205" i="9"/>
  <c r="F205" i="9"/>
  <c r="G205" i="9" s="1"/>
  <c r="E205" i="9"/>
  <c r="D205" i="9"/>
  <c r="T204" i="9"/>
  <c r="S204" i="9"/>
  <c r="R204" i="9"/>
  <c r="Q204" i="9"/>
  <c r="P204" i="9"/>
  <c r="L204" i="9"/>
  <c r="K204" i="9"/>
  <c r="J204" i="9"/>
  <c r="H204" i="9"/>
  <c r="F204" i="9"/>
  <c r="E204" i="9"/>
  <c r="D204" i="9"/>
  <c r="I204" i="9" s="1"/>
  <c r="U203" i="9"/>
  <c r="T203" i="9"/>
  <c r="O203" i="9"/>
  <c r="M203" i="9"/>
  <c r="K203" i="9"/>
  <c r="I203" i="9"/>
  <c r="G203" i="9"/>
  <c r="U202" i="9"/>
  <c r="T202" i="9"/>
  <c r="O202" i="9"/>
  <c r="M202" i="9"/>
  <c r="K202" i="9"/>
  <c r="I202" i="9"/>
  <c r="G202" i="9"/>
  <c r="U201" i="9"/>
  <c r="T201" i="9"/>
  <c r="O201" i="9"/>
  <c r="M201" i="9"/>
  <c r="K201" i="9"/>
  <c r="I201" i="9"/>
  <c r="G201" i="9"/>
  <c r="U200" i="9"/>
  <c r="T200" i="9"/>
  <c r="O200" i="9"/>
  <c r="M200" i="9"/>
  <c r="K200" i="9"/>
  <c r="I200" i="9"/>
  <c r="G200" i="9"/>
  <c r="U199" i="9"/>
  <c r="T199" i="9"/>
  <c r="O199" i="9"/>
  <c r="M199" i="9"/>
  <c r="K199" i="9"/>
  <c r="I199" i="9"/>
  <c r="G199" i="9"/>
  <c r="S198" i="9"/>
  <c r="R198" i="9"/>
  <c r="Q198" i="9"/>
  <c r="P198" i="9"/>
  <c r="L198" i="9"/>
  <c r="J198" i="9"/>
  <c r="H198" i="9"/>
  <c r="F198" i="9"/>
  <c r="E198" i="9"/>
  <c r="M198" i="9" s="1"/>
  <c r="D198" i="9"/>
  <c r="O198" i="9" s="1"/>
  <c r="U197" i="9"/>
  <c r="T197" i="9"/>
  <c r="O197" i="9"/>
  <c r="M197" i="9"/>
  <c r="K197" i="9"/>
  <c r="I197" i="9"/>
  <c r="G197" i="9"/>
  <c r="U196" i="9"/>
  <c r="T196" i="9"/>
  <c r="O196" i="9"/>
  <c r="M196" i="9"/>
  <c r="K196" i="9"/>
  <c r="I196" i="9"/>
  <c r="G196" i="9"/>
  <c r="U195" i="9"/>
  <c r="T195" i="9"/>
  <c r="O195" i="9"/>
  <c r="M195" i="9"/>
  <c r="K195" i="9"/>
  <c r="I195" i="9"/>
  <c r="G195" i="9"/>
  <c r="U194" i="9"/>
  <c r="T194" i="9"/>
  <c r="O194" i="9"/>
  <c r="M194" i="9"/>
  <c r="K194" i="9"/>
  <c r="I194" i="9"/>
  <c r="G194" i="9"/>
  <c r="U193" i="9"/>
  <c r="T193" i="9"/>
  <c r="O193" i="9"/>
  <c r="M193" i="9"/>
  <c r="K193" i="9"/>
  <c r="I193" i="9"/>
  <c r="G193" i="9"/>
  <c r="U192" i="9"/>
  <c r="T192" i="9"/>
  <c r="O192" i="9"/>
  <c r="M192" i="9"/>
  <c r="K192" i="9"/>
  <c r="I192" i="9"/>
  <c r="G192" i="9"/>
  <c r="S191" i="9"/>
  <c r="T191" i="9" s="1"/>
  <c r="R191" i="9"/>
  <c r="Q191" i="9"/>
  <c r="P191" i="9"/>
  <c r="U191" i="9" s="1"/>
  <c r="L191" i="9"/>
  <c r="K191" i="9"/>
  <c r="J191" i="9"/>
  <c r="H191" i="9"/>
  <c r="F191" i="9"/>
  <c r="E191" i="9"/>
  <c r="D191" i="9"/>
  <c r="U190" i="9"/>
  <c r="T190" i="9"/>
  <c r="O190" i="9"/>
  <c r="M190" i="9"/>
  <c r="K190" i="9"/>
  <c r="I190" i="9"/>
  <c r="G190" i="9"/>
  <c r="U189" i="9"/>
  <c r="T189" i="9"/>
  <c r="O189" i="9"/>
  <c r="M189" i="9"/>
  <c r="K189" i="9"/>
  <c r="I189" i="9"/>
  <c r="G189" i="9"/>
  <c r="U188" i="9"/>
  <c r="T188" i="9"/>
  <c r="O188" i="9"/>
  <c r="M188" i="9"/>
  <c r="K188" i="9"/>
  <c r="I188" i="9"/>
  <c r="G188" i="9"/>
  <c r="U187" i="9"/>
  <c r="T187" i="9"/>
  <c r="O187" i="9"/>
  <c r="M187" i="9"/>
  <c r="K187" i="9"/>
  <c r="I187" i="9"/>
  <c r="G187" i="9"/>
  <c r="U186" i="9"/>
  <c r="T186" i="9"/>
  <c r="O186" i="9"/>
  <c r="M186" i="9"/>
  <c r="K186" i="9"/>
  <c r="I186" i="9"/>
  <c r="G186" i="9"/>
  <c r="S185" i="9"/>
  <c r="T185" i="9" s="1"/>
  <c r="R185" i="9"/>
  <c r="Q185" i="9"/>
  <c r="P185" i="9"/>
  <c r="U185" i="9" s="1"/>
  <c r="L185" i="9"/>
  <c r="J185" i="9"/>
  <c r="I185" i="9"/>
  <c r="H185" i="9"/>
  <c r="F185" i="9"/>
  <c r="E185" i="9"/>
  <c r="D185" i="9"/>
  <c r="O185" i="9" s="1"/>
  <c r="U184" i="9"/>
  <c r="T184" i="9"/>
  <c r="O184" i="9"/>
  <c r="M184" i="9"/>
  <c r="K184" i="9"/>
  <c r="I184" i="9"/>
  <c r="G184" i="9"/>
  <c r="U183" i="9"/>
  <c r="T183" i="9"/>
  <c r="O183" i="9"/>
  <c r="M183" i="9"/>
  <c r="K183" i="9"/>
  <c r="I183" i="9"/>
  <c r="G183" i="9"/>
  <c r="U182" i="9"/>
  <c r="T182" i="9"/>
  <c r="O182" i="9"/>
  <c r="M182" i="9"/>
  <c r="K182" i="9"/>
  <c r="I182" i="9"/>
  <c r="G182" i="9"/>
  <c r="U181" i="9"/>
  <c r="T181" i="9"/>
  <c r="O181" i="9"/>
  <c r="M181" i="9"/>
  <c r="K181" i="9"/>
  <c r="I181" i="9"/>
  <c r="G181" i="9"/>
  <c r="U180" i="9"/>
  <c r="T180" i="9"/>
  <c r="O180" i="9"/>
  <c r="M180" i="9"/>
  <c r="K180" i="9"/>
  <c r="I180" i="9"/>
  <c r="G180" i="9"/>
  <c r="T179" i="9"/>
  <c r="S179" i="9"/>
  <c r="R179" i="9"/>
  <c r="Q179" i="9"/>
  <c r="P179" i="9"/>
  <c r="U179" i="9" s="1"/>
  <c r="L179" i="9"/>
  <c r="J179" i="9"/>
  <c r="K179" i="9" s="1"/>
  <c r="H179" i="9"/>
  <c r="G179" i="9"/>
  <c r="F179" i="9"/>
  <c r="E179" i="9"/>
  <c r="D179" i="9"/>
  <c r="I179" i="9" s="1"/>
  <c r="U178" i="9"/>
  <c r="T178" i="9"/>
  <c r="O178" i="9"/>
  <c r="M178" i="9"/>
  <c r="K178" i="9"/>
  <c r="I178" i="9"/>
  <c r="G178" i="9"/>
  <c r="U177" i="9"/>
  <c r="T177" i="9"/>
  <c r="O177" i="9"/>
  <c r="M177" i="9"/>
  <c r="K177" i="9"/>
  <c r="I177" i="9"/>
  <c r="G177" i="9"/>
  <c r="U176" i="9"/>
  <c r="T176" i="9"/>
  <c r="O176" i="9"/>
  <c r="M176" i="9"/>
  <c r="K176" i="9"/>
  <c r="I176" i="9"/>
  <c r="G176" i="9"/>
  <c r="U175" i="9"/>
  <c r="T175" i="9"/>
  <c r="O175" i="9"/>
  <c r="M175" i="9"/>
  <c r="K175" i="9"/>
  <c r="I175" i="9"/>
  <c r="G175" i="9"/>
  <c r="U174" i="9"/>
  <c r="T174" i="9"/>
  <c r="O174" i="9"/>
  <c r="M174" i="9"/>
  <c r="K174" i="9"/>
  <c r="I174" i="9"/>
  <c r="G174" i="9"/>
  <c r="U173" i="9"/>
  <c r="T173" i="9"/>
  <c r="O173" i="9"/>
  <c r="M173" i="9"/>
  <c r="K173" i="9"/>
  <c r="I173" i="9"/>
  <c r="G173" i="9"/>
  <c r="S170" i="9"/>
  <c r="R170" i="9"/>
  <c r="Q170" i="9"/>
  <c r="T170" i="9" s="1"/>
  <c r="P170" i="9"/>
  <c r="U170" i="9" s="1"/>
  <c r="O170" i="9"/>
  <c r="L170" i="9"/>
  <c r="J170" i="9"/>
  <c r="H170" i="9"/>
  <c r="F170" i="9"/>
  <c r="G170" i="9" s="1"/>
  <c r="E170" i="9"/>
  <c r="M170" i="9" s="1"/>
  <c r="D170" i="9"/>
  <c r="T169" i="9"/>
  <c r="S169" i="9"/>
  <c r="R169" i="9"/>
  <c r="Q169" i="9"/>
  <c r="P169" i="9"/>
  <c r="L169" i="9"/>
  <c r="K169" i="9"/>
  <c r="J169" i="9"/>
  <c r="I169" i="9"/>
  <c r="H169" i="9"/>
  <c r="F169" i="9"/>
  <c r="E169" i="9"/>
  <c r="D169" i="9"/>
  <c r="U168" i="9"/>
  <c r="T168" i="9"/>
  <c r="O168" i="9"/>
  <c r="M168" i="9"/>
  <c r="K168" i="9"/>
  <c r="I168" i="9"/>
  <c r="G168" i="9"/>
  <c r="U167" i="9"/>
  <c r="T167" i="9"/>
  <c r="O167" i="9"/>
  <c r="M167" i="9"/>
  <c r="K167" i="9"/>
  <c r="I167" i="9"/>
  <c r="G167" i="9"/>
  <c r="U166" i="9"/>
  <c r="T166" i="9"/>
  <c r="O166" i="9"/>
  <c r="M166" i="9"/>
  <c r="K166" i="9"/>
  <c r="I166" i="9"/>
  <c r="G166" i="9"/>
  <c r="U165" i="9"/>
  <c r="T165" i="9"/>
  <c r="O165" i="9"/>
  <c r="M165" i="9"/>
  <c r="K165" i="9"/>
  <c r="I165" i="9"/>
  <c r="G165" i="9"/>
  <c r="U164" i="9"/>
  <c r="T164" i="9"/>
  <c r="O164" i="9"/>
  <c r="M164" i="9"/>
  <c r="K164" i="9"/>
  <c r="I164" i="9"/>
  <c r="G164" i="9"/>
  <c r="S163" i="9"/>
  <c r="R163" i="9"/>
  <c r="Q163" i="9"/>
  <c r="T163" i="9" s="1"/>
  <c r="P163" i="9"/>
  <c r="L163" i="9"/>
  <c r="K163" i="9"/>
  <c r="J163" i="9"/>
  <c r="H163" i="9"/>
  <c r="F163" i="9"/>
  <c r="G163" i="9" s="1"/>
  <c r="E163" i="9"/>
  <c r="M163" i="9" s="1"/>
  <c r="D163" i="9"/>
  <c r="U162" i="9"/>
  <c r="T162" i="9"/>
  <c r="O162" i="9"/>
  <c r="M162" i="9"/>
  <c r="K162" i="9"/>
  <c r="I162" i="9"/>
  <c r="G162" i="9"/>
  <c r="U161" i="9"/>
  <c r="T161" i="9"/>
  <c r="O161" i="9"/>
  <c r="M161" i="9"/>
  <c r="K161" i="9"/>
  <c r="I161" i="9"/>
  <c r="G161" i="9"/>
  <c r="U160" i="9"/>
  <c r="T160" i="9"/>
  <c r="O160" i="9"/>
  <c r="M160" i="9"/>
  <c r="K160" i="9"/>
  <c r="I160" i="9"/>
  <c r="G160" i="9"/>
  <c r="U159" i="9"/>
  <c r="T159" i="9"/>
  <c r="O159" i="9"/>
  <c r="M159" i="9"/>
  <c r="K159" i="9"/>
  <c r="I159" i="9"/>
  <c r="G159" i="9"/>
  <c r="U158" i="9"/>
  <c r="T158" i="9"/>
  <c r="O158" i="9"/>
  <c r="M158" i="9"/>
  <c r="K158" i="9"/>
  <c r="I158" i="9"/>
  <c r="G158" i="9"/>
  <c r="T157" i="9"/>
  <c r="S157" i="9"/>
  <c r="R157" i="9"/>
  <c r="Q157" i="9"/>
  <c r="P157" i="9"/>
  <c r="L157" i="9"/>
  <c r="K157" i="9"/>
  <c r="J157" i="9"/>
  <c r="H157" i="9"/>
  <c r="F157" i="9"/>
  <c r="E157" i="9"/>
  <c r="D157" i="9"/>
  <c r="U156" i="9"/>
  <c r="T156" i="9"/>
  <c r="O156" i="9"/>
  <c r="M156" i="9"/>
  <c r="K156" i="9"/>
  <c r="I156" i="9"/>
  <c r="G156" i="9"/>
  <c r="U155" i="9"/>
  <c r="T155" i="9"/>
  <c r="O155" i="9"/>
  <c r="M155" i="9"/>
  <c r="K155" i="9"/>
  <c r="I155" i="9"/>
  <c r="G155" i="9"/>
  <c r="U154" i="9"/>
  <c r="T154" i="9"/>
  <c r="O154" i="9"/>
  <c r="M154" i="9"/>
  <c r="K154" i="9"/>
  <c r="I154" i="9"/>
  <c r="G154" i="9"/>
  <c r="U153" i="9"/>
  <c r="T153" i="9"/>
  <c r="O153" i="9"/>
  <c r="M153" i="9"/>
  <c r="K153" i="9"/>
  <c r="I153" i="9"/>
  <c r="G153" i="9"/>
  <c r="U152" i="9"/>
  <c r="T152" i="9"/>
  <c r="O152" i="9"/>
  <c r="M152" i="9"/>
  <c r="K152" i="9"/>
  <c r="I152" i="9"/>
  <c r="G152" i="9"/>
  <c r="U151" i="9"/>
  <c r="T151" i="9"/>
  <c r="O151" i="9"/>
  <c r="M151" i="9"/>
  <c r="K151" i="9"/>
  <c r="I151" i="9"/>
  <c r="G151" i="9"/>
  <c r="S150" i="9"/>
  <c r="R150" i="9"/>
  <c r="Q150" i="9"/>
  <c r="P150" i="9"/>
  <c r="O150" i="9"/>
  <c r="L150" i="9"/>
  <c r="J150" i="9"/>
  <c r="H150" i="9"/>
  <c r="F150" i="9"/>
  <c r="U150" i="9" s="1"/>
  <c r="E150" i="9"/>
  <c r="D150" i="9"/>
  <c r="I150" i="9" s="1"/>
  <c r="U149" i="9"/>
  <c r="T149" i="9"/>
  <c r="O149" i="9"/>
  <c r="M149" i="9"/>
  <c r="K149" i="9"/>
  <c r="I149" i="9"/>
  <c r="G149" i="9"/>
  <c r="U148" i="9"/>
  <c r="T148" i="9"/>
  <c r="O148" i="9"/>
  <c r="M148" i="9"/>
  <c r="K148" i="9"/>
  <c r="I148" i="9"/>
  <c r="G148" i="9"/>
  <c r="U147" i="9"/>
  <c r="T147" i="9"/>
  <c r="O147" i="9"/>
  <c r="M147" i="9"/>
  <c r="K147" i="9"/>
  <c r="I147" i="9"/>
  <c r="G147" i="9"/>
  <c r="U146" i="9"/>
  <c r="T146" i="9"/>
  <c r="O146" i="9"/>
  <c r="M146" i="9"/>
  <c r="K146" i="9"/>
  <c r="I146" i="9"/>
  <c r="G146" i="9"/>
  <c r="U145" i="9"/>
  <c r="T145" i="9"/>
  <c r="O145" i="9"/>
  <c r="M145" i="9"/>
  <c r="K145" i="9"/>
  <c r="I145" i="9"/>
  <c r="G145" i="9"/>
  <c r="S144" i="9"/>
  <c r="R144" i="9"/>
  <c r="Q144" i="9"/>
  <c r="T144" i="9" s="1"/>
  <c r="P144" i="9"/>
  <c r="O144" i="9"/>
  <c r="L144" i="9"/>
  <c r="J144" i="9"/>
  <c r="H144" i="9"/>
  <c r="F144" i="9"/>
  <c r="G144" i="9" s="1"/>
  <c r="E144" i="9"/>
  <c r="D144" i="9"/>
  <c r="U143" i="9"/>
  <c r="T143" i="9"/>
  <c r="O143" i="9"/>
  <c r="M143" i="9"/>
  <c r="K143" i="9"/>
  <c r="I143" i="9"/>
  <c r="G143" i="9"/>
  <c r="U142" i="9"/>
  <c r="T142" i="9"/>
  <c r="O142" i="9"/>
  <c r="M142" i="9"/>
  <c r="K142" i="9"/>
  <c r="I142" i="9"/>
  <c r="G142" i="9"/>
  <c r="U141" i="9"/>
  <c r="T141" i="9"/>
  <c r="O141" i="9"/>
  <c r="M141" i="9"/>
  <c r="K141" i="9"/>
  <c r="I141" i="9"/>
  <c r="G141" i="9"/>
  <c r="U140" i="9"/>
  <c r="T140" i="9"/>
  <c r="O140" i="9"/>
  <c r="M140" i="9"/>
  <c r="K140" i="9"/>
  <c r="I140" i="9"/>
  <c r="G140" i="9"/>
  <c r="U139" i="9"/>
  <c r="T139" i="9"/>
  <c r="O139" i="9"/>
  <c r="M139" i="9"/>
  <c r="K139" i="9"/>
  <c r="I139" i="9"/>
  <c r="G139" i="9"/>
  <c r="U138" i="9"/>
  <c r="T138" i="9"/>
  <c r="O138" i="9"/>
  <c r="M138" i="9"/>
  <c r="K138" i="9"/>
  <c r="I138" i="9"/>
  <c r="G138" i="9"/>
  <c r="T137" i="9"/>
  <c r="S137" i="9"/>
  <c r="R137" i="9"/>
  <c r="Q137" i="9"/>
  <c r="P137" i="9"/>
  <c r="U137" i="9" s="1"/>
  <c r="L137" i="9"/>
  <c r="J137" i="9"/>
  <c r="H137" i="9"/>
  <c r="F137" i="9"/>
  <c r="E137" i="9"/>
  <c r="D137" i="9"/>
  <c r="U136" i="9"/>
  <c r="T136" i="9"/>
  <c r="O136" i="9"/>
  <c r="M136" i="9"/>
  <c r="K136" i="9"/>
  <c r="I136" i="9"/>
  <c r="G136" i="9"/>
  <c r="U135" i="9"/>
  <c r="T135" i="9"/>
  <c r="O135" i="9"/>
  <c r="M135" i="9"/>
  <c r="K135" i="9"/>
  <c r="I135" i="9"/>
  <c r="G135" i="9"/>
  <c r="U134" i="9"/>
  <c r="T134" i="9"/>
  <c r="O134" i="9"/>
  <c r="M134" i="9"/>
  <c r="K134" i="9"/>
  <c r="I134" i="9"/>
  <c r="G134" i="9"/>
  <c r="U133" i="9"/>
  <c r="T133" i="9"/>
  <c r="O133" i="9"/>
  <c r="M133" i="9"/>
  <c r="K133" i="9"/>
  <c r="I133" i="9"/>
  <c r="G133" i="9"/>
  <c r="S132" i="9"/>
  <c r="R132" i="9"/>
  <c r="Q132" i="9"/>
  <c r="T132" i="9" s="1"/>
  <c r="P132" i="9"/>
  <c r="O132" i="9"/>
  <c r="L132" i="9"/>
  <c r="J132" i="9"/>
  <c r="H132" i="9"/>
  <c r="F132" i="9"/>
  <c r="G132" i="9" s="1"/>
  <c r="E132" i="9"/>
  <c r="D132" i="9"/>
  <c r="U131" i="9"/>
  <c r="T131" i="9"/>
  <c r="O131" i="9"/>
  <c r="M131" i="9"/>
  <c r="K131" i="9"/>
  <c r="I131" i="9"/>
  <c r="G131" i="9"/>
  <c r="U130" i="9"/>
  <c r="T130" i="9"/>
  <c r="O130" i="9"/>
  <c r="M130" i="9"/>
  <c r="K130" i="9"/>
  <c r="I130" i="9"/>
  <c r="G130" i="9"/>
  <c r="U129" i="9"/>
  <c r="T129" i="9"/>
  <c r="O129" i="9"/>
  <c r="M129" i="9"/>
  <c r="K129" i="9"/>
  <c r="I129" i="9"/>
  <c r="G129" i="9"/>
  <c r="U128" i="9"/>
  <c r="T128" i="9"/>
  <c r="O128" i="9"/>
  <c r="M128" i="9"/>
  <c r="K128" i="9"/>
  <c r="I128" i="9"/>
  <c r="G128" i="9"/>
  <c r="U127" i="9"/>
  <c r="T127" i="9"/>
  <c r="O127" i="9"/>
  <c r="M127" i="9"/>
  <c r="K127" i="9"/>
  <c r="I127" i="9"/>
  <c r="G127" i="9"/>
  <c r="S126" i="9"/>
  <c r="T126" i="9" s="1"/>
  <c r="R126" i="9"/>
  <c r="Q126" i="9"/>
  <c r="P126" i="9"/>
  <c r="O126" i="9"/>
  <c r="L126" i="9"/>
  <c r="J126" i="9"/>
  <c r="K126" i="9" s="1"/>
  <c r="H126" i="9"/>
  <c r="F126" i="9"/>
  <c r="E126" i="9"/>
  <c r="D126" i="9"/>
  <c r="U125" i="9"/>
  <c r="T125" i="9"/>
  <c r="O125" i="9"/>
  <c r="M125" i="9"/>
  <c r="K125" i="9"/>
  <c r="I125" i="9"/>
  <c r="G125" i="9"/>
  <c r="U124" i="9"/>
  <c r="T124" i="9"/>
  <c r="O124" i="9"/>
  <c r="M124" i="9"/>
  <c r="K124" i="9"/>
  <c r="I124" i="9"/>
  <c r="G124" i="9"/>
  <c r="U123" i="9"/>
  <c r="T123" i="9"/>
  <c r="O123" i="9"/>
  <c r="M123" i="9"/>
  <c r="K123" i="9"/>
  <c r="I123" i="9"/>
  <c r="G123" i="9"/>
  <c r="U122" i="9"/>
  <c r="T122" i="9"/>
  <c r="O122" i="9"/>
  <c r="M122" i="9"/>
  <c r="K122" i="9"/>
  <c r="I122" i="9"/>
  <c r="G122" i="9"/>
  <c r="S121" i="9"/>
  <c r="R121" i="9"/>
  <c r="Q121" i="9"/>
  <c r="T121" i="9" s="1"/>
  <c r="P121" i="9"/>
  <c r="O121" i="9"/>
  <c r="L121" i="9"/>
  <c r="J121" i="9"/>
  <c r="K121" i="9" s="1"/>
  <c r="H121" i="9"/>
  <c r="I121" i="9" s="1"/>
  <c r="F121" i="9"/>
  <c r="G121" i="9" s="1"/>
  <c r="E121" i="9"/>
  <c r="D121" i="9"/>
  <c r="U120" i="9"/>
  <c r="T120" i="9"/>
  <c r="O120" i="9"/>
  <c r="M120" i="9"/>
  <c r="K120" i="9"/>
  <c r="I120" i="9"/>
  <c r="G120" i="9"/>
  <c r="U119" i="9"/>
  <c r="T119" i="9"/>
  <c r="O119" i="9"/>
  <c r="M119" i="9"/>
  <c r="K119" i="9"/>
  <c r="I119" i="9"/>
  <c r="G119" i="9"/>
  <c r="U118" i="9"/>
  <c r="T118" i="9"/>
  <c r="O118" i="9"/>
  <c r="M118" i="9"/>
  <c r="K118" i="9"/>
  <c r="I118" i="9"/>
  <c r="G118" i="9"/>
  <c r="U117" i="9"/>
  <c r="T117" i="9"/>
  <c r="O117" i="9"/>
  <c r="M117" i="9"/>
  <c r="K117" i="9"/>
  <c r="I117" i="9"/>
  <c r="G117" i="9"/>
  <c r="U116" i="9"/>
  <c r="T116" i="9"/>
  <c r="O116" i="9"/>
  <c r="M116" i="9"/>
  <c r="K116" i="9"/>
  <c r="I116" i="9"/>
  <c r="G116" i="9"/>
  <c r="U115" i="9"/>
  <c r="T115" i="9"/>
  <c r="O115" i="9"/>
  <c r="M115" i="9"/>
  <c r="K115" i="9"/>
  <c r="I115" i="9"/>
  <c r="G115" i="9"/>
  <c r="U114" i="9"/>
  <c r="T114" i="9"/>
  <c r="O114" i="9"/>
  <c r="M114" i="9"/>
  <c r="K114" i="9"/>
  <c r="I114" i="9"/>
  <c r="G114" i="9"/>
  <c r="U113" i="9"/>
  <c r="T113" i="9"/>
  <c r="O113" i="9"/>
  <c r="M113" i="9"/>
  <c r="K113" i="9"/>
  <c r="I113" i="9"/>
  <c r="G113" i="9"/>
  <c r="U112" i="9"/>
  <c r="S112" i="9"/>
  <c r="R112" i="9"/>
  <c r="Q112" i="9"/>
  <c r="T112" i="9" s="1"/>
  <c r="P112" i="9"/>
  <c r="L112" i="9"/>
  <c r="J112" i="9"/>
  <c r="H112" i="9"/>
  <c r="F112" i="9"/>
  <c r="E112" i="9"/>
  <c r="D112" i="9"/>
  <c r="U111" i="9"/>
  <c r="T111" i="9"/>
  <c r="O111" i="9"/>
  <c r="M111" i="9"/>
  <c r="K111" i="9"/>
  <c r="I111" i="9"/>
  <c r="G111" i="9"/>
  <c r="U110" i="9"/>
  <c r="T110" i="9"/>
  <c r="O110" i="9"/>
  <c r="M110" i="9"/>
  <c r="K110" i="9"/>
  <c r="I110" i="9"/>
  <c r="G110" i="9"/>
  <c r="U109" i="9"/>
  <c r="T109" i="9"/>
  <c r="O109" i="9"/>
  <c r="M109" i="9"/>
  <c r="K109" i="9"/>
  <c r="I109" i="9"/>
  <c r="G109" i="9"/>
  <c r="U108" i="9"/>
  <c r="T108" i="9"/>
  <c r="O108" i="9"/>
  <c r="M108" i="9"/>
  <c r="K108" i="9"/>
  <c r="I108" i="9"/>
  <c r="G108" i="9"/>
  <c r="U107" i="9"/>
  <c r="T107" i="9"/>
  <c r="O107" i="9"/>
  <c r="M107" i="9"/>
  <c r="K107" i="9"/>
  <c r="I107" i="9"/>
  <c r="G107" i="9"/>
  <c r="S106" i="9"/>
  <c r="R106" i="9"/>
  <c r="Q106" i="9"/>
  <c r="T106" i="9" s="1"/>
  <c r="P106" i="9"/>
  <c r="U106" i="9" s="1"/>
  <c r="L106" i="9"/>
  <c r="J106" i="9"/>
  <c r="K106" i="9" s="1"/>
  <c r="H106" i="9"/>
  <c r="F106" i="9"/>
  <c r="E106" i="9"/>
  <c r="D106" i="9"/>
  <c r="I106" i="9" s="1"/>
  <c r="U105" i="9"/>
  <c r="T105" i="9"/>
  <c r="O105" i="9"/>
  <c r="M105" i="9"/>
  <c r="K105" i="9"/>
  <c r="I105" i="9"/>
  <c r="G105" i="9"/>
  <c r="U102" i="9"/>
  <c r="S102" i="9"/>
  <c r="R102" i="9"/>
  <c r="Q102" i="9"/>
  <c r="P102" i="9"/>
  <c r="L102" i="9"/>
  <c r="J102" i="9"/>
  <c r="H102" i="9"/>
  <c r="F102" i="9"/>
  <c r="E102" i="9"/>
  <c r="D102" i="9"/>
  <c r="S101" i="9"/>
  <c r="R101" i="9"/>
  <c r="Q101" i="9"/>
  <c r="P101" i="9"/>
  <c r="U101" i="9" s="1"/>
  <c r="L101" i="9"/>
  <c r="J101" i="9"/>
  <c r="I101" i="9"/>
  <c r="H101" i="9"/>
  <c r="F101" i="9"/>
  <c r="E101" i="9"/>
  <c r="K101" i="9" s="1"/>
  <c r="D101" i="9"/>
  <c r="O101" i="9" s="1"/>
  <c r="U100" i="9"/>
  <c r="T100" i="9"/>
  <c r="O100" i="9"/>
  <c r="M100" i="9"/>
  <c r="K100" i="9"/>
  <c r="I100" i="9"/>
  <c r="G100" i="9"/>
  <c r="U99" i="9"/>
  <c r="T99" i="9"/>
  <c r="O99" i="9"/>
  <c r="M99" i="9"/>
  <c r="K99" i="9"/>
  <c r="I99" i="9"/>
  <c r="G99" i="9"/>
  <c r="U98" i="9"/>
  <c r="T98" i="9"/>
  <c r="O98" i="9"/>
  <c r="M98" i="9"/>
  <c r="K98" i="9"/>
  <c r="I98" i="9"/>
  <c r="G98" i="9"/>
  <c r="U97" i="9"/>
  <c r="T97" i="9"/>
  <c r="O97" i="9"/>
  <c r="M97" i="9"/>
  <c r="K97" i="9"/>
  <c r="I97" i="9"/>
  <c r="G97" i="9"/>
  <c r="S96" i="9"/>
  <c r="T96" i="9" s="1"/>
  <c r="R96" i="9"/>
  <c r="Q96" i="9"/>
  <c r="P96" i="9"/>
  <c r="L96" i="9"/>
  <c r="J96" i="9"/>
  <c r="K96" i="9" s="1"/>
  <c r="H96" i="9"/>
  <c r="F96" i="9"/>
  <c r="U96" i="9" s="1"/>
  <c r="E96" i="9"/>
  <c r="M96" i="9" s="1"/>
  <c r="D96" i="9"/>
  <c r="U95" i="9"/>
  <c r="T95" i="9"/>
  <c r="O95" i="9"/>
  <c r="M95" i="9"/>
  <c r="K95" i="9"/>
  <c r="I95" i="9"/>
  <c r="G95" i="9"/>
  <c r="U94" i="9"/>
  <c r="T94" i="9"/>
  <c r="O94" i="9"/>
  <c r="M94" i="9"/>
  <c r="K94" i="9"/>
  <c r="I94" i="9"/>
  <c r="G94" i="9"/>
  <c r="U93" i="9"/>
  <c r="T93" i="9"/>
  <c r="O93" i="9"/>
  <c r="M93" i="9"/>
  <c r="K93" i="9"/>
  <c r="I93" i="9"/>
  <c r="G93" i="9"/>
  <c r="U92" i="9"/>
  <c r="T92" i="9"/>
  <c r="O92" i="9"/>
  <c r="M92" i="9"/>
  <c r="K92" i="9"/>
  <c r="I92" i="9"/>
  <c r="G92" i="9"/>
  <c r="T91" i="9"/>
  <c r="S91" i="9"/>
  <c r="R91" i="9"/>
  <c r="Q91" i="9"/>
  <c r="P91" i="9"/>
  <c r="U91" i="9" s="1"/>
  <c r="O91" i="9"/>
  <c r="L91" i="9"/>
  <c r="J91" i="9"/>
  <c r="I91" i="9"/>
  <c r="H91" i="9"/>
  <c r="G91" i="9"/>
  <c r="F91" i="9"/>
  <c r="E91" i="9"/>
  <c r="D91" i="9"/>
  <c r="U90" i="9"/>
  <c r="T90" i="9"/>
  <c r="O90" i="9"/>
  <c r="M90" i="9"/>
  <c r="K90" i="9"/>
  <c r="I90" i="9"/>
  <c r="G90" i="9"/>
  <c r="U89" i="9"/>
  <c r="T89" i="9"/>
  <c r="O89" i="9"/>
  <c r="M89" i="9"/>
  <c r="K89" i="9"/>
  <c r="I89" i="9"/>
  <c r="G89" i="9"/>
  <c r="U88" i="9"/>
  <c r="T88" i="9"/>
  <c r="O88" i="9"/>
  <c r="M88" i="9"/>
  <c r="K88" i="9"/>
  <c r="I88" i="9"/>
  <c r="G88" i="9"/>
  <c r="S85" i="9"/>
  <c r="R85" i="9"/>
  <c r="Q85" i="9"/>
  <c r="P85" i="9"/>
  <c r="U85" i="9" s="1"/>
  <c r="L85" i="9"/>
  <c r="J85" i="9"/>
  <c r="H85" i="9"/>
  <c r="I85" i="9" s="1"/>
  <c r="G85" i="9"/>
  <c r="F85" i="9"/>
  <c r="E85" i="9"/>
  <c r="K85" i="9" s="1"/>
  <c r="D85" i="9"/>
  <c r="O85" i="9" s="1"/>
  <c r="S84" i="9"/>
  <c r="R84" i="9"/>
  <c r="Q84" i="9"/>
  <c r="P84" i="9"/>
  <c r="L84" i="9"/>
  <c r="J84" i="9"/>
  <c r="H84" i="9"/>
  <c r="F84" i="9"/>
  <c r="G84" i="9" s="1"/>
  <c r="E84" i="9"/>
  <c r="M84" i="9" s="1"/>
  <c r="D84" i="9"/>
  <c r="U83" i="9"/>
  <c r="T83" i="9"/>
  <c r="O83" i="9"/>
  <c r="M83" i="9"/>
  <c r="K83" i="9"/>
  <c r="I83" i="9"/>
  <c r="G83" i="9"/>
  <c r="U82" i="9"/>
  <c r="T82" i="9"/>
  <c r="O82" i="9"/>
  <c r="M82" i="9"/>
  <c r="K82" i="9"/>
  <c r="I82" i="9"/>
  <c r="G82" i="9"/>
  <c r="U81" i="9"/>
  <c r="T81" i="9"/>
  <c r="O81" i="9"/>
  <c r="M81" i="9"/>
  <c r="K81" i="9"/>
  <c r="I81" i="9"/>
  <c r="G81" i="9"/>
  <c r="U80" i="9"/>
  <c r="T80" i="9"/>
  <c r="O80" i="9"/>
  <c r="M80" i="9"/>
  <c r="K80" i="9"/>
  <c r="I80" i="9"/>
  <c r="G80" i="9"/>
  <c r="U79" i="9"/>
  <c r="T79" i="9"/>
  <c r="O79" i="9"/>
  <c r="M79" i="9"/>
  <c r="K79" i="9"/>
  <c r="I79" i="9"/>
  <c r="G79" i="9"/>
  <c r="S78" i="9"/>
  <c r="T78" i="9" s="1"/>
  <c r="R78" i="9"/>
  <c r="Q78" i="9"/>
  <c r="P78" i="9"/>
  <c r="L78" i="9"/>
  <c r="J78" i="9"/>
  <c r="K78" i="9" s="1"/>
  <c r="H78" i="9"/>
  <c r="F78" i="9"/>
  <c r="U78" i="9" s="1"/>
  <c r="E78" i="9"/>
  <c r="D78" i="9"/>
  <c r="U77" i="9"/>
  <c r="T77" i="9"/>
  <c r="O77" i="9"/>
  <c r="M77" i="9"/>
  <c r="K77" i="9"/>
  <c r="I77" i="9"/>
  <c r="G77" i="9"/>
  <c r="U76" i="9"/>
  <c r="T76" i="9"/>
  <c r="O76" i="9"/>
  <c r="M76" i="9"/>
  <c r="K76" i="9"/>
  <c r="I76" i="9"/>
  <c r="G76" i="9"/>
  <c r="U75" i="9"/>
  <c r="T75" i="9"/>
  <c r="O75" i="9"/>
  <c r="M75" i="9"/>
  <c r="K75" i="9"/>
  <c r="I75" i="9"/>
  <c r="G75" i="9"/>
  <c r="U74" i="9"/>
  <c r="T74" i="9"/>
  <c r="O74" i="9"/>
  <c r="M74" i="9"/>
  <c r="K74" i="9"/>
  <c r="I74" i="9"/>
  <c r="G74" i="9"/>
  <c r="U73" i="9"/>
  <c r="T73" i="9"/>
  <c r="O73" i="9"/>
  <c r="M73" i="9"/>
  <c r="K73" i="9"/>
  <c r="I73" i="9"/>
  <c r="G73" i="9"/>
  <c r="U72" i="9"/>
  <c r="T72" i="9"/>
  <c r="O72" i="9"/>
  <c r="M72" i="9"/>
  <c r="K72" i="9"/>
  <c r="I72" i="9"/>
  <c r="G72" i="9"/>
  <c r="U71" i="9"/>
  <c r="T71" i="9"/>
  <c r="O71" i="9"/>
  <c r="M71" i="9"/>
  <c r="K71" i="9"/>
  <c r="I71" i="9"/>
  <c r="G71" i="9"/>
  <c r="S70" i="9"/>
  <c r="R70" i="9"/>
  <c r="Q70" i="9"/>
  <c r="P70" i="9"/>
  <c r="U70" i="9" s="1"/>
  <c r="L70" i="9"/>
  <c r="J70" i="9"/>
  <c r="H70" i="9"/>
  <c r="F70" i="9"/>
  <c r="E70" i="9"/>
  <c r="K70" i="9" s="1"/>
  <c r="D70" i="9"/>
  <c r="U69" i="9"/>
  <c r="T69" i="9"/>
  <c r="O69" i="9"/>
  <c r="M69" i="9"/>
  <c r="K69" i="9"/>
  <c r="I69" i="9"/>
  <c r="G69" i="9"/>
  <c r="U68" i="9"/>
  <c r="T68" i="9"/>
  <c r="O68" i="9"/>
  <c r="M68" i="9"/>
  <c r="K68" i="9"/>
  <c r="I68" i="9"/>
  <c r="G68" i="9"/>
  <c r="U67" i="9"/>
  <c r="T67" i="9"/>
  <c r="O67" i="9"/>
  <c r="M67" i="9"/>
  <c r="K67" i="9"/>
  <c r="I67" i="9"/>
  <c r="G67" i="9"/>
  <c r="U66" i="9"/>
  <c r="T66" i="9"/>
  <c r="O66" i="9"/>
  <c r="M66" i="9"/>
  <c r="K66" i="9"/>
  <c r="I66" i="9"/>
  <c r="G66" i="9"/>
  <c r="U65" i="9"/>
  <c r="T65" i="9"/>
  <c r="O65" i="9"/>
  <c r="M65" i="9"/>
  <c r="K65" i="9"/>
  <c r="I65" i="9"/>
  <c r="G65" i="9"/>
  <c r="U64" i="9"/>
  <c r="T64" i="9"/>
  <c r="O64" i="9"/>
  <c r="M64" i="9"/>
  <c r="K64" i="9"/>
  <c r="I64" i="9"/>
  <c r="G64" i="9"/>
  <c r="S63" i="9"/>
  <c r="R63" i="9"/>
  <c r="Q63" i="9"/>
  <c r="T63" i="9" s="1"/>
  <c r="P63" i="9"/>
  <c r="U63" i="9" s="1"/>
  <c r="L63" i="9"/>
  <c r="J63" i="9"/>
  <c r="I63" i="9"/>
  <c r="H63" i="9"/>
  <c r="F63" i="9"/>
  <c r="E63" i="9"/>
  <c r="D63" i="9"/>
  <c r="O63" i="9" s="1"/>
  <c r="U62" i="9"/>
  <c r="T62" i="9"/>
  <c r="O62" i="9"/>
  <c r="M62" i="9"/>
  <c r="K62" i="9"/>
  <c r="I62" i="9"/>
  <c r="G62" i="9"/>
  <c r="U61" i="9"/>
  <c r="T61" i="9"/>
  <c r="O61" i="9"/>
  <c r="M61" i="9"/>
  <c r="K61" i="9"/>
  <c r="I61" i="9"/>
  <c r="G61" i="9"/>
  <c r="U60" i="9"/>
  <c r="T60" i="9"/>
  <c r="O60" i="9"/>
  <c r="M60" i="9"/>
  <c r="K60" i="9"/>
  <c r="I60" i="9"/>
  <c r="G60" i="9"/>
  <c r="U59" i="9"/>
  <c r="T59" i="9"/>
  <c r="O59" i="9"/>
  <c r="M59" i="9"/>
  <c r="K59" i="9"/>
  <c r="I59" i="9"/>
  <c r="G59" i="9"/>
  <c r="S58" i="9"/>
  <c r="R58" i="9"/>
  <c r="Q58" i="9"/>
  <c r="T58" i="9" s="1"/>
  <c r="P58" i="9"/>
  <c r="U58" i="9" s="1"/>
  <c r="L58" i="9"/>
  <c r="J58" i="9"/>
  <c r="K58" i="9" s="1"/>
  <c r="H58" i="9"/>
  <c r="F58" i="9"/>
  <c r="E58" i="9"/>
  <c r="D58" i="9"/>
  <c r="U57" i="9"/>
  <c r="T57" i="9"/>
  <c r="O57" i="9"/>
  <c r="M57" i="9"/>
  <c r="K57" i="9"/>
  <c r="I57" i="9"/>
  <c r="G57" i="9"/>
  <c r="S54" i="9"/>
  <c r="R54" i="9"/>
  <c r="Q54" i="9"/>
  <c r="T54" i="9" s="1"/>
  <c r="P54" i="9"/>
  <c r="L54" i="9"/>
  <c r="J54" i="9"/>
  <c r="H54" i="9"/>
  <c r="F54" i="9"/>
  <c r="U54" i="9" s="1"/>
  <c r="E54" i="9"/>
  <c r="K54" i="9" s="1"/>
  <c r="D54" i="9"/>
  <c r="I54" i="9" s="1"/>
  <c r="S53" i="9"/>
  <c r="T53" i="9" s="1"/>
  <c r="R53" i="9"/>
  <c r="Q53" i="9"/>
  <c r="P53" i="9"/>
  <c r="U53" i="9" s="1"/>
  <c r="O53" i="9"/>
  <c r="L53" i="9"/>
  <c r="J53" i="9"/>
  <c r="H53" i="9"/>
  <c r="I53" i="9" s="1"/>
  <c r="G53" i="9"/>
  <c r="F53" i="9"/>
  <c r="E53" i="9"/>
  <c r="D53" i="9"/>
  <c r="U52" i="9"/>
  <c r="T52" i="9"/>
  <c r="O52" i="9"/>
  <c r="M52" i="9"/>
  <c r="K52" i="9"/>
  <c r="I52" i="9"/>
  <c r="G52" i="9"/>
  <c r="U51" i="9"/>
  <c r="T51" i="9"/>
  <c r="O51" i="9"/>
  <c r="M51" i="9"/>
  <c r="K51" i="9"/>
  <c r="I51" i="9"/>
  <c r="G51" i="9"/>
  <c r="U50" i="9"/>
  <c r="T50" i="9"/>
  <c r="O50" i="9"/>
  <c r="M50" i="9"/>
  <c r="K50" i="9"/>
  <c r="I50" i="9"/>
  <c r="G50" i="9"/>
  <c r="U49" i="9"/>
  <c r="T49" i="9"/>
  <c r="O49" i="9"/>
  <c r="M49" i="9"/>
  <c r="K49" i="9"/>
  <c r="I49" i="9"/>
  <c r="G49" i="9"/>
  <c r="U48" i="9"/>
  <c r="T48" i="9"/>
  <c r="O48" i="9"/>
  <c r="M48" i="9"/>
  <c r="K48" i="9"/>
  <c r="I48" i="9"/>
  <c r="G48" i="9"/>
  <c r="S47" i="9"/>
  <c r="R47" i="9"/>
  <c r="Q47" i="9"/>
  <c r="T47" i="9" s="1"/>
  <c r="P47" i="9"/>
  <c r="U47" i="9" s="1"/>
  <c r="O47" i="9"/>
  <c r="L47" i="9"/>
  <c r="J47" i="9"/>
  <c r="H47" i="9"/>
  <c r="F47" i="9"/>
  <c r="G47" i="9" s="1"/>
  <c r="E47" i="9"/>
  <c r="D47" i="9"/>
  <c r="I47" i="9" s="1"/>
  <c r="U46" i="9"/>
  <c r="T46" i="9"/>
  <c r="O46" i="9"/>
  <c r="M46" i="9"/>
  <c r="K46" i="9"/>
  <c r="I46" i="9"/>
  <c r="G46" i="9"/>
  <c r="U45" i="9"/>
  <c r="T45" i="9"/>
  <c r="O45" i="9"/>
  <c r="M45" i="9"/>
  <c r="K45" i="9"/>
  <c r="I45" i="9"/>
  <c r="G45" i="9"/>
  <c r="U44" i="9"/>
  <c r="T44" i="9"/>
  <c r="O44" i="9"/>
  <c r="M44" i="9"/>
  <c r="K44" i="9"/>
  <c r="I44" i="9"/>
  <c r="G44" i="9"/>
  <c r="U43" i="9"/>
  <c r="T43" i="9"/>
  <c r="O43" i="9"/>
  <c r="M43" i="9"/>
  <c r="K43" i="9"/>
  <c r="I43" i="9"/>
  <c r="G43" i="9"/>
  <c r="U42" i="9"/>
  <c r="T42" i="9"/>
  <c r="O42" i="9"/>
  <c r="M42" i="9"/>
  <c r="K42" i="9"/>
  <c r="I42" i="9"/>
  <c r="G42" i="9"/>
  <c r="U41" i="9"/>
  <c r="T41" i="9"/>
  <c r="O41" i="9"/>
  <c r="M41" i="9"/>
  <c r="K41" i="9"/>
  <c r="I41" i="9"/>
  <c r="G41" i="9"/>
  <c r="S40" i="9"/>
  <c r="R40" i="9"/>
  <c r="Q40" i="9"/>
  <c r="P40" i="9"/>
  <c r="U40" i="9" s="1"/>
  <c r="L40" i="9"/>
  <c r="K40" i="9"/>
  <c r="J40" i="9"/>
  <c r="H40" i="9"/>
  <c r="F40" i="9"/>
  <c r="E40" i="9"/>
  <c r="M40" i="9" s="1"/>
  <c r="D40" i="9"/>
  <c r="U39" i="9"/>
  <c r="T39" i="9"/>
  <c r="O39" i="9"/>
  <c r="M39" i="9"/>
  <c r="K39" i="9"/>
  <c r="I39" i="9"/>
  <c r="G39" i="9"/>
  <c r="U38" i="9"/>
  <c r="T38" i="9"/>
  <c r="O38" i="9"/>
  <c r="M38" i="9"/>
  <c r="K38" i="9"/>
  <c r="I38" i="9"/>
  <c r="G38" i="9"/>
  <c r="U37" i="9"/>
  <c r="T37" i="9"/>
  <c r="O37" i="9"/>
  <c r="M37" i="9"/>
  <c r="K37" i="9"/>
  <c r="I37" i="9"/>
  <c r="G37" i="9"/>
  <c r="U36" i="9"/>
  <c r="T36" i="9"/>
  <c r="O36" i="9"/>
  <c r="M36" i="9"/>
  <c r="K36" i="9"/>
  <c r="I36" i="9"/>
  <c r="G36" i="9"/>
  <c r="S35" i="9"/>
  <c r="R35" i="9"/>
  <c r="Q35" i="9"/>
  <c r="P35" i="9"/>
  <c r="L35" i="9"/>
  <c r="J35" i="9"/>
  <c r="H35" i="9"/>
  <c r="F35" i="9"/>
  <c r="E35" i="9"/>
  <c r="M35" i="9" s="1"/>
  <c r="D35" i="9"/>
  <c r="O35" i="9" s="1"/>
  <c r="U34" i="9"/>
  <c r="T34" i="9"/>
  <c r="O34" i="9"/>
  <c r="M34" i="9"/>
  <c r="K34" i="9"/>
  <c r="I34" i="9"/>
  <c r="G34" i="9"/>
  <c r="U33" i="9"/>
  <c r="T33" i="9"/>
  <c r="O33" i="9"/>
  <c r="M33" i="9"/>
  <c r="K33" i="9"/>
  <c r="I33" i="9"/>
  <c r="G33" i="9"/>
  <c r="U32" i="9"/>
  <c r="T32" i="9"/>
  <c r="O32" i="9"/>
  <c r="M32" i="9"/>
  <c r="K32" i="9"/>
  <c r="I32" i="9"/>
  <c r="G32" i="9"/>
  <c r="U31" i="9"/>
  <c r="T31" i="9"/>
  <c r="O31" i="9"/>
  <c r="M31" i="9"/>
  <c r="K31" i="9"/>
  <c r="I31" i="9"/>
  <c r="G31" i="9"/>
  <c r="U30" i="9"/>
  <c r="T30" i="9"/>
  <c r="O30" i="9"/>
  <c r="M30" i="9"/>
  <c r="K30" i="9"/>
  <c r="I30" i="9"/>
  <c r="G30" i="9"/>
  <c r="U29" i="9"/>
  <c r="T29" i="9"/>
  <c r="O29" i="9"/>
  <c r="M29" i="9"/>
  <c r="K29" i="9"/>
  <c r="I29" i="9"/>
  <c r="G29" i="9"/>
  <c r="U28" i="9"/>
  <c r="T28" i="9"/>
  <c r="O28" i="9"/>
  <c r="M28" i="9"/>
  <c r="K28" i="9"/>
  <c r="I28" i="9"/>
  <c r="G28" i="9"/>
  <c r="T27" i="9"/>
  <c r="S27" i="9"/>
  <c r="R27" i="9"/>
  <c r="Q27" i="9"/>
  <c r="P27" i="9"/>
  <c r="U27" i="9" s="1"/>
  <c r="L27" i="9"/>
  <c r="J27" i="9"/>
  <c r="H27" i="9"/>
  <c r="G27" i="9"/>
  <c r="F27" i="9"/>
  <c r="E27" i="9"/>
  <c r="D27" i="9"/>
  <c r="I27" i="9" s="1"/>
  <c r="U26" i="9"/>
  <c r="T26" i="9"/>
  <c r="O26" i="9"/>
  <c r="M26" i="9"/>
  <c r="K26" i="9"/>
  <c r="I26" i="9"/>
  <c r="G26" i="9"/>
  <c r="U25" i="9"/>
  <c r="T25" i="9"/>
  <c r="O25" i="9"/>
  <c r="M25" i="9"/>
  <c r="K25" i="9"/>
  <c r="I25" i="9"/>
  <c r="G25" i="9"/>
  <c r="U24" i="9"/>
  <c r="T24" i="9"/>
  <c r="O24" i="9"/>
  <c r="M24" i="9"/>
  <c r="K24" i="9"/>
  <c r="I24" i="9"/>
  <c r="G24" i="9"/>
  <c r="U23" i="9"/>
  <c r="T23" i="9"/>
  <c r="O23" i="9"/>
  <c r="M23" i="9"/>
  <c r="K23" i="9"/>
  <c r="I23" i="9"/>
  <c r="G23" i="9"/>
  <c r="U22" i="9"/>
  <c r="T22" i="9"/>
  <c r="O22" i="9"/>
  <c r="M22" i="9"/>
  <c r="K22" i="9"/>
  <c r="I22" i="9"/>
  <c r="G22" i="9"/>
  <c r="U21" i="9"/>
  <c r="T21" i="9"/>
  <c r="O21" i="9"/>
  <c r="M21" i="9"/>
  <c r="K21" i="9"/>
  <c r="I21" i="9"/>
  <c r="G21" i="9"/>
  <c r="U20" i="9"/>
  <c r="T20" i="9"/>
  <c r="O20" i="9"/>
  <c r="M20" i="9"/>
  <c r="K20" i="9"/>
  <c r="I20" i="9"/>
  <c r="G20" i="9"/>
  <c r="S19" i="9"/>
  <c r="R19" i="9"/>
  <c r="Q19" i="9"/>
  <c r="P19" i="9"/>
  <c r="L19" i="9"/>
  <c r="J19" i="9"/>
  <c r="H19" i="9"/>
  <c r="I19" i="9" s="1"/>
  <c r="F19" i="9"/>
  <c r="E19" i="9"/>
  <c r="D19" i="9"/>
  <c r="U18" i="9"/>
  <c r="T18" i="9"/>
  <c r="O18" i="9"/>
  <c r="M18" i="9"/>
  <c r="K18" i="9"/>
  <c r="I18" i="9"/>
  <c r="G18" i="9"/>
  <c r="U17" i="9"/>
  <c r="T17" i="9"/>
  <c r="O17" i="9"/>
  <c r="M17" i="9"/>
  <c r="K17" i="9"/>
  <c r="I17" i="9"/>
  <c r="G17" i="9"/>
  <c r="U16" i="9"/>
  <c r="T16" i="9"/>
  <c r="O16" i="9"/>
  <c r="M16" i="9"/>
  <c r="K16" i="9"/>
  <c r="I16" i="9"/>
  <c r="G16" i="9"/>
  <c r="U15" i="9"/>
  <c r="T15" i="9"/>
  <c r="O15" i="9"/>
  <c r="M15" i="9"/>
  <c r="K15" i="9"/>
  <c r="I15" i="9"/>
  <c r="G15" i="9"/>
  <c r="U14" i="9"/>
  <c r="T14" i="9"/>
  <c r="O14" i="9"/>
  <c r="M14" i="9"/>
  <c r="K14" i="9"/>
  <c r="I14" i="9"/>
  <c r="G14" i="9"/>
  <c r="U13" i="9"/>
  <c r="T13" i="9"/>
  <c r="O13" i="9"/>
  <c r="M13" i="9"/>
  <c r="K13" i="9"/>
  <c r="I13" i="9"/>
  <c r="G13" i="9"/>
  <c r="U12" i="9"/>
  <c r="T12" i="9"/>
  <c r="O12" i="9"/>
  <c r="M12" i="9"/>
  <c r="K12" i="9"/>
  <c r="I12" i="9"/>
  <c r="G12" i="9"/>
  <c r="U11" i="9"/>
  <c r="T11" i="9"/>
  <c r="O11" i="9"/>
  <c r="M11" i="9"/>
  <c r="K11" i="9"/>
  <c r="I11" i="9"/>
  <c r="G11" i="9"/>
  <c r="S10" i="9"/>
  <c r="R10" i="9"/>
  <c r="Q10" i="9"/>
  <c r="P10" i="9"/>
  <c r="U10" i="9" s="1"/>
  <c r="O10" i="9"/>
  <c r="L10" i="9"/>
  <c r="J10" i="9"/>
  <c r="H10" i="9"/>
  <c r="F10" i="9"/>
  <c r="E10" i="9"/>
  <c r="D10" i="9"/>
  <c r="U9" i="9"/>
  <c r="T9" i="9"/>
  <c r="O9" i="9"/>
  <c r="M9" i="9"/>
  <c r="K9" i="9"/>
  <c r="I9" i="9"/>
  <c r="G9" i="9"/>
  <c r="U8" i="9"/>
  <c r="T8" i="9"/>
  <c r="O8" i="9"/>
  <c r="M8" i="9"/>
  <c r="K8" i="9"/>
  <c r="I8" i="9"/>
  <c r="G8" i="9"/>
  <c r="S339" i="8"/>
  <c r="R339" i="8"/>
  <c r="Q339" i="8"/>
  <c r="P339" i="8"/>
  <c r="U339" i="8" s="1"/>
  <c r="L339" i="8"/>
  <c r="J339" i="8"/>
  <c r="H339" i="8"/>
  <c r="F339" i="8"/>
  <c r="E339" i="8"/>
  <c r="D339" i="8"/>
  <c r="I339" i="8" s="1"/>
  <c r="S338" i="8"/>
  <c r="R338" i="8"/>
  <c r="Q338" i="8"/>
  <c r="P338" i="8"/>
  <c r="U338" i="8" s="1"/>
  <c r="O338" i="8"/>
  <c r="L338" i="8"/>
  <c r="J338" i="8"/>
  <c r="I338" i="8"/>
  <c r="H338" i="8"/>
  <c r="F338" i="8"/>
  <c r="G338" i="8" s="1"/>
  <c r="E338" i="8"/>
  <c r="D338" i="8"/>
  <c r="S337" i="8"/>
  <c r="T337" i="8" s="1"/>
  <c r="R337" i="8"/>
  <c r="Q337" i="8"/>
  <c r="P337" i="8"/>
  <c r="U337" i="8" s="1"/>
  <c r="O337" i="8"/>
  <c r="L337" i="8"/>
  <c r="J337" i="8"/>
  <c r="K337" i="8" s="1"/>
  <c r="H337" i="8"/>
  <c r="G337" i="8"/>
  <c r="F337" i="8"/>
  <c r="E337" i="8"/>
  <c r="M337" i="8" s="1"/>
  <c r="D337" i="8"/>
  <c r="I337" i="8" s="1"/>
  <c r="U336" i="8"/>
  <c r="T336" i="8"/>
  <c r="O336" i="8"/>
  <c r="M336" i="8"/>
  <c r="K336" i="8"/>
  <c r="I336" i="8"/>
  <c r="G336" i="8"/>
  <c r="U335" i="8"/>
  <c r="T335" i="8"/>
  <c r="O335" i="8"/>
  <c r="M335" i="8"/>
  <c r="K335" i="8"/>
  <c r="I335" i="8"/>
  <c r="G335" i="8"/>
  <c r="U334" i="8"/>
  <c r="T334" i="8"/>
  <c r="O334" i="8"/>
  <c r="M334" i="8"/>
  <c r="K334" i="8"/>
  <c r="I334" i="8"/>
  <c r="G334" i="8"/>
  <c r="U333" i="8"/>
  <c r="T333" i="8"/>
  <c r="O333" i="8"/>
  <c r="M333" i="8"/>
  <c r="K333" i="8"/>
  <c r="I333" i="8"/>
  <c r="G333" i="8"/>
  <c r="S332" i="8"/>
  <c r="R332" i="8"/>
  <c r="Q332" i="8"/>
  <c r="T332" i="8" s="1"/>
  <c r="P332" i="8"/>
  <c r="U332" i="8" s="1"/>
  <c r="L332" i="8"/>
  <c r="K332" i="8"/>
  <c r="J332" i="8"/>
  <c r="H332" i="8"/>
  <c r="F332" i="8"/>
  <c r="E332" i="8"/>
  <c r="D332" i="8"/>
  <c r="I332" i="8" s="1"/>
  <c r="U331" i="8"/>
  <c r="T331" i="8"/>
  <c r="O331" i="8"/>
  <c r="M331" i="8"/>
  <c r="K331" i="8"/>
  <c r="I331" i="8"/>
  <c r="G331" i="8"/>
  <c r="U330" i="8"/>
  <c r="T330" i="8"/>
  <c r="O330" i="8"/>
  <c r="M330" i="8"/>
  <c r="K330" i="8"/>
  <c r="I330" i="8"/>
  <c r="G330" i="8"/>
  <c r="U329" i="8"/>
  <c r="T329" i="8"/>
  <c r="O329" i="8"/>
  <c r="M329" i="8"/>
  <c r="K329" i="8"/>
  <c r="I329" i="8"/>
  <c r="G329" i="8"/>
  <c r="U328" i="8"/>
  <c r="T328" i="8"/>
  <c r="O328" i="8"/>
  <c r="M328" i="8"/>
  <c r="K328" i="8"/>
  <c r="I328" i="8"/>
  <c r="G328" i="8"/>
  <c r="U327" i="8"/>
  <c r="T327" i="8"/>
  <c r="O327" i="8"/>
  <c r="M327" i="8"/>
  <c r="K327" i="8"/>
  <c r="I327" i="8"/>
  <c r="G327" i="8"/>
  <c r="U326" i="8"/>
  <c r="T326" i="8"/>
  <c r="O326" i="8"/>
  <c r="M326" i="8"/>
  <c r="K326" i="8"/>
  <c r="I326" i="8"/>
  <c r="G326" i="8"/>
  <c r="U325" i="8"/>
  <c r="T325" i="8"/>
  <c r="O325" i="8"/>
  <c r="M325" i="8"/>
  <c r="K325" i="8"/>
  <c r="I325" i="8"/>
  <c r="G325" i="8"/>
  <c r="U324" i="8"/>
  <c r="T324" i="8"/>
  <c r="O324" i="8"/>
  <c r="M324" i="8"/>
  <c r="K324" i="8"/>
  <c r="I324" i="8"/>
  <c r="G324" i="8"/>
  <c r="S323" i="8"/>
  <c r="R323" i="8"/>
  <c r="Q323" i="8"/>
  <c r="P323" i="8"/>
  <c r="U323" i="8" s="1"/>
  <c r="L323" i="8"/>
  <c r="J323" i="8"/>
  <c r="H323" i="8"/>
  <c r="F323" i="8"/>
  <c r="E323" i="8"/>
  <c r="K323" i="8" s="1"/>
  <c r="D323" i="8"/>
  <c r="U322" i="8"/>
  <c r="T322" i="8"/>
  <c r="O322" i="8"/>
  <c r="M322" i="8"/>
  <c r="K322" i="8"/>
  <c r="I322" i="8"/>
  <c r="G322" i="8"/>
  <c r="U321" i="8"/>
  <c r="T321" i="8"/>
  <c r="O321" i="8"/>
  <c r="M321" i="8"/>
  <c r="K321" i="8"/>
  <c r="I321" i="8"/>
  <c r="G321" i="8"/>
  <c r="U320" i="8"/>
  <c r="T320" i="8"/>
  <c r="O320" i="8"/>
  <c r="M320" i="8"/>
  <c r="K320" i="8"/>
  <c r="I320" i="8"/>
  <c r="G320" i="8"/>
  <c r="U319" i="8"/>
  <c r="T319" i="8"/>
  <c r="O319" i="8"/>
  <c r="M319" i="8"/>
  <c r="K319" i="8"/>
  <c r="I319" i="8"/>
  <c r="G319" i="8"/>
  <c r="U318" i="8"/>
  <c r="T318" i="8"/>
  <c r="O318" i="8"/>
  <c r="M318" i="8"/>
  <c r="K318" i="8"/>
  <c r="I318" i="8"/>
  <c r="G318" i="8"/>
  <c r="S317" i="8"/>
  <c r="R317" i="8"/>
  <c r="Q317" i="8"/>
  <c r="T317" i="8" s="1"/>
  <c r="P317" i="8"/>
  <c r="L317" i="8"/>
  <c r="J317" i="8"/>
  <c r="H317" i="8"/>
  <c r="F317" i="8"/>
  <c r="E317" i="8"/>
  <c r="M317" i="8" s="1"/>
  <c r="D317" i="8"/>
  <c r="U316" i="8"/>
  <c r="T316" i="8"/>
  <c r="O316" i="8"/>
  <c r="M316" i="8"/>
  <c r="K316" i="8"/>
  <c r="I316" i="8"/>
  <c r="G316" i="8"/>
  <c r="U315" i="8"/>
  <c r="T315" i="8"/>
  <c r="O315" i="8"/>
  <c r="M315" i="8"/>
  <c r="K315" i="8"/>
  <c r="I315" i="8"/>
  <c r="G315" i="8"/>
  <c r="U314" i="8"/>
  <c r="T314" i="8"/>
  <c r="O314" i="8"/>
  <c r="M314" i="8"/>
  <c r="K314" i="8"/>
  <c r="I314" i="8"/>
  <c r="G314" i="8"/>
  <c r="U313" i="8"/>
  <c r="T313" i="8"/>
  <c r="O313" i="8"/>
  <c r="M313" i="8"/>
  <c r="K313" i="8"/>
  <c r="I313" i="8"/>
  <c r="G313" i="8"/>
  <c r="U312" i="8"/>
  <c r="T312" i="8"/>
  <c r="O312" i="8"/>
  <c r="M312" i="8"/>
  <c r="K312" i="8"/>
  <c r="I312" i="8"/>
  <c r="G312" i="8"/>
  <c r="U311" i="8"/>
  <c r="T311" i="8"/>
  <c r="O311" i="8"/>
  <c r="M311" i="8"/>
  <c r="K311" i="8"/>
  <c r="I311" i="8"/>
  <c r="G311" i="8"/>
  <c r="S310" i="8"/>
  <c r="R310" i="8"/>
  <c r="Q310" i="8"/>
  <c r="T310" i="8" s="1"/>
  <c r="P310" i="8"/>
  <c r="L310" i="8"/>
  <c r="J310" i="8"/>
  <c r="K310" i="8" s="1"/>
  <c r="H310" i="8"/>
  <c r="F310" i="8"/>
  <c r="E310" i="8"/>
  <c r="D310" i="8"/>
  <c r="U309" i="8"/>
  <c r="T309" i="8"/>
  <c r="O309" i="8"/>
  <c r="M309" i="8"/>
  <c r="K309" i="8"/>
  <c r="I309" i="8"/>
  <c r="G309" i="8"/>
  <c r="U308" i="8"/>
  <c r="T308" i="8"/>
  <c r="O308" i="8"/>
  <c r="M308" i="8"/>
  <c r="K308" i="8"/>
  <c r="I308" i="8"/>
  <c r="G308" i="8"/>
  <c r="U307" i="8"/>
  <c r="T307" i="8"/>
  <c r="O307" i="8"/>
  <c r="M307" i="8"/>
  <c r="K307" i="8"/>
  <c r="I307" i="8"/>
  <c r="G307" i="8"/>
  <c r="U306" i="8"/>
  <c r="T306" i="8"/>
  <c r="O306" i="8"/>
  <c r="M306" i="8"/>
  <c r="K306" i="8"/>
  <c r="I306" i="8"/>
  <c r="G306" i="8"/>
  <c r="U305" i="8"/>
  <c r="T305" i="8"/>
  <c r="O305" i="8"/>
  <c r="M305" i="8"/>
  <c r="K305" i="8"/>
  <c r="I305" i="8"/>
  <c r="G305" i="8"/>
  <c r="U304" i="8"/>
  <c r="T304" i="8"/>
  <c r="O304" i="8"/>
  <c r="M304" i="8"/>
  <c r="K304" i="8"/>
  <c r="I304" i="8"/>
  <c r="G304" i="8"/>
  <c r="S303" i="8"/>
  <c r="R303" i="8"/>
  <c r="Q303" i="8"/>
  <c r="P303" i="8"/>
  <c r="U303" i="8" s="1"/>
  <c r="L303" i="8"/>
  <c r="J303" i="8"/>
  <c r="K303" i="8" s="1"/>
  <c r="H303" i="8"/>
  <c r="F303" i="8"/>
  <c r="E303" i="8"/>
  <c r="D303" i="8"/>
  <c r="U302" i="8"/>
  <c r="T302" i="8"/>
  <c r="O302" i="8"/>
  <c r="M302" i="8"/>
  <c r="K302" i="8"/>
  <c r="I302" i="8"/>
  <c r="G302" i="8"/>
  <c r="S299" i="8"/>
  <c r="T299" i="8" s="1"/>
  <c r="R299" i="8"/>
  <c r="Q299" i="8"/>
  <c r="P299" i="8"/>
  <c r="O299" i="8"/>
  <c r="L299" i="8"/>
  <c r="J299" i="8"/>
  <c r="K299" i="8" s="1"/>
  <c r="H299" i="8"/>
  <c r="F299" i="8"/>
  <c r="G299" i="8" s="1"/>
  <c r="E299" i="8"/>
  <c r="M299" i="8" s="1"/>
  <c r="D299" i="8"/>
  <c r="S298" i="8"/>
  <c r="R298" i="8"/>
  <c r="Q298" i="8"/>
  <c r="P298" i="8"/>
  <c r="L298" i="8"/>
  <c r="J298" i="8"/>
  <c r="H298" i="8"/>
  <c r="F298" i="8"/>
  <c r="G298" i="8" s="1"/>
  <c r="E298" i="8"/>
  <c r="M298" i="8" s="1"/>
  <c r="D298" i="8"/>
  <c r="O298" i="8" s="1"/>
  <c r="U297" i="8"/>
  <c r="T297" i="8"/>
  <c r="O297" i="8"/>
  <c r="M297" i="8"/>
  <c r="K297" i="8"/>
  <c r="I297" i="8"/>
  <c r="G297" i="8"/>
  <c r="U296" i="8"/>
  <c r="T296" i="8"/>
  <c r="O296" i="8"/>
  <c r="M296" i="8"/>
  <c r="K296" i="8"/>
  <c r="I296" i="8"/>
  <c r="G296" i="8"/>
  <c r="U295" i="8"/>
  <c r="T295" i="8"/>
  <c r="O295" i="8"/>
  <c r="M295" i="8"/>
  <c r="K295" i="8"/>
  <c r="I295" i="8"/>
  <c r="G295" i="8"/>
  <c r="U294" i="8"/>
  <c r="T294" i="8"/>
  <c r="O294" i="8"/>
  <c r="M294" i="8"/>
  <c r="K294" i="8"/>
  <c r="I294" i="8"/>
  <c r="G294" i="8"/>
  <c r="U293" i="8"/>
  <c r="T293" i="8"/>
  <c r="O293" i="8"/>
  <c r="M293" i="8"/>
  <c r="K293" i="8"/>
  <c r="I293" i="8"/>
  <c r="G293" i="8"/>
  <c r="T292" i="8"/>
  <c r="S292" i="8"/>
  <c r="R292" i="8"/>
  <c r="Q292" i="8"/>
  <c r="P292" i="8"/>
  <c r="U292" i="8" s="1"/>
  <c r="L292" i="8"/>
  <c r="K292" i="8"/>
  <c r="J292" i="8"/>
  <c r="H292" i="8"/>
  <c r="F292" i="8"/>
  <c r="E292" i="8"/>
  <c r="D292" i="8"/>
  <c r="U291" i="8"/>
  <c r="T291" i="8"/>
  <c r="O291" i="8"/>
  <c r="M291" i="8"/>
  <c r="K291" i="8"/>
  <c r="I291" i="8"/>
  <c r="G291" i="8"/>
  <c r="U290" i="8"/>
  <c r="T290" i="8"/>
  <c r="O290" i="8"/>
  <c r="M290" i="8"/>
  <c r="K290" i="8"/>
  <c r="I290" i="8"/>
  <c r="G290" i="8"/>
  <c r="U289" i="8"/>
  <c r="T289" i="8"/>
  <c r="O289" i="8"/>
  <c r="M289" i="8"/>
  <c r="K289" i="8"/>
  <c r="I289" i="8"/>
  <c r="G289" i="8"/>
  <c r="U288" i="8"/>
  <c r="T288" i="8"/>
  <c r="O288" i="8"/>
  <c r="M288" i="8"/>
  <c r="K288" i="8"/>
  <c r="I288" i="8"/>
  <c r="G288" i="8"/>
  <c r="U287" i="8"/>
  <c r="T287" i="8"/>
  <c r="O287" i="8"/>
  <c r="M287" i="8"/>
  <c r="K287" i="8"/>
  <c r="I287" i="8"/>
  <c r="G287" i="8"/>
  <c r="U286" i="8"/>
  <c r="T286" i="8"/>
  <c r="O286" i="8"/>
  <c r="M286" i="8"/>
  <c r="K286" i="8"/>
  <c r="I286" i="8"/>
  <c r="G286" i="8"/>
  <c r="S285" i="8"/>
  <c r="T285" i="8" s="1"/>
  <c r="R285" i="8"/>
  <c r="Q285" i="8"/>
  <c r="P285" i="8"/>
  <c r="U285" i="8" s="1"/>
  <c r="O285" i="8"/>
  <c r="L285" i="8"/>
  <c r="J285" i="8"/>
  <c r="K285" i="8" s="1"/>
  <c r="H285" i="8"/>
  <c r="F285" i="8"/>
  <c r="E285" i="8"/>
  <c r="D285" i="8"/>
  <c r="U284" i="8"/>
  <c r="T284" i="8"/>
  <c r="O284" i="8"/>
  <c r="M284" i="8"/>
  <c r="K284" i="8"/>
  <c r="I284" i="8"/>
  <c r="G284" i="8"/>
  <c r="U283" i="8"/>
  <c r="T283" i="8"/>
  <c r="O283" i="8"/>
  <c r="M283" i="8"/>
  <c r="K283" i="8"/>
  <c r="I283" i="8"/>
  <c r="G283" i="8"/>
  <c r="U282" i="8"/>
  <c r="T282" i="8"/>
  <c r="O282" i="8"/>
  <c r="M282" i="8"/>
  <c r="K282" i="8"/>
  <c r="I282" i="8"/>
  <c r="G282" i="8"/>
  <c r="U281" i="8"/>
  <c r="T281" i="8"/>
  <c r="O281" i="8"/>
  <c r="M281" i="8"/>
  <c r="K281" i="8"/>
  <c r="I281" i="8"/>
  <c r="G281" i="8"/>
  <c r="U280" i="8"/>
  <c r="T280" i="8"/>
  <c r="O280" i="8"/>
  <c r="M280" i="8"/>
  <c r="K280" i="8"/>
  <c r="I280" i="8"/>
  <c r="G280" i="8"/>
  <c r="U279" i="8"/>
  <c r="T279" i="8"/>
  <c r="O279" i="8"/>
  <c r="M279" i="8"/>
  <c r="K279" i="8"/>
  <c r="I279" i="8"/>
  <c r="G279" i="8"/>
  <c r="U278" i="8"/>
  <c r="T278" i="8"/>
  <c r="O278" i="8"/>
  <c r="M278" i="8"/>
  <c r="K278" i="8"/>
  <c r="I278" i="8"/>
  <c r="G278" i="8"/>
  <c r="U277" i="8"/>
  <c r="T277" i="8"/>
  <c r="O277" i="8"/>
  <c r="M277" i="8"/>
  <c r="K277" i="8"/>
  <c r="I277" i="8"/>
  <c r="G277" i="8"/>
  <c r="U276" i="8"/>
  <c r="T276" i="8"/>
  <c r="O276" i="8"/>
  <c r="M276" i="8"/>
  <c r="K276" i="8"/>
  <c r="I276" i="8"/>
  <c r="G276" i="8"/>
  <c r="S275" i="8"/>
  <c r="R275" i="8"/>
  <c r="Q275" i="8"/>
  <c r="P275" i="8"/>
  <c r="O275" i="8"/>
  <c r="L275" i="8"/>
  <c r="J275" i="8"/>
  <c r="H275" i="8"/>
  <c r="F275" i="8"/>
  <c r="G275" i="8" s="1"/>
  <c r="E275" i="8"/>
  <c r="M275" i="8" s="1"/>
  <c r="D275" i="8"/>
  <c r="I275" i="8" s="1"/>
  <c r="U274" i="8"/>
  <c r="T274" i="8"/>
  <c r="O274" i="8"/>
  <c r="M274" i="8"/>
  <c r="K274" i="8"/>
  <c r="I274" i="8"/>
  <c r="G274" i="8"/>
  <c r="U273" i="8"/>
  <c r="T273" i="8"/>
  <c r="O273" i="8"/>
  <c r="M273" i="8"/>
  <c r="K273" i="8"/>
  <c r="I273" i="8"/>
  <c r="G273" i="8"/>
  <c r="U272" i="8"/>
  <c r="T272" i="8"/>
  <c r="O272" i="8"/>
  <c r="M272" i="8"/>
  <c r="K272" i="8"/>
  <c r="I272" i="8"/>
  <c r="G272" i="8"/>
  <c r="U271" i="8"/>
  <c r="T271" i="8"/>
  <c r="O271" i="8"/>
  <c r="M271" i="8"/>
  <c r="K271" i="8"/>
  <c r="I271" i="8"/>
  <c r="G271" i="8"/>
  <c r="U270" i="8"/>
  <c r="T270" i="8"/>
  <c r="O270" i="8"/>
  <c r="M270" i="8"/>
  <c r="K270" i="8"/>
  <c r="I270" i="8"/>
  <c r="G270" i="8"/>
  <c r="U269" i="8"/>
  <c r="T269" i="8"/>
  <c r="O269" i="8"/>
  <c r="M269" i="8"/>
  <c r="K269" i="8"/>
  <c r="I269" i="8"/>
  <c r="G269" i="8"/>
  <c r="U268" i="8"/>
  <c r="T268" i="8"/>
  <c r="O268" i="8"/>
  <c r="M268" i="8"/>
  <c r="K268" i="8"/>
  <c r="I268" i="8"/>
  <c r="G268" i="8"/>
  <c r="U267" i="8"/>
  <c r="S267" i="8"/>
  <c r="R267" i="8"/>
  <c r="Q267" i="8"/>
  <c r="T267" i="8" s="1"/>
  <c r="P267" i="8"/>
  <c r="L267" i="8"/>
  <c r="J267" i="8"/>
  <c r="H267" i="8"/>
  <c r="F267" i="8"/>
  <c r="E267" i="8"/>
  <c r="M267" i="8" s="1"/>
  <c r="D267" i="8"/>
  <c r="U266" i="8"/>
  <c r="T266" i="8"/>
  <c r="O266" i="8"/>
  <c r="M266" i="8"/>
  <c r="K266" i="8"/>
  <c r="I266" i="8"/>
  <c r="G266" i="8"/>
  <c r="U265" i="8"/>
  <c r="T265" i="8"/>
  <c r="O265" i="8"/>
  <c r="M265" i="8"/>
  <c r="K265" i="8"/>
  <c r="I265" i="8"/>
  <c r="G265" i="8"/>
  <c r="U264" i="8"/>
  <c r="T264" i="8"/>
  <c r="O264" i="8"/>
  <c r="M264" i="8"/>
  <c r="K264" i="8"/>
  <c r="I264" i="8"/>
  <c r="G264" i="8"/>
  <c r="U263" i="8"/>
  <c r="T263" i="8"/>
  <c r="O263" i="8"/>
  <c r="M263" i="8"/>
  <c r="K263" i="8"/>
  <c r="I263" i="8"/>
  <c r="G263" i="8"/>
  <c r="S260" i="8"/>
  <c r="T260" i="8" s="1"/>
  <c r="R260" i="8"/>
  <c r="Q260" i="8"/>
  <c r="P260" i="8"/>
  <c r="U260" i="8" s="1"/>
  <c r="O260" i="8"/>
  <c r="L260" i="8"/>
  <c r="J260" i="8"/>
  <c r="H260" i="8"/>
  <c r="F260" i="8"/>
  <c r="E260" i="8"/>
  <c r="M260" i="8" s="1"/>
  <c r="D260" i="8"/>
  <c r="S259" i="8"/>
  <c r="T259" i="8" s="1"/>
  <c r="R259" i="8"/>
  <c r="Q259" i="8"/>
  <c r="P259" i="8"/>
  <c r="L259" i="8"/>
  <c r="J259" i="8"/>
  <c r="K259" i="8" s="1"/>
  <c r="H259" i="8"/>
  <c r="F259" i="8"/>
  <c r="G259" i="8" s="1"/>
  <c r="E259" i="8"/>
  <c r="D259" i="8"/>
  <c r="U258" i="8"/>
  <c r="T258" i="8"/>
  <c r="O258" i="8"/>
  <c r="M258" i="8"/>
  <c r="K258" i="8"/>
  <c r="I258" i="8"/>
  <c r="G258" i="8"/>
  <c r="U257" i="8"/>
  <c r="T257" i="8"/>
  <c r="O257" i="8"/>
  <c r="M257" i="8"/>
  <c r="K257" i="8"/>
  <c r="I257" i="8"/>
  <c r="G257" i="8"/>
  <c r="U256" i="8"/>
  <c r="T256" i="8"/>
  <c r="O256" i="8"/>
  <c r="M256" i="8"/>
  <c r="K256" i="8"/>
  <c r="I256" i="8"/>
  <c r="G256" i="8"/>
  <c r="U255" i="8"/>
  <c r="T255" i="8"/>
  <c r="O255" i="8"/>
  <c r="M255" i="8"/>
  <c r="K255" i="8"/>
  <c r="I255" i="8"/>
  <c r="G255" i="8"/>
  <c r="S254" i="8"/>
  <c r="R254" i="8"/>
  <c r="Q254" i="8"/>
  <c r="T254" i="8" s="1"/>
  <c r="P254" i="8"/>
  <c r="U254" i="8" s="1"/>
  <c r="L254" i="8"/>
  <c r="K254" i="8"/>
  <c r="J254" i="8"/>
  <c r="H254" i="8"/>
  <c r="F254" i="8"/>
  <c r="E254" i="8"/>
  <c r="M254" i="8" s="1"/>
  <c r="D254" i="8"/>
  <c r="I254" i="8" s="1"/>
  <c r="U253" i="8"/>
  <c r="T253" i="8"/>
  <c r="O253" i="8"/>
  <c r="M253" i="8"/>
  <c r="K253" i="8"/>
  <c r="I253" i="8"/>
  <c r="G253" i="8"/>
  <c r="U252" i="8"/>
  <c r="T252" i="8"/>
  <c r="O252" i="8"/>
  <c r="M252" i="8"/>
  <c r="K252" i="8"/>
  <c r="I252" i="8"/>
  <c r="G252" i="8"/>
  <c r="U251" i="8"/>
  <c r="T251" i="8"/>
  <c r="O251" i="8"/>
  <c r="M251" i="8"/>
  <c r="K251" i="8"/>
  <c r="I251" i="8"/>
  <c r="G251" i="8"/>
  <c r="U250" i="8"/>
  <c r="T250" i="8"/>
  <c r="O250" i="8"/>
  <c r="M250" i="8"/>
  <c r="K250" i="8"/>
  <c r="I250" i="8"/>
  <c r="G250" i="8"/>
  <c r="U249" i="8"/>
  <c r="T249" i="8"/>
  <c r="O249" i="8"/>
  <c r="M249" i="8"/>
  <c r="K249" i="8"/>
  <c r="I249" i="8"/>
  <c r="G249" i="8"/>
  <c r="U248" i="8"/>
  <c r="T248" i="8"/>
  <c r="O248" i="8"/>
  <c r="M248" i="8"/>
  <c r="K248" i="8"/>
  <c r="I248" i="8"/>
  <c r="G248" i="8"/>
  <c r="S247" i="8"/>
  <c r="R247" i="8"/>
  <c r="Q247" i="8"/>
  <c r="P247" i="8"/>
  <c r="U247" i="8" s="1"/>
  <c r="L247" i="8"/>
  <c r="J247" i="8"/>
  <c r="K247" i="8" s="1"/>
  <c r="H247" i="8"/>
  <c r="F247" i="8"/>
  <c r="E247" i="8"/>
  <c r="D247" i="8"/>
  <c r="U246" i="8"/>
  <c r="T246" i="8"/>
  <c r="O246" i="8"/>
  <c r="M246" i="8"/>
  <c r="K246" i="8"/>
  <c r="I246" i="8"/>
  <c r="G246" i="8"/>
  <c r="U245" i="8"/>
  <c r="T245" i="8"/>
  <c r="O245" i="8"/>
  <c r="M245" i="8"/>
  <c r="K245" i="8"/>
  <c r="I245" i="8"/>
  <c r="G245" i="8"/>
  <c r="U244" i="8"/>
  <c r="T244" i="8"/>
  <c r="O244" i="8"/>
  <c r="M244" i="8"/>
  <c r="K244" i="8"/>
  <c r="I244" i="8"/>
  <c r="G244" i="8"/>
  <c r="U243" i="8"/>
  <c r="T243" i="8"/>
  <c r="O243" i="8"/>
  <c r="M243" i="8"/>
  <c r="K243" i="8"/>
  <c r="I243" i="8"/>
  <c r="G243" i="8"/>
  <c r="U242" i="8"/>
  <c r="T242" i="8"/>
  <c r="O242" i="8"/>
  <c r="M242" i="8"/>
  <c r="K242" i="8"/>
  <c r="I242" i="8"/>
  <c r="G242" i="8"/>
  <c r="U241" i="8"/>
  <c r="T241" i="8"/>
  <c r="O241" i="8"/>
  <c r="M241" i="8"/>
  <c r="K241" i="8"/>
  <c r="I241" i="8"/>
  <c r="G241" i="8"/>
  <c r="S240" i="8"/>
  <c r="T240" i="8" s="1"/>
  <c r="R240" i="8"/>
  <c r="Q240" i="8"/>
  <c r="P240" i="8"/>
  <c r="L240" i="8"/>
  <c r="J240" i="8"/>
  <c r="H240" i="8"/>
  <c r="I240" i="8" s="1"/>
  <c r="F240" i="8"/>
  <c r="E240" i="8"/>
  <c r="M240" i="8" s="1"/>
  <c r="D240" i="8"/>
  <c r="G240" i="8" s="1"/>
  <c r="U239" i="8"/>
  <c r="T239" i="8"/>
  <c r="O239" i="8"/>
  <c r="M239" i="8"/>
  <c r="K239" i="8"/>
  <c r="I239" i="8"/>
  <c r="G239" i="8"/>
  <c r="U238" i="8"/>
  <c r="T238" i="8"/>
  <c r="O238" i="8"/>
  <c r="M238" i="8"/>
  <c r="K238" i="8"/>
  <c r="I238" i="8"/>
  <c r="G238" i="8"/>
  <c r="U237" i="8"/>
  <c r="T237" i="8"/>
  <c r="O237" i="8"/>
  <c r="M237" i="8"/>
  <c r="K237" i="8"/>
  <c r="I237" i="8"/>
  <c r="G237" i="8"/>
  <c r="U236" i="8"/>
  <c r="T236" i="8"/>
  <c r="O236" i="8"/>
  <c r="M236" i="8"/>
  <c r="K236" i="8"/>
  <c r="I236" i="8"/>
  <c r="G236" i="8"/>
  <c r="U235" i="8"/>
  <c r="T235" i="8"/>
  <c r="O235" i="8"/>
  <c r="M235" i="8"/>
  <c r="K235" i="8"/>
  <c r="I235" i="8"/>
  <c r="G235" i="8"/>
  <c r="U234" i="8"/>
  <c r="T234" i="8"/>
  <c r="O234" i="8"/>
  <c r="M234" i="8"/>
  <c r="K234" i="8"/>
  <c r="I234" i="8"/>
  <c r="G234" i="8"/>
  <c r="U231" i="8"/>
  <c r="S231" i="8"/>
  <c r="R231" i="8"/>
  <c r="Q231" i="8"/>
  <c r="T231" i="8" s="1"/>
  <c r="P231" i="8"/>
  <c r="L231" i="8"/>
  <c r="J231" i="8"/>
  <c r="H231" i="8"/>
  <c r="F231" i="8"/>
  <c r="E231" i="8"/>
  <c r="D231" i="8"/>
  <c r="S230" i="8"/>
  <c r="R230" i="8"/>
  <c r="Q230" i="8"/>
  <c r="P230" i="8"/>
  <c r="L230" i="8"/>
  <c r="J230" i="8"/>
  <c r="H230" i="8"/>
  <c r="F230" i="8"/>
  <c r="E230" i="8"/>
  <c r="D230" i="8"/>
  <c r="O230" i="8" s="1"/>
  <c r="U229" i="8"/>
  <c r="T229" i="8"/>
  <c r="O229" i="8"/>
  <c r="M229" i="8"/>
  <c r="K229" i="8"/>
  <c r="I229" i="8"/>
  <c r="G229" i="8"/>
  <c r="U228" i="8"/>
  <c r="T228" i="8"/>
  <c r="O228" i="8"/>
  <c r="M228" i="8"/>
  <c r="K228" i="8"/>
  <c r="I228" i="8"/>
  <c r="G228" i="8"/>
  <c r="U227" i="8"/>
  <c r="T227" i="8"/>
  <c r="O227" i="8"/>
  <c r="M227" i="8"/>
  <c r="K227" i="8"/>
  <c r="I227" i="8"/>
  <c r="G227" i="8"/>
  <c r="U226" i="8"/>
  <c r="T226" i="8"/>
  <c r="O226" i="8"/>
  <c r="M226" i="8"/>
  <c r="K226" i="8"/>
  <c r="I226" i="8"/>
  <c r="G226" i="8"/>
  <c r="U225" i="8"/>
  <c r="T225" i="8"/>
  <c r="O225" i="8"/>
  <c r="M225" i="8"/>
  <c r="K225" i="8"/>
  <c r="I225" i="8"/>
  <c r="G225" i="8"/>
  <c r="S224" i="8"/>
  <c r="R224" i="8"/>
  <c r="Q224" i="8"/>
  <c r="P224" i="8"/>
  <c r="U224" i="8" s="1"/>
  <c r="L224" i="8"/>
  <c r="J224" i="8"/>
  <c r="H224" i="8"/>
  <c r="F224" i="8"/>
  <c r="G224" i="8" s="1"/>
  <c r="E224" i="8"/>
  <c r="D224" i="8"/>
  <c r="U223" i="8"/>
  <c r="T223" i="8"/>
  <c r="O223" i="8"/>
  <c r="M223" i="8"/>
  <c r="K223" i="8"/>
  <c r="I223" i="8"/>
  <c r="G223" i="8"/>
  <c r="U222" i="8"/>
  <c r="T222" i="8"/>
  <c r="O222" i="8"/>
  <c r="M222" i="8"/>
  <c r="K222" i="8"/>
  <c r="I222" i="8"/>
  <c r="G222" i="8"/>
  <c r="U221" i="8"/>
  <c r="T221" i="8"/>
  <c r="O221" i="8"/>
  <c r="M221" i="8"/>
  <c r="K221" i="8"/>
  <c r="I221" i="8"/>
  <c r="G221" i="8"/>
  <c r="U220" i="8"/>
  <c r="T220" i="8"/>
  <c r="O220" i="8"/>
  <c r="M220" i="8"/>
  <c r="K220" i="8"/>
  <c r="I220" i="8"/>
  <c r="G220" i="8"/>
  <c r="U219" i="8"/>
  <c r="T219" i="8"/>
  <c r="O219" i="8"/>
  <c r="M219" i="8"/>
  <c r="K219" i="8"/>
  <c r="I219" i="8"/>
  <c r="G219" i="8"/>
  <c r="U218" i="8"/>
  <c r="T218" i="8"/>
  <c r="O218" i="8"/>
  <c r="M218" i="8"/>
  <c r="K218" i="8"/>
  <c r="I218" i="8"/>
  <c r="G218" i="8"/>
  <c r="U217" i="8"/>
  <c r="T217" i="8"/>
  <c r="O217" i="8"/>
  <c r="M217" i="8"/>
  <c r="K217" i="8"/>
  <c r="I217" i="8"/>
  <c r="G217" i="8"/>
  <c r="S216" i="8"/>
  <c r="R216" i="8"/>
  <c r="Q216" i="8"/>
  <c r="P216" i="8"/>
  <c r="L216" i="8"/>
  <c r="J216" i="8"/>
  <c r="H216" i="8"/>
  <c r="F216" i="8"/>
  <c r="U216" i="8" s="1"/>
  <c r="E216" i="8"/>
  <c r="D216" i="8"/>
  <c r="U215" i="8"/>
  <c r="T215" i="8"/>
  <c r="O215" i="8"/>
  <c r="M215" i="8"/>
  <c r="K215" i="8"/>
  <c r="I215" i="8"/>
  <c r="G215" i="8"/>
  <c r="U214" i="8"/>
  <c r="T214" i="8"/>
  <c r="O214" i="8"/>
  <c r="M214" i="8"/>
  <c r="K214" i="8"/>
  <c r="I214" i="8"/>
  <c r="G214" i="8"/>
  <c r="U213" i="8"/>
  <c r="T213" i="8"/>
  <c r="O213" i="8"/>
  <c r="M213" i="8"/>
  <c r="K213" i="8"/>
  <c r="I213" i="8"/>
  <c r="G213" i="8"/>
  <c r="U212" i="8"/>
  <c r="T212" i="8"/>
  <c r="O212" i="8"/>
  <c r="M212" i="8"/>
  <c r="K212" i="8"/>
  <c r="I212" i="8"/>
  <c r="G212" i="8"/>
  <c r="U211" i="8"/>
  <c r="T211" i="8"/>
  <c r="O211" i="8"/>
  <c r="M211" i="8"/>
  <c r="K211" i="8"/>
  <c r="I211" i="8"/>
  <c r="G211" i="8"/>
  <c r="U210" i="8"/>
  <c r="T210" i="8"/>
  <c r="O210" i="8"/>
  <c r="M210" i="8"/>
  <c r="K210" i="8"/>
  <c r="I210" i="8"/>
  <c r="G210" i="8"/>
  <c r="U209" i="8"/>
  <c r="T209" i="8"/>
  <c r="O209" i="8"/>
  <c r="M209" i="8"/>
  <c r="K209" i="8"/>
  <c r="I209" i="8"/>
  <c r="G209" i="8"/>
  <c r="U208" i="8"/>
  <c r="T208" i="8"/>
  <c r="O208" i="8"/>
  <c r="M208" i="8"/>
  <c r="K208" i="8"/>
  <c r="I208" i="8"/>
  <c r="G208" i="8"/>
  <c r="S205" i="8"/>
  <c r="R205" i="8"/>
  <c r="Q205" i="8"/>
  <c r="P205" i="8"/>
  <c r="L205" i="8"/>
  <c r="J205" i="8"/>
  <c r="H205" i="8"/>
  <c r="F205" i="8"/>
  <c r="E205" i="8"/>
  <c r="K205" i="8" s="1"/>
  <c r="D205" i="8"/>
  <c r="S204" i="8"/>
  <c r="R204" i="8"/>
  <c r="Q204" i="8"/>
  <c r="P204" i="8"/>
  <c r="O204" i="8"/>
  <c r="L204" i="8"/>
  <c r="J204" i="8"/>
  <c r="I204" i="8"/>
  <c r="H204" i="8"/>
  <c r="F204" i="8"/>
  <c r="G204" i="8" s="1"/>
  <c r="E204" i="8"/>
  <c r="D204" i="8"/>
  <c r="U203" i="8"/>
  <c r="T203" i="8"/>
  <c r="O203" i="8"/>
  <c r="M203" i="8"/>
  <c r="K203" i="8"/>
  <c r="I203" i="8"/>
  <c r="G203" i="8"/>
  <c r="U202" i="8"/>
  <c r="T202" i="8"/>
  <c r="O202" i="8"/>
  <c r="M202" i="8"/>
  <c r="K202" i="8"/>
  <c r="I202" i="8"/>
  <c r="G202" i="8"/>
  <c r="U201" i="8"/>
  <c r="T201" i="8"/>
  <c r="O201" i="8"/>
  <c r="M201" i="8"/>
  <c r="K201" i="8"/>
  <c r="I201" i="8"/>
  <c r="G201" i="8"/>
  <c r="U200" i="8"/>
  <c r="T200" i="8"/>
  <c r="O200" i="8"/>
  <c r="M200" i="8"/>
  <c r="K200" i="8"/>
  <c r="I200" i="8"/>
  <c r="G200" i="8"/>
  <c r="U199" i="8"/>
  <c r="T199" i="8"/>
  <c r="O199" i="8"/>
  <c r="M199" i="8"/>
  <c r="K199" i="8"/>
  <c r="I199" i="8"/>
  <c r="G199" i="8"/>
  <c r="S198" i="8"/>
  <c r="T198" i="8" s="1"/>
  <c r="R198" i="8"/>
  <c r="Q198" i="8"/>
  <c r="P198" i="8"/>
  <c r="O198" i="8"/>
  <c r="L198" i="8"/>
  <c r="J198" i="8"/>
  <c r="H198" i="8"/>
  <c r="F198" i="8"/>
  <c r="G198" i="8" s="1"/>
  <c r="E198" i="8"/>
  <c r="M198" i="8" s="1"/>
  <c r="D198" i="8"/>
  <c r="U197" i="8"/>
  <c r="T197" i="8"/>
  <c r="O197" i="8"/>
  <c r="M197" i="8"/>
  <c r="K197" i="8"/>
  <c r="I197" i="8"/>
  <c r="G197" i="8"/>
  <c r="U196" i="8"/>
  <c r="T196" i="8"/>
  <c r="O196" i="8"/>
  <c r="M196" i="8"/>
  <c r="K196" i="8"/>
  <c r="I196" i="8"/>
  <c r="G196" i="8"/>
  <c r="U195" i="8"/>
  <c r="T195" i="8"/>
  <c r="O195" i="8"/>
  <c r="M195" i="8"/>
  <c r="K195" i="8"/>
  <c r="I195" i="8"/>
  <c r="G195" i="8"/>
  <c r="U194" i="8"/>
  <c r="T194" i="8"/>
  <c r="O194" i="8"/>
  <c r="M194" i="8"/>
  <c r="K194" i="8"/>
  <c r="I194" i="8"/>
  <c r="G194" i="8"/>
  <c r="U193" i="8"/>
  <c r="T193" i="8"/>
  <c r="O193" i="8"/>
  <c r="M193" i="8"/>
  <c r="K193" i="8"/>
  <c r="I193" i="8"/>
  <c r="G193" i="8"/>
  <c r="U192" i="8"/>
  <c r="T192" i="8"/>
  <c r="O192" i="8"/>
  <c r="M192" i="8"/>
  <c r="K192" i="8"/>
  <c r="I192" i="8"/>
  <c r="G192" i="8"/>
  <c r="S191" i="8"/>
  <c r="R191" i="8"/>
  <c r="Q191" i="8"/>
  <c r="T191" i="8" s="1"/>
  <c r="P191" i="8"/>
  <c r="U191" i="8" s="1"/>
  <c r="L191" i="8"/>
  <c r="J191" i="8"/>
  <c r="H191" i="8"/>
  <c r="F191" i="8"/>
  <c r="E191" i="8"/>
  <c r="K191" i="8" s="1"/>
  <c r="D191" i="8"/>
  <c r="I191" i="8" s="1"/>
  <c r="U190" i="8"/>
  <c r="T190" i="8"/>
  <c r="O190" i="8"/>
  <c r="M190" i="8"/>
  <c r="K190" i="8"/>
  <c r="I190" i="8"/>
  <c r="G190" i="8"/>
  <c r="U189" i="8"/>
  <c r="T189" i="8"/>
  <c r="O189" i="8"/>
  <c r="M189" i="8"/>
  <c r="K189" i="8"/>
  <c r="I189" i="8"/>
  <c r="G189" i="8"/>
  <c r="U188" i="8"/>
  <c r="T188" i="8"/>
  <c r="O188" i="8"/>
  <c r="M188" i="8"/>
  <c r="K188" i="8"/>
  <c r="I188" i="8"/>
  <c r="G188" i="8"/>
  <c r="U187" i="8"/>
  <c r="T187" i="8"/>
  <c r="O187" i="8"/>
  <c r="M187" i="8"/>
  <c r="K187" i="8"/>
  <c r="I187" i="8"/>
  <c r="G187" i="8"/>
  <c r="U186" i="8"/>
  <c r="T186" i="8"/>
  <c r="O186" i="8"/>
  <c r="M186" i="8"/>
  <c r="K186" i="8"/>
  <c r="I186" i="8"/>
  <c r="G186" i="8"/>
  <c r="U185" i="8"/>
  <c r="S185" i="8"/>
  <c r="R185" i="8"/>
  <c r="Q185" i="8"/>
  <c r="T185" i="8" s="1"/>
  <c r="P185" i="8"/>
  <c r="L185" i="8"/>
  <c r="J185" i="8"/>
  <c r="H185" i="8"/>
  <c r="I185" i="8" s="1"/>
  <c r="F185" i="8"/>
  <c r="E185" i="8"/>
  <c r="M185" i="8" s="1"/>
  <c r="D185" i="8"/>
  <c r="U184" i="8"/>
  <c r="T184" i="8"/>
  <c r="O184" i="8"/>
  <c r="M184" i="8"/>
  <c r="K184" i="8"/>
  <c r="I184" i="8"/>
  <c r="G184" i="8"/>
  <c r="U183" i="8"/>
  <c r="T183" i="8"/>
  <c r="O183" i="8"/>
  <c r="M183" i="8"/>
  <c r="K183" i="8"/>
  <c r="I183" i="8"/>
  <c r="G183" i="8"/>
  <c r="U182" i="8"/>
  <c r="T182" i="8"/>
  <c r="O182" i="8"/>
  <c r="M182" i="8"/>
  <c r="K182" i="8"/>
  <c r="I182" i="8"/>
  <c r="G182" i="8"/>
  <c r="U181" i="8"/>
  <c r="T181" i="8"/>
  <c r="O181" i="8"/>
  <c r="M181" i="8"/>
  <c r="K181" i="8"/>
  <c r="I181" i="8"/>
  <c r="G181" i="8"/>
  <c r="U180" i="8"/>
  <c r="T180" i="8"/>
  <c r="O180" i="8"/>
  <c r="M180" i="8"/>
  <c r="K180" i="8"/>
  <c r="I180" i="8"/>
  <c r="G180" i="8"/>
  <c r="S179" i="8"/>
  <c r="R179" i="8"/>
  <c r="Q179" i="8"/>
  <c r="P179" i="8"/>
  <c r="U179" i="8" s="1"/>
  <c r="L179" i="8"/>
  <c r="J179" i="8"/>
  <c r="H179" i="8"/>
  <c r="F179" i="8"/>
  <c r="E179" i="8"/>
  <c r="D179" i="8"/>
  <c r="U178" i="8"/>
  <c r="T178" i="8"/>
  <c r="O178" i="8"/>
  <c r="M178" i="8"/>
  <c r="K178" i="8"/>
  <c r="I178" i="8"/>
  <c r="G178" i="8"/>
  <c r="U177" i="8"/>
  <c r="T177" i="8"/>
  <c r="O177" i="8"/>
  <c r="M177" i="8"/>
  <c r="K177" i="8"/>
  <c r="I177" i="8"/>
  <c r="G177" i="8"/>
  <c r="U176" i="8"/>
  <c r="T176" i="8"/>
  <c r="O176" i="8"/>
  <c r="M176" i="8"/>
  <c r="K176" i="8"/>
  <c r="I176" i="8"/>
  <c r="G176" i="8"/>
  <c r="U175" i="8"/>
  <c r="T175" i="8"/>
  <c r="O175" i="8"/>
  <c r="M175" i="8"/>
  <c r="K175" i="8"/>
  <c r="I175" i="8"/>
  <c r="G175" i="8"/>
  <c r="U174" i="8"/>
  <c r="T174" i="8"/>
  <c r="O174" i="8"/>
  <c r="M174" i="8"/>
  <c r="K174" i="8"/>
  <c r="I174" i="8"/>
  <c r="G174" i="8"/>
  <c r="U173" i="8"/>
  <c r="T173" i="8"/>
  <c r="O173" i="8"/>
  <c r="M173" i="8"/>
  <c r="K173" i="8"/>
  <c r="I173" i="8"/>
  <c r="G173" i="8"/>
  <c r="S170" i="8"/>
  <c r="R170" i="8"/>
  <c r="Q170" i="8"/>
  <c r="T170" i="8" s="1"/>
  <c r="P170" i="8"/>
  <c r="L170" i="8"/>
  <c r="J170" i="8"/>
  <c r="H170" i="8"/>
  <c r="F170" i="8"/>
  <c r="E170" i="8"/>
  <c r="M170" i="8" s="1"/>
  <c r="D170" i="8"/>
  <c r="S169" i="8"/>
  <c r="R169" i="8"/>
  <c r="Q169" i="8"/>
  <c r="T169" i="8" s="1"/>
  <c r="P169" i="8"/>
  <c r="U169" i="8" s="1"/>
  <c r="L169" i="8"/>
  <c r="J169" i="8"/>
  <c r="H169" i="8"/>
  <c r="I169" i="8" s="1"/>
  <c r="F169" i="8"/>
  <c r="E169" i="8"/>
  <c r="M169" i="8" s="1"/>
  <c r="D169" i="8"/>
  <c r="U168" i="8"/>
  <c r="T168" i="8"/>
  <c r="O168" i="8"/>
  <c r="M168" i="8"/>
  <c r="K168" i="8"/>
  <c r="I168" i="8"/>
  <c r="G168" i="8"/>
  <c r="U167" i="8"/>
  <c r="T167" i="8"/>
  <c r="O167" i="8"/>
  <c r="M167" i="8"/>
  <c r="K167" i="8"/>
  <c r="I167" i="8"/>
  <c r="G167" i="8"/>
  <c r="U166" i="8"/>
  <c r="T166" i="8"/>
  <c r="O166" i="8"/>
  <c r="M166" i="8"/>
  <c r="K166" i="8"/>
  <c r="I166" i="8"/>
  <c r="G166" i="8"/>
  <c r="U165" i="8"/>
  <c r="T165" i="8"/>
  <c r="O165" i="8"/>
  <c r="M165" i="8"/>
  <c r="K165" i="8"/>
  <c r="I165" i="8"/>
  <c r="G165" i="8"/>
  <c r="U164" i="8"/>
  <c r="T164" i="8"/>
  <c r="O164" i="8"/>
  <c r="M164" i="8"/>
  <c r="K164" i="8"/>
  <c r="I164" i="8"/>
  <c r="G164" i="8"/>
  <c r="S163" i="8"/>
  <c r="R163" i="8"/>
  <c r="Q163" i="8"/>
  <c r="T163" i="8" s="1"/>
  <c r="P163" i="8"/>
  <c r="U163" i="8" s="1"/>
  <c r="L163" i="8"/>
  <c r="J163" i="8"/>
  <c r="H163" i="8"/>
  <c r="F163" i="8"/>
  <c r="E163" i="8"/>
  <c r="D163" i="8"/>
  <c r="U162" i="8"/>
  <c r="T162" i="8"/>
  <c r="O162" i="8"/>
  <c r="M162" i="8"/>
  <c r="K162" i="8"/>
  <c r="I162" i="8"/>
  <c r="G162" i="8"/>
  <c r="U161" i="8"/>
  <c r="T161" i="8"/>
  <c r="O161" i="8"/>
  <c r="M161" i="8"/>
  <c r="K161" i="8"/>
  <c r="I161" i="8"/>
  <c r="G161" i="8"/>
  <c r="U160" i="8"/>
  <c r="T160" i="8"/>
  <c r="O160" i="8"/>
  <c r="M160" i="8"/>
  <c r="K160" i="8"/>
  <c r="I160" i="8"/>
  <c r="G160" i="8"/>
  <c r="U159" i="8"/>
  <c r="T159" i="8"/>
  <c r="O159" i="8"/>
  <c r="M159" i="8"/>
  <c r="K159" i="8"/>
  <c r="I159" i="8"/>
  <c r="G159" i="8"/>
  <c r="U158" i="8"/>
  <c r="T158" i="8"/>
  <c r="O158" i="8"/>
  <c r="M158" i="8"/>
  <c r="K158" i="8"/>
  <c r="I158" i="8"/>
  <c r="G158" i="8"/>
  <c r="S157" i="8"/>
  <c r="R157" i="8"/>
  <c r="Q157" i="8"/>
  <c r="T157" i="8" s="1"/>
  <c r="P157" i="8"/>
  <c r="L157" i="8"/>
  <c r="J157" i="8"/>
  <c r="H157" i="8"/>
  <c r="F157" i="8"/>
  <c r="E157" i="8"/>
  <c r="D157" i="8"/>
  <c r="U156" i="8"/>
  <c r="T156" i="8"/>
  <c r="O156" i="8"/>
  <c r="M156" i="8"/>
  <c r="K156" i="8"/>
  <c r="I156" i="8"/>
  <c r="G156" i="8"/>
  <c r="U155" i="8"/>
  <c r="T155" i="8"/>
  <c r="O155" i="8"/>
  <c r="M155" i="8"/>
  <c r="K155" i="8"/>
  <c r="I155" i="8"/>
  <c r="G155" i="8"/>
  <c r="U154" i="8"/>
  <c r="T154" i="8"/>
  <c r="O154" i="8"/>
  <c r="M154" i="8"/>
  <c r="K154" i="8"/>
  <c r="I154" i="8"/>
  <c r="G154" i="8"/>
  <c r="U153" i="8"/>
  <c r="T153" i="8"/>
  <c r="O153" i="8"/>
  <c r="M153" i="8"/>
  <c r="K153" i="8"/>
  <c r="I153" i="8"/>
  <c r="G153" i="8"/>
  <c r="U152" i="8"/>
  <c r="T152" i="8"/>
  <c r="O152" i="8"/>
  <c r="M152" i="8"/>
  <c r="K152" i="8"/>
  <c r="I152" i="8"/>
  <c r="G152" i="8"/>
  <c r="U151" i="8"/>
  <c r="T151" i="8"/>
  <c r="O151" i="8"/>
  <c r="M151" i="8"/>
  <c r="K151" i="8"/>
  <c r="I151" i="8"/>
  <c r="G151" i="8"/>
  <c r="S150" i="8"/>
  <c r="R150" i="8"/>
  <c r="Q150" i="8"/>
  <c r="T150" i="8" s="1"/>
  <c r="P150" i="8"/>
  <c r="L150" i="8"/>
  <c r="J150" i="8"/>
  <c r="H150" i="8"/>
  <c r="F150" i="8"/>
  <c r="E150" i="8"/>
  <c r="D150" i="8"/>
  <c r="U149" i="8"/>
  <c r="T149" i="8"/>
  <c r="O149" i="8"/>
  <c r="M149" i="8"/>
  <c r="K149" i="8"/>
  <c r="I149" i="8"/>
  <c r="G149" i="8"/>
  <c r="U148" i="8"/>
  <c r="T148" i="8"/>
  <c r="O148" i="8"/>
  <c r="M148" i="8"/>
  <c r="K148" i="8"/>
  <c r="I148" i="8"/>
  <c r="G148" i="8"/>
  <c r="U147" i="8"/>
  <c r="T147" i="8"/>
  <c r="O147" i="8"/>
  <c r="M147" i="8"/>
  <c r="K147" i="8"/>
  <c r="I147" i="8"/>
  <c r="G147" i="8"/>
  <c r="U146" i="8"/>
  <c r="T146" i="8"/>
  <c r="O146" i="8"/>
  <c r="M146" i="8"/>
  <c r="K146" i="8"/>
  <c r="I146" i="8"/>
  <c r="G146" i="8"/>
  <c r="U145" i="8"/>
  <c r="T145" i="8"/>
  <c r="O145" i="8"/>
  <c r="M145" i="8"/>
  <c r="K145" i="8"/>
  <c r="I145" i="8"/>
  <c r="G145" i="8"/>
  <c r="S144" i="8"/>
  <c r="R144" i="8"/>
  <c r="Q144" i="8"/>
  <c r="P144" i="8"/>
  <c r="U144" i="8" s="1"/>
  <c r="L144" i="8"/>
  <c r="J144" i="8"/>
  <c r="H144" i="8"/>
  <c r="G144" i="8"/>
  <c r="F144" i="8"/>
  <c r="E144" i="8"/>
  <c r="D144" i="8"/>
  <c r="O144" i="8" s="1"/>
  <c r="U143" i="8"/>
  <c r="T143" i="8"/>
  <c r="O143" i="8"/>
  <c r="M143" i="8"/>
  <c r="K143" i="8"/>
  <c r="I143" i="8"/>
  <c r="G143" i="8"/>
  <c r="U142" i="8"/>
  <c r="T142" i="8"/>
  <c r="O142" i="8"/>
  <c r="M142" i="8"/>
  <c r="K142" i="8"/>
  <c r="I142" i="8"/>
  <c r="G142" i="8"/>
  <c r="U141" i="8"/>
  <c r="T141" i="8"/>
  <c r="O141" i="8"/>
  <c r="M141" i="8"/>
  <c r="K141" i="8"/>
  <c r="I141" i="8"/>
  <c r="G141" i="8"/>
  <c r="U140" i="8"/>
  <c r="T140" i="8"/>
  <c r="O140" i="8"/>
  <c r="M140" i="8"/>
  <c r="K140" i="8"/>
  <c r="I140" i="8"/>
  <c r="G140" i="8"/>
  <c r="U139" i="8"/>
  <c r="T139" i="8"/>
  <c r="O139" i="8"/>
  <c r="M139" i="8"/>
  <c r="K139" i="8"/>
  <c r="I139" i="8"/>
  <c r="G139" i="8"/>
  <c r="U138" i="8"/>
  <c r="T138" i="8"/>
  <c r="O138" i="8"/>
  <c r="M138" i="8"/>
  <c r="K138" i="8"/>
  <c r="I138" i="8"/>
  <c r="G138" i="8"/>
  <c r="S137" i="8"/>
  <c r="R137" i="8"/>
  <c r="Q137" i="8"/>
  <c r="T137" i="8" s="1"/>
  <c r="P137" i="8"/>
  <c r="U137" i="8" s="1"/>
  <c r="O137" i="8"/>
  <c r="L137" i="8"/>
  <c r="J137" i="8"/>
  <c r="K137" i="8" s="1"/>
  <c r="H137" i="8"/>
  <c r="F137" i="8"/>
  <c r="G137" i="8" s="1"/>
  <c r="E137" i="8"/>
  <c r="M137" i="8" s="1"/>
  <c r="D137" i="8"/>
  <c r="I137" i="8" s="1"/>
  <c r="U136" i="8"/>
  <c r="T136" i="8"/>
  <c r="O136" i="8"/>
  <c r="M136" i="8"/>
  <c r="K136" i="8"/>
  <c r="I136" i="8"/>
  <c r="G136" i="8"/>
  <c r="U135" i="8"/>
  <c r="T135" i="8"/>
  <c r="O135" i="8"/>
  <c r="M135" i="8"/>
  <c r="K135" i="8"/>
  <c r="I135" i="8"/>
  <c r="G135" i="8"/>
  <c r="U134" i="8"/>
  <c r="T134" i="8"/>
  <c r="O134" i="8"/>
  <c r="M134" i="8"/>
  <c r="K134" i="8"/>
  <c r="I134" i="8"/>
  <c r="G134" i="8"/>
  <c r="U133" i="8"/>
  <c r="T133" i="8"/>
  <c r="O133" i="8"/>
  <c r="M133" i="8"/>
  <c r="K133" i="8"/>
  <c r="I133" i="8"/>
  <c r="G133" i="8"/>
  <c r="S132" i="8"/>
  <c r="R132" i="8"/>
  <c r="Q132" i="8"/>
  <c r="T132" i="8" s="1"/>
  <c r="P132" i="8"/>
  <c r="U132" i="8" s="1"/>
  <c r="L132" i="8"/>
  <c r="J132" i="8"/>
  <c r="H132" i="8"/>
  <c r="G132" i="8"/>
  <c r="F132" i="8"/>
  <c r="E132" i="8"/>
  <c r="M132" i="8" s="1"/>
  <c r="D132" i="8"/>
  <c r="O132" i="8" s="1"/>
  <c r="U131" i="8"/>
  <c r="T131" i="8"/>
  <c r="O131" i="8"/>
  <c r="M131" i="8"/>
  <c r="K131" i="8"/>
  <c r="I131" i="8"/>
  <c r="G131" i="8"/>
  <c r="U130" i="8"/>
  <c r="T130" i="8"/>
  <c r="O130" i="8"/>
  <c r="M130" i="8"/>
  <c r="K130" i="8"/>
  <c r="I130" i="8"/>
  <c r="G130" i="8"/>
  <c r="U129" i="8"/>
  <c r="T129" i="8"/>
  <c r="O129" i="8"/>
  <c r="M129" i="8"/>
  <c r="K129" i="8"/>
  <c r="I129" i="8"/>
  <c r="G129" i="8"/>
  <c r="U128" i="8"/>
  <c r="T128" i="8"/>
  <c r="O128" i="8"/>
  <c r="M128" i="8"/>
  <c r="K128" i="8"/>
  <c r="I128" i="8"/>
  <c r="G128" i="8"/>
  <c r="U127" i="8"/>
  <c r="T127" i="8"/>
  <c r="O127" i="8"/>
  <c r="M127" i="8"/>
  <c r="K127" i="8"/>
  <c r="I127" i="8"/>
  <c r="G127" i="8"/>
  <c r="S126" i="8"/>
  <c r="R126" i="8"/>
  <c r="Q126" i="8"/>
  <c r="P126" i="8"/>
  <c r="U126" i="8" s="1"/>
  <c r="L126" i="8"/>
  <c r="J126" i="8"/>
  <c r="H126" i="8"/>
  <c r="F126" i="8"/>
  <c r="E126" i="8"/>
  <c r="D126" i="8"/>
  <c r="U125" i="8"/>
  <c r="T125" i="8"/>
  <c r="O125" i="8"/>
  <c r="M125" i="8"/>
  <c r="K125" i="8"/>
  <c r="I125" i="8"/>
  <c r="G125" i="8"/>
  <c r="U124" i="8"/>
  <c r="T124" i="8"/>
  <c r="O124" i="8"/>
  <c r="M124" i="8"/>
  <c r="K124" i="8"/>
  <c r="I124" i="8"/>
  <c r="G124" i="8"/>
  <c r="U123" i="8"/>
  <c r="T123" i="8"/>
  <c r="O123" i="8"/>
  <c r="M123" i="8"/>
  <c r="K123" i="8"/>
  <c r="I123" i="8"/>
  <c r="G123" i="8"/>
  <c r="U122" i="8"/>
  <c r="T122" i="8"/>
  <c r="O122" i="8"/>
  <c r="M122" i="8"/>
  <c r="K122" i="8"/>
  <c r="I122" i="8"/>
  <c r="G122" i="8"/>
  <c r="S121" i="8"/>
  <c r="R121" i="8"/>
  <c r="Q121" i="8"/>
  <c r="P121" i="8"/>
  <c r="L121" i="8"/>
  <c r="J121" i="8"/>
  <c r="H121" i="8"/>
  <c r="F121" i="8"/>
  <c r="U121" i="8" s="1"/>
  <c r="E121" i="8"/>
  <c r="D121" i="8"/>
  <c r="U120" i="8"/>
  <c r="T120" i="8"/>
  <c r="O120" i="8"/>
  <c r="M120" i="8"/>
  <c r="K120" i="8"/>
  <c r="I120" i="8"/>
  <c r="G120" i="8"/>
  <c r="U119" i="8"/>
  <c r="T119" i="8"/>
  <c r="O119" i="8"/>
  <c r="M119" i="8"/>
  <c r="K119" i="8"/>
  <c r="I119" i="8"/>
  <c r="G119" i="8"/>
  <c r="U118" i="8"/>
  <c r="T118" i="8"/>
  <c r="O118" i="8"/>
  <c r="M118" i="8"/>
  <c r="K118" i="8"/>
  <c r="I118" i="8"/>
  <c r="G118" i="8"/>
  <c r="U117" i="8"/>
  <c r="T117" i="8"/>
  <c r="O117" i="8"/>
  <c r="M117" i="8"/>
  <c r="K117" i="8"/>
  <c r="I117" i="8"/>
  <c r="G117" i="8"/>
  <c r="U116" i="8"/>
  <c r="T116" i="8"/>
  <c r="O116" i="8"/>
  <c r="M116" i="8"/>
  <c r="K116" i="8"/>
  <c r="I116" i="8"/>
  <c r="G116" i="8"/>
  <c r="U115" i="8"/>
  <c r="T115" i="8"/>
  <c r="O115" i="8"/>
  <c r="M115" i="8"/>
  <c r="K115" i="8"/>
  <c r="I115" i="8"/>
  <c r="G115" i="8"/>
  <c r="U114" i="8"/>
  <c r="T114" i="8"/>
  <c r="O114" i="8"/>
  <c r="M114" i="8"/>
  <c r="K114" i="8"/>
  <c r="I114" i="8"/>
  <c r="G114" i="8"/>
  <c r="U113" i="8"/>
  <c r="T113" i="8"/>
  <c r="O113" i="8"/>
  <c r="M113" i="8"/>
  <c r="K113" i="8"/>
  <c r="I113" i="8"/>
  <c r="G113" i="8"/>
  <c r="S112" i="8"/>
  <c r="T112" i="8" s="1"/>
  <c r="R112" i="8"/>
  <c r="Q112" i="8"/>
  <c r="P112" i="8"/>
  <c r="O112" i="8"/>
  <c r="L112" i="8"/>
  <c r="J112" i="8"/>
  <c r="I112" i="8"/>
  <c r="H112" i="8"/>
  <c r="F112" i="8"/>
  <c r="G112" i="8" s="1"/>
  <c r="E112" i="8"/>
  <c r="D112" i="8"/>
  <c r="U111" i="8"/>
  <c r="T111" i="8"/>
  <c r="O111" i="8"/>
  <c r="M111" i="8"/>
  <c r="K111" i="8"/>
  <c r="I111" i="8"/>
  <c r="G111" i="8"/>
  <c r="U110" i="8"/>
  <c r="T110" i="8"/>
  <c r="O110" i="8"/>
  <c r="M110" i="8"/>
  <c r="K110" i="8"/>
  <c r="I110" i="8"/>
  <c r="G110" i="8"/>
  <c r="U109" i="8"/>
  <c r="T109" i="8"/>
  <c r="O109" i="8"/>
  <c r="M109" i="8"/>
  <c r="K109" i="8"/>
  <c r="I109" i="8"/>
  <c r="G109" i="8"/>
  <c r="U108" i="8"/>
  <c r="T108" i="8"/>
  <c r="O108" i="8"/>
  <c r="M108" i="8"/>
  <c r="K108" i="8"/>
  <c r="I108" i="8"/>
  <c r="G108" i="8"/>
  <c r="U107" i="8"/>
  <c r="T107" i="8"/>
  <c r="O107" i="8"/>
  <c r="M107" i="8"/>
  <c r="K107" i="8"/>
  <c r="I107" i="8"/>
  <c r="G107" i="8"/>
  <c r="S106" i="8"/>
  <c r="R106" i="8"/>
  <c r="Q106" i="8"/>
  <c r="P106" i="8"/>
  <c r="L106" i="8"/>
  <c r="J106" i="8"/>
  <c r="I106" i="8"/>
  <c r="H106" i="8"/>
  <c r="F106" i="8"/>
  <c r="G106" i="8" s="1"/>
  <c r="E106" i="8"/>
  <c r="M106" i="8" s="1"/>
  <c r="D106" i="8"/>
  <c r="O106" i="8" s="1"/>
  <c r="U105" i="8"/>
  <c r="T105" i="8"/>
  <c r="O105" i="8"/>
  <c r="M105" i="8"/>
  <c r="K105" i="8"/>
  <c r="I105" i="8"/>
  <c r="G105" i="8"/>
  <c r="S102" i="8"/>
  <c r="T102" i="8" s="1"/>
  <c r="R102" i="8"/>
  <c r="Q102" i="8"/>
  <c r="P102" i="8"/>
  <c r="O102" i="8"/>
  <c r="L102" i="8"/>
  <c r="J102" i="8"/>
  <c r="I102" i="8"/>
  <c r="H102" i="8"/>
  <c r="F102" i="8"/>
  <c r="G102" i="8" s="1"/>
  <c r="E102" i="8"/>
  <c r="M102" i="8" s="1"/>
  <c r="D102" i="8"/>
  <c r="T101" i="8"/>
  <c r="S101" i="8"/>
  <c r="R101" i="8"/>
  <c r="Q101" i="8"/>
  <c r="P101" i="8"/>
  <c r="U101" i="8" s="1"/>
  <c r="L101" i="8"/>
  <c r="J101" i="8"/>
  <c r="K101" i="8" s="1"/>
  <c r="H101" i="8"/>
  <c r="G101" i="8"/>
  <c r="F101" i="8"/>
  <c r="E101" i="8"/>
  <c r="D101" i="8"/>
  <c r="U100" i="8"/>
  <c r="T100" i="8"/>
  <c r="O100" i="8"/>
  <c r="M100" i="8"/>
  <c r="K100" i="8"/>
  <c r="I100" i="8"/>
  <c r="G100" i="8"/>
  <c r="U99" i="8"/>
  <c r="T99" i="8"/>
  <c r="O99" i="8"/>
  <c r="M99" i="8"/>
  <c r="K99" i="8"/>
  <c r="I99" i="8"/>
  <c r="G99" i="8"/>
  <c r="U98" i="8"/>
  <c r="T98" i="8"/>
  <c r="O98" i="8"/>
  <c r="M98" i="8"/>
  <c r="K98" i="8"/>
  <c r="I98" i="8"/>
  <c r="G98" i="8"/>
  <c r="U97" i="8"/>
  <c r="T97" i="8"/>
  <c r="O97" i="8"/>
  <c r="M97" i="8"/>
  <c r="K97" i="8"/>
  <c r="I97" i="8"/>
  <c r="G97" i="8"/>
  <c r="S96" i="8"/>
  <c r="R96" i="8"/>
  <c r="Q96" i="8"/>
  <c r="T96" i="8" s="1"/>
  <c r="P96" i="8"/>
  <c r="U96" i="8" s="1"/>
  <c r="L96" i="8"/>
  <c r="J96" i="8"/>
  <c r="H96" i="8"/>
  <c r="F96" i="8"/>
  <c r="E96" i="8"/>
  <c r="D96" i="8"/>
  <c r="I96" i="8" s="1"/>
  <c r="U95" i="8"/>
  <c r="T95" i="8"/>
  <c r="O95" i="8"/>
  <c r="M95" i="8"/>
  <c r="K95" i="8"/>
  <c r="I95" i="8"/>
  <c r="G95" i="8"/>
  <c r="U94" i="8"/>
  <c r="T94" i="8"/>
  <c r="O94" i="8"/>
  <c r="M94" i="8"/>
  <c r="K94" i="8"/>
  <c r="I94" i="8"/>
  <c r="G94" i="8"/>
  <c r="U93" i="8"/>
  <c r="T93" i="8"/>
  <c r="O93" i="8"/>
  <c r="M93" i="8"/>
  <c r="K93" i="8"/>
  <c r="I93" i="8"/>
  <c r="G93" i="8"/>
  <c r="U92" i="8"/>
  <c r="T92" i="8"/>
  <c r="O92" i="8"/>
  <c r="M92" i="8"/>
  <c r="K92" i="8"/>
  <c r="I92" i="8"/>
  <c r="G92" i="8"/>
  <c r="S91" i="8"/>
  <c r="R91" i="8"/>
  <c r="Q91" i="8"/>
  <c r="T91" i="8" s="1"/>
  <c r="P91" i="8"/>
  <c r="L91" i="8"/>
  <c r="J91" i="8"/>
  <c r="H91" i="8"/>
  <c r="F91" i="8"/>
  <c r="E91" i="8"/>
  <c r="D91" i="8"/>
  <c r="U90" i="8"/>
  <c r="T90" i="8"/>
  <c r="O90" i="8"/>
  <c r="M90" i="8"/>
  <c r="K90" i="8"/>
  <c r="I90" i="8"/>
  <c r="G90" i="8"/>
  <c r="U89" i="8"/>
  <c r="T89" i="8"/>
  <c r="O89" i="8"/>
  <c r="M89" i="8"/>
  <c r="K89" i="8"/>
  <c r="I89" i="8"/>
  <c r="G89" i="8"/>
  <c r="U88" i="8"/>
  <c r="T88" i="8"/>
  <c r="O88" i="8"/>
  <c r="M88" i="8"/>
  <c r="K88" i="8"/>
  <c r="I88" i="8"/>
  <c r="G88" i="8"/>
  <c r="T85" i="8"/>
  <c r="S85" i="8"/>
  <c r="R85" i="8"/>
  <c r="Q85" i="8"/>
  <c r="P85" i="8"/>
  <c r="L85" i="8"/>
  <c r="J85" i="8"/>
  <c r="K85" i="8" s="1"/>
  <c r="H85" i="8"/>
  <c r="G85" i="8"/>
  <c r="F85" i="8"/>
  <c r="E85" i="8"/>
  <c r="M85" i="8" s="1"/>
  <c r="D85" i="8"/>
  <c r="S84" i="8"/>
  <c r="R84" i="8"/>
  <c r="Q84" i="8"/>
  <c r="P84" i="8"/>
  <c r="L84" i="8"/>
  <c r="J84" i="8"/>
  <c r="H84" i="8"/>
  <c r="F84" i="8"/>
  <c r="E84" i="8"/>
  <c r="D84" i="8"/>
  <c r="U83" i="8"/>
  <c r="T83" i="8"/>
  <c r="O83" i="8"/>
  <c r="M83" i="8"/>
  <c r="K83" i="8"/>
  <c r="I83" i="8"/>
  <c r="G83" i="8"/>
  <c r="U82" i="8"/>
  <c r="T82" i="8"/>
  <c r="O82" i="8"/>
  <c r="M82" i="8"/>
  <c r="K82" i="8"/>
  <c r="I82" i="8"/>
  <c r="G82" i="8"/>
  <c r="U81" i="8"/>
  <c r="T81" i="8"/>
  <c r="O81" i="8"/>
  <c r="M81" i="8"/>
  <c r="K81" i="8"/>
  <c r="I81" i="8"/>
  <c r="G81" i="8"/>
  <c r="U80" i="8"/>
  <c r="T80" i="8"/>
  <c r="O80" i="8"/>
  <c r="M80" i="8"/>
  <c r="K80" i="8"/>
  <c r="I80" i="8"/>
  <c r="G80" i="8"/>
  <c r="U79" i="8"/>
  <c r="T79" i="8"/>
  <c r="O79" i="8"/>
  <c r="M79" i="8"/>
  <c r="K79" i="8"/>
  <c r="I79" i="8"/>
  <c r="G79" i="8"/>
  <c r="U78" i="8"/>
  <c r="T78" i="8"/>
  <c r="S78" i="8"/>
  <c r="R78" i="8"/>
  <c r="Q78" i="8"/>
  <c r="P78" i="8"/>
  <c r="L78" i="8"/>
  <c r="J78" i="8"/>
  <c r="H78" i="8"/>
  <c r="F78" i="8"/>
  <c r="E78" i="8"/>
  <c r="D78" i="8"/>
  <c r="U77" i="8"/>
  <c r="T77" i="8"/>
  <c r="O77" i="8"/>
  <c r="M77" i="8"/>
  <c r="K77" i="8"/>
  <c r="I77" i="8"/>
  <c r="G77" i="8"/>
  <c r="U76" i="8"/>
  <c r="T76" i="8"/>
  <c r="O76" i="8"/>
  <c r="M76" i="8"/>
  <c r="K76" i="8"/>
  <c r="I76" i="8"/>
  <c r="G76" i="8"/>
  <c r="U75" i="8"/>
  <c r="T75" i="8"/>
  <c r="O75" i="8"/>
  <c r="M75" i="8"/>
  <c r="K75" i="8"/>
  <c r="I75" i="8"/>
  <c r="G75" i="8"/>
  <c r="U74" i="8"/>
  <c r="T74" i="8"/>
  <c r="O74" i="8"/>
  <c r="M74" i="8"/>
  <c r="K74" i="8"/>
  <c r="I74" i="8"/>
  <c r="G74" i="8"/>
  <c r="U73" i="8"/>
  <c r="T73" i="8"/>
  <c r="O73" i="8"/>
  <c r="M73" i="8"/>
  <c r="K73" i="8"/>
  <c r="I73" i="8"/>
  <c r="G73" i="8"/>
  <c r="U72" i="8"/>
  <c r="T72" i="8"/>
  <c r="O72" i="8"/>
  <c r="M72" i="8"/>
  <c r="K72" i="8"/>
  <c r="I72" i="8"/>
  <c r="G72" i="8"/>
  <c r="U71" i="8"/>
  <c r="T71" i="8"/>
  <c r="O71" i="8"/>
  <c r="M71" i="8"/>
  <c r="K71" i="8"/>
  <c r="I71" i="8"/>
  <c r="G71" i="8"/>
  <c r="S70" i="8"/>
  <c r="R70" i="8"/>
  <c r="Q70" i="8"/>
  <c r="P70" i="8"/>
  <c r="U70" i="8" s="1"/>
  <c r="O70" i="8"/>
  <c r="L70" i="8"/>
  <c r="J70" i="8"/>
  <c r="I70" i="8"/>
  <c r="H70" i="8"/>
  <c r="F70" i="8"/>
  <c r="E70" i="8"/>
  <c r="M70" i="8" s="1"/>
  <c r="D70" i="8"/>
  <c r="U69" i="8"/>
  <c r="T69" i="8"/>
  <c r="O69" i="8"/>
  <c r="M69" i="8"/>
  <c r="K69" i="8"/>
  <c r="I69" i="8"/>
  <c r="G69" i="8"/>
  <c r="U68" i="8"/>
  <c r="T68" i="8"/>
  <c r="O68" i="8"/>
  <c r="M68" i="8"/>
  <c r="K68" i="8"/>
  <c r="I68" i="8"/>
  <c r="G68" i="8"/>
  <c r="U67" i="8"/>
  <c r="T67" i="8"/>
  <c r="O67" i="8"/>
  <c r="M67" i="8"/>
  <c r="K67" i="8"/>
  <c r="I67" i="8"/>
  <c r="G67" i="8"/>
  <c r="U66" i="8"/>
  <c r="T66" i="8"/>
  <c r="O66" i="8"/>
  <c r="M66" i="8"/>
  <c r="K66" i="8"/>
  <c r="I66" i="8"/>
  <c r="G66" i="8"/>
  <c r="U65" i="8"/>
  <c r="T65" i="8"/>
  <c r="O65" i="8"/>
  <c r="M65" i="8"/>
  <c r="K65" i="8"/>
  <c r="I65" i="8"/>
  <c r="G65" i="8"/>
  <c r="U64" i="8"/>
  <c r="T64" i="8"/>
  <c r="O64" i="8"/>
  <c r="M64" i="8"/>
  <c r="K64" i="8"/>
  <c r="I64" i="8"/>
  <c r="G64" i="8"/>
  <c r="S63" i="8"/>
  <c r="R63" i="8"/>
  <c r="Q63" i="8"/>
  <c r="P63" i="8"/>
  <c r="L63" i="8"/>
  <c r="J63" i="8"/>
  <c r="H63" i="8"/>
  <c r="F63" i="8"/>
  <c r="E63" i="8"/>
  <c r="M63" i="8" s="1"/>
  <c r="D63" i="8"/>
  <c r="U62" i="8"/>
  <c r="T62" i="8"/>
  <c r="O62" i="8"/>
  <c r="M62" i="8"/>
  <c r="K62" i="8"/>
  <c r="I62" i="8"/>
  <c r="G62" i="8"/>
  <c r="U61" i="8"/>
  <c r="T61" i="8"/>
  <c r="O61" i="8"/>
  <c r="M61" i="8"/>
  <c r="K61" i="8"/>
  <c r="I61" i="8"/>
  <c r="G61" i="8"/>
  <c r="U60" i="8"/>
  <c r="T60" i="8"/>
  <c r="O60" i="8"/>
  <c r="M60" i="8"/>
  <c r="K60" i="8"/>
  <c r="I60" i="8"/>
  <c r="G60" i="8"/>
  <c r="U59" i="8"/>
  <c r="T59" i="8"/>
  <c r="O59" i="8"/>
  <c r="M59" i="8"/>
  <c r="K59" i="8"/>
  <c r="I59" i="8"/>
  <c r="G59" i="8"/>
  <c r="S58" i="8"/>
  <c r="T58" i="8" s="1"/>
  <c r="R58" i="8"/>
  <c r="Q58" i="8"/>
  <c r="P58" i="8"/>
  <c r="O58" i="8"/>
  <c r="L58" i="8"/>
  <c r="J58" i="8"/>
  <c r="H58" i="8"/>
  <c r="I58" i="8" s="1"/>
  <c r="F58" i="8"/>
  <c r="E58" i="8"/>
  <c r="D58" i="8"/>
  <c r="U57" i="8"/>
  <c r="T57" i="8"/>
  <c r="O57" i="8"/>
  <c r="M57" i="8"/>
  <c r="K57" i="8"/>
  <c r="I57" i="8"/>
  <c r="G57" i="8"/>
  <c r="S54" i="8"/>
  <c r="R54" i="8"/>
  <c r="Q54" i="8"/>
  <c r="P54" i="8"/>
  <c r="L54" i="8"/>
  <c r="J54" i="8"/>
  <c r="H54" i="8"/>
  <c r="F54" i="8"/>
  <c r="G54" i="8" s="1"/>
  <c r="E54" i="8"/>
  <c r="M54" i="8" s="1"/>
  <c r="D54" i="8"/>
  <c r="O54" i="8" s="1"/>
  <c r="S53" i="8"/>
  <c r="R53" i="8"/>
  <c r="Q53" i="8"/>
  <c r="T53" i="8" s="1"/>
  <c r="P53" i="8"/>
  <c r="O53" i="8"/>
  <c r="L53" i="8"/>
  <c r="J53" i="8"/>
  <c r="H53" i="8"/>
  <c r="F53" i="8"/>
  <c r="E53" i="8"/>
  <c r="D53" i="8"/>
  <c r="U52" i="8"/>
  <c r="T52" i="8"/>
  <c r="O52" i="8"/>
  <c r="M52" i="8"/>
  <c r="K52" i="8"/>
  <c r="I52" i="8"/>
  <c r="G52" i="8"/>
  <c r="U51" i="8"/>
  <c r="T51" i="8"/>
  <c r="O51" i="8"/>
  <c r="M51" i="8"/>
  <c r="K51" i="8"/>
  <c r="I51" i="8"/>
  <c r="G51" i="8"/>
  <c r="U50" i="8"/>
  <c r="T50" i="8"/>
  <c r="O50" i="8"/>
  <c r="M50" i="8"/>
  <c r="K50" i="8"/>
  <c r="I50" i="8"/>
  <c r="G50" i="8"/>
  <c r="U49" i="8"/>
  <c r="T49" i="8"/>
  <c r="O49" i="8"/>
  <c r="M49" i="8"/>
  <c r="K49" i="8"/>
  <c r="I49" i="8"/>
  <c r="G49" i="8"/>
  <c r="U48" i="8"/>
  <c r="T48" i="8"/>
  <c r="O48" i="8"/>
  <c r="M48" i="8"/>
  <c r="K48" i="8"/>
  <c r="I48" i="8"/>
  <c r="G48" i="8"/>
  <c r="S47" i="8"/>
  <c r="R47" i="8"/>
  <c r="Q47" i="8"/>
  <c r="T47" i="8" s="1"/>
  <c r="P47" i="8"/>
  <c r="U47" i="8" s="1"/>
  <c r="O47" i="8"/>
  <c r="L47" i="8"/>
  <c r="J47" i="8"/>
  <c r="H47" i="8"/>
  <c r="G47" i="8"/>
  <c r="F47" i="8"/>
  <c r="E47" i="8"/>
  <c r="M47" i="8" s="1"/>
  <c r="D47" i="8"/>
  <c r="U46" i="8"/>
  <c r="T46" i="8"/>
  <c r="O46" i="8"/>
  <c r="M46" i="8"/>
  <c r="K46" i="8"/>
  <c r="I46" i="8"/>
  <c r="G46" i="8"/>
  <c r="U45" i="8"/>
  <c r="T45" i="8"/>
  <c r="O45" i="8"/>
  <c r="M45" i="8"/>
  <c r="K45" i="8"/>
  <c r="I45" i="8"/>
  <c r="G45" i="8"/>
  <c r="U44" i="8"/>
  <c r="T44" i="8"/>
  <c r="O44" i="8"/>
  <c r="M44" i="8"/>
  <c r="K44" i="8"/>
  <c r="I44" i="8"/>
  <c r="G44" i="8"/>
  <c r="U43" i="8"/>
  <c r="T43" i="8"/>
  <c r="O43" i="8"/>
  <c r="M43" i="8"/>
  <c r="K43" i="8"/>
  <c r="I43" i="8"/>
  <c r="G43" i="8"/>
  <c r="U42" i="8"/>
  <c r="T42" i="8"/>
  <c r="O42" i="8"/>
  <c r="M42" i="8"/>
  <c r="K42" i="8"/>
  <c r="I42" i="8"/>
  <c r="G42" i="8"/>
  <c r="U41" i="8"/>
  <c r="T41" i="8"/>
  <c r="O41" i="8"/>
  <c r="M41" i="8"/>
  <c r="K41" i="8"/>
  <c r="I41" i="8"/>
  <c r="G41" i="8"/>
  <c r="S40" i="8"/>
  <c r="R40" i="8"/>
  <c r="Q40" i="8"/>
  <c r="P40" i="8"/>
  <c r="U40" i="8" s="1"/>
  <c r="O40" i="8"/>
  <c r="L40" i="8"/>
  <c r="J40" i="8"/>
  <c r="I40" i="8"/>
  <c r="H40" i="8"/>
  <c r="F40" i="8"/>
  <c r="G40" i="8" s="1"/>
  <c r="E40" i="8"/>
  <c r="M40" i="8" s="1"/>
  <c r="D40" i="8"/>
  <c r="U39" i="8"/>
  <c r="T39" i="8"/>
  <c r="O39" i="8"/>
  <c r="M39" i="8"/>
  <c r="K39" i="8"/>
  <c r="I39" i="8"/>
  <c r="G39" i="8"/>
  <c r="U38" i="8"/>
  <c r="T38" i="8"/>
  <c r="O38" i="8"/>
  <c r="M38" i="8"/>
  <c r="K38" i="8"/>
  <c r="I38" i="8"/>
  <c r="G38" i="8"/>
  <c r="U37" i="8"/>
  <c r="T37" i="8"/>
  <c r="O37" i="8"/>
  <c r="M37" i="8"/>
  <c r="K37" i="8"/>
  <c r="I37" i="8"/>
  <c r="G37" i="8"/>
  <c r="U36" i="8"/>
  <c r="T36" i="8"/>
  <c r="O36" i="8"/>
  <c r="M36" i="8"/>
  <c r="K36" i="8"/>
  <c r="I36" i="8"/>
  <c r="G36" i="8"/>
  <c r="S35" i="8"/>
  <c r="T35" i="8" s="1"/>
  <c r="R35" i="8"/>
  <c r="Q35" i="8"/>
  <c r="P35" i="8"/>
  <c r="L35" i="8"/>
  <c r="K35" i="8"/>
  <c r="J35" i="8"/>
  <c r="H35" i="8"/>
  <c r="F35" i="8"/>
  <c r="E35" i="8"/>
  <c r="M35" i="8" s="1"/>
  <c r="D35" i="8"/>
  <c r="U34" i="8"/>
  <c r="T34" i="8"/>
  <c r="O34" i="8"/>
  <c r="M34" i="8"/>
  <c r="K34" i="8"/>
  <c r="I34" i="8"/>
  <c r="G34" i="8"/>
  <c r="U33" i="8"/>
  <c r="T33" i="8"/>
  <c r="O33" i="8"/>
  <c r="M33" i="8"/>
  <c r="K33" i="8"/>
  <c r="I33" i="8"/>
  <c r="G33" i="8"/>
  <c r="U32" i="8"/>
  <c r="T32" i="8"/>
  <c r="O32" i="8"/>
  <c r="M32" i="8"/>
  <c r="K32" i="8"/>
  <c r="I32" i="8"/>
  <c r="G32" i="8"/>
  <c r="U31" i="8"/>
  <c r="T31" i="8"/>
  <c r="O31" i="8"/>
  <c r="M31" i="8"/>
  <c r="K31" i="8"/>
  <c r="I31" i="8"/>
  <c r="G31" i="8"/>
  <c r="U30" i="8"/>
  <c r="T30" i="8"/>
  <c r="O30" i="8"/>
  <c r="M30" i="8"/>
  <c r="K30" i="8"/>
  <c r="I30" i="8"/>
  <c r="G30" i="8"/>
  <c r="U29" i="8"/>
  <c r="T29" i="8"/>
  <c r="O29" i="8"/>
  <c r="M29" i="8"/>
  <c r="K29" i="8"/>
  <c r="I29" i="8"/>
  <c r="G29" i="8"/>
  <c r="U28" i="8"/>
  <c r="T28" i="8"/>
  <c r="O28" i="8"/>
  <c r="M28" i="8"/>
  <c r="K28" i="8"/>
  <c r="I28" i="8"/>
  <c r="G28" i="8"/>
  <c r="S27" i="8"/>
  <c r="R27" i="8"/>
  <c r="Q27" i="8"/>
  <c r="T27" i="8" s="1"/>
  <c r="P27" i="8"/>
  <c r="U27" i="8" s="1"/>
  <c r="L27" i="8"/>
  <c r="J27" i="8"/>
  <c r="H27" i="8"/>
  <c r="F27" i="8"/>
  <c r="E27" i="8"/>
  <c r="K27" i="8" s="1"/>
  <c r="D27" i="8"/>
  <c r="U26" i="8"/>
  <c r="T26" i="8"/>
  <c r="O26" i="8"/>
  <c r="M26" i="8"/>
  <c r="K26" i="8"/>
  <c r="I26" i="8"/>
  <c r="G26" i="8"/>
  <c r="U25" i="8"/>
  <c r="T25" i="8"/>
  <c r="O25" i="8"/>
  <c r="M25" i="8"/>
  <c r="K25" i="8"/>
  <c r="I25" i="8"/>
  <c r="G25" i="8"/>
  <c r="U24" i="8"/>
  <c r="T24" i="8"/>
  <c r="O24" i="8"/>
  <c r="M24" i="8"/>
  <c r="K24" i="8"/>
  <c r="I24" i="8"/>
  <c r="G24" i="8"/>
  <c r="U23" i="8"/>
  <c r="T23" i="8"/>
  <c r="O23" i="8"/>
  <c r="M23" i="8"/>
  <c r="K23" i="8"/>
  <c r="I23" i="8"/>
  <c r="G23" i="8"/>
  <c r="U22" i="8"/>
  <c r="T22" i="8"/>
  <c r="O22" i="8"/>
  <c r="M22" i="8"/>
  <c r="K22" i="8"/>
  <c r="I22" i="8"/>
  <c r="G22" i="8"/>
  <c r="U21" i="8"/>
  <c r="T21" i="8"/>
  <c r="O21" i="8"/>
  <c r="M21" i="8"/>
  <c r="K21" i="8"/>
  <c r="I21" i="8"/>
  <c r="G21" i="8"/>
  <c r="U20" i="8"/>
  <c r="T20" i="8"/>
  <c r="O20" i="8"/>
  <c r="M20" i="8"/>
  <c r="K20" i="8"/>
  <c r="I20" i="8"/>
  <c r="G20" i="8"/>
  <c r="T19" i="8"/>
  <c r="S19" i="8"/>
  <c r="R19" i="8"/>
  <c r="Q19" i="8"/>
  <c r="P19" i="8"/>
  <c r="U19" i="8" s="1"/>
  <c r="L19" i="8"/>
  <c r="K19" i="8"/>
  <c r="J19" i="8"/>
  <c r="H19" i="8"/>
  <c r="F19" i="8"/>
  <c r="E19" i="8"/>
  <c r="D19" i="8"/>
  <c r="U18" i="8"/>
  <c r="T18" i="8"/>
  <c r="O18" i="8"/>
  <c r="M18" i="8"/>
  <c r="K18" i="8"/>
  <c r="I18" i="8"/>
  <c r="G18" i="8"/>
  <c r="U17" i="8"/>
  <c r="T17" i="8"/>
  <c r="O17" i="8"/>
  <c r="M17" i="8"/>
  <c r="K17" i="8"/>
  <c r="I17" i="8"/>
  <c r="G17" i="8"/>
  <c r="U16" i="8"/>
  <c r="T16" i="8"/>
  <c r="O16" i="8"/>
  <c r="M16" i="8"/>
  <c r="K16" i="8"/>
  <c r="I16" i="8"/>
  <c r="G16" i="8"/>
  <c r="U15" i="8"/>
  <c r="T15" i="8"/>
  <c r="O15" i="8"/>
  <c r="M15" i="8"/>
  <c r="K15" i="8"/>
  <c r="I15" i="8"/>
  <c r="G15" i="8"/>
  <c r="U14" i="8"/>
  <c r="T14" i="8"/>
  <c r="O14" i="8"/>
  <c r="M14" i="8"/>
  <c r="K14" i="8"/>
  <c r="I14" i="8"/>
  <c r="G14" i="8"/>
  <c r="U13" i="8"/>
  <c r="T13" i="8"/>
  <c r="O13" i="8"/>
  <c r="M13" i="8"/>
  <c r="K13" i="8"/>
  <c r="I13" i="8"/>
  <c r="G13" i="8"/>
  <c r="U12" i="8"/>
  <c r="T12" i="8"/>
  <c r="O12" i="8"/>
  <c r="M12" i="8"/>
  <c r="K12" i="8"/>
  <c r="I12" i="8"/>
  <c r="G12" i="8"/>
  <c r="U11" i="8"/>
  <c r="T11" i="8"/>
  <c r="O11" i="8"/>
  <c r="M11" i="8"/>
  <c r="K11" i="8"/>
  <c r="I11" i="8"/>
  <c r="G11" i="8"/>
  <c r="S10" i="8"/>
  <c r="R10" i="8"/>
  <c r="Q10" i="8"/>
  <c r="P10" i="8"/>
  <c r="U10" i="8" s="1"/>
  <c r="L10" i="8"/>
  <c r="J10" i="8"/>
  <c r="H10" i="8"/>
  <c r="G10" i="8"/>
  <c r="F10" i="8"/>
  <c r="E10" i="8"/>
  <c r="M10" i="8" s="1"/>
  <c r="D10" i="8"/>
  <c r="O10" i="8" s="1"/>
  <c r="U9" i="8"/>
  <c r="T9" i="8"/>
  <c r="O9" i="8"/>
  <c r="M9" i="8"/>
  <c r="K9" i="8"/>
  <c r="I9" i="8"/>
  <c r="G9" i="8"/>
  <c r="U8" i="8"/>
  <c r="T8" i="8"/>
  <c r="O8" i="8"/>
  <c r="M8" i="8"/>
  <c r="K8" i="8"/>
  <c r="I8" i="8"/>
  <c r="G8" i="8"/>
  <c r="S339" i="7"/>
  <c r="R339" i="7"/>
  <c r="Q339" i="7"/>
  <c r="P339" i="7"/>
  <c r="L339" i="7"/>
  <c r="J339" i="7"/>
  <c r="H339" i="7"/>
  <c r="F339" i="7"/>
  <c r="E339" i="7"/>
  <c r="M339" i="7" s="1"/>
  <c r="D339" i="7"/>
  <c r="S338" i="7"/>
  <c r="R338" i="7"/>
  <c r="Q338" i="7"/>
  <c r="T338" i="7" s="1"/>
  <c r="P338" i="7"/>
  <c r="U338" i="7" s="1"/>
  <c r="O338" i="7"/>
  <c r="L338" i="7"/>
  <c r="K338" i="7"/>
  <c r="J338" i="7"/>
  <c r="H338" i="7"/>
  <c r="F338" i="7"/>
  <c r="E338" i="7"/>
  <c r="D338" i="7"/>
  <c r="U337" i="7"/>
  <c r="S337" i="7"/>
  <c r="R337" i="7"/>
  <c r="Q337" i="7"/>
  <c r="P337" i="7"/>
  <c r="L337" i="7"/>
  <c r="J337" i="7"/>
  <c r="I337" i="7"/>
  <c r="H337" i="7"/>
  <c r="F337" i="7"/>
  <c r="E337" i="7"/>
  <c r="D337" i="7"/>
  <c r="U336" i="7"/>
  <c r="T336" i="7"/>
  <c r="O336" i="7"/>
  <c r="M336" i="7"/>
  <c r="K336" i="7"/>
  <c r="I336" i="7"/>
  <c r="G336" i="7"/>
  <c r="U335" i="7"/>
  <c r="T335" i="7"/>
  <c r="O335" i="7"/>
  <c r="M335" i="7"/>
  <c r="K335" i="7"/>
  <c r="I335" i="7"/>
  <c r="G335" i="7"/>
  <c r="U334" i="7"/>
  <c r="T334" i="7"/>
  <c r="O334" i="7"/>
  <c r="M334" i="7"/>
  <c r="K334" i="7"/>
  <c r="I334" i="7"/>
  <c r="G334" i="7"/>
  <c r="U333" i="7"/>
  <c r="T333" i="7"/>
  <c r="O333" i="7"/>
  <c r="M333" i="7"/>
  <c r="K333" i="7"/>
  <c r="I333" i="7"/>
  <c r="G333" i="7"/>
  <c r="S332" i="7"/>
  <c r="R332" i="7"/>
  <c r="Q332" i="7"/>
  <c r="T332" i="7" s="1"/>
  <c r="P332" i="7"/>
  <c r="O332" i="7"/>
  <c r="L332" i="7"/>
  <c r="J332" i="7"/>
  <c r="H332" i="7"/>
  <c r="F332" i="7"/>
  <c r="G332" i="7" s="1"/>
  <c r="E332" i="7"/>
  <c r="D332" i="7"/>
  <c r="I332" i="7" s="1"/>
  <c r="U331" i="7"/>
  <c r="T331" i="7"/>
  <c r="O331" i="7"/>
  <c r="M331" i="7"/>
  <c r="K331" i="7"/>
  <c r="I331" i="7"/>
  <c r="G331" i="7"/>
  <c r="U330" i="7"/>
  <c r="T330" i="7"/>
  <c r="O330" i="7"/>
  <c r="M330" i="7"/>
  <c r="K330" i="7"/>
  <c r="I330" i="7"/>
  <c r="G330" i="7"/>
  <c r="U329" i="7"/>
  <c r="T329" i="7"/>
  <c r="O329" i="7"/>
  <c r="M329" i="7"/>
  <c r="K329" i="7"/>
  <c r="I329" i="7"/>
  <c r="G329" i="7"/>
  <c r="U328" i="7"/>
  <c r="T328" i="7"/>
  <c r="O328" i="7"/>
  <c r="M328" i="7"/>
  <c r="K328" i="7"/>
  <c r="I328" i="7"/>
  <c r="G328" i="7"/>
  <c r="U327" i="7"/>
  <c r="T327" i="7"/>
  <c r="O327" i="7"/>
  <c r="M327" i="7"/>
  <c r="K327" i="7"/>
  <c r="I327" i="7"/>
  <c r="G327" i="7"/>
  <c r="U326" i="7"/>
  <c r="T326" i="7"/>
  <c r="O326" i="7"/>
  <c r="M326" i="7"/>
  <c r="K326" i="7"/>
  <c r="I326" i="7"/>
  <c r="G326" i="7"/>
  <c r="U325" i="7"/>
  <c r="T325" i="7"/>
  <c r="O325" i="7"/>
  <c r="M325" i="7"/>
  <c r="K325" i="7"/>
  <c r="I325" i="7"/>
  <c r="G325" i="7"/>
  <c r="U324" i="7"/>
  <c r="T324" i="7"/>
  <c r="O324" i="7"/>
  <c r="M324" i="7"/>
  <c r="K324" i="7"/>
  <c r="I324" i="7"/>
  <c r="G324" i="7"/>
  <c r="S323" i="7"/>
  <c r="R323" i="7"/>
  <c r="Q323" i="7"/>
  <c r="P323" i="7"/>
  <c r="L323" i="7"/>
  <c r="J323" i="7"/>
  <c r="H323" i="7"/>
  <c r="G323" i="7"/>
  <c r="F323" i="7"/>
  <c r="E323" i="7"/>
  <c r="M323" i="7" s="1"/>
  <c r="D323" i="7"/>
  <c r="O323" i="7" s="1"/>
  <c r="U322" i="7"/>
  <c r="T322" i="7"/>
  <c r="O322" i="7"/>
  <c r="M322" i="7"/>
  <c r="K322" i="7"/>
  <c r="I322" i="7"/>
  <c r="G322" i="7"/>
  <c r="U321" i="7"/>
  <c r="T321" i="7"/>
  <c r="O321" i="7"/>
  <c r="M321" i="7"/>
  <c r="K321" i="7"/>
  <c r="I321" i="7"/>
  <c r="G321" i="7"/>
  <c r="U320" i="7"/>
  <c r="T320" i="7"/>
  <c r="O320" i="7"/>
  <c r="M320" i="7"/>
  <c r="K320" i="7"/>
  <c r="I320" i="7"/>
  <c r="G320" i="7"/>
  <c r="U319" i="7"/>
  <c r="T319" i="7"/>
  <c r="O319" i="7"/>
  <c r="M319" i="7"/>
  <c r="K319" i="7"/>
  <c r="I319" i="7"/>
  <c r="G319" i="7"/>
  <c r="U318" i="7"/>
  <c r="T318" i="7"/>
  <c r="O318" i="7"/>
  <c r="M318" i="7"/>
  <c r="K318" i="7"/>
  <c r="I318" i="7"/>
  <c r="G318" i="7"/>
  <c r="T317" i="7"/>
  <c r="S317" i="7"/>
  <c r="R317" i="7"/>
  <c r="Q317" i="7"/>
  <c r="P317" i="7"/>
  <c r="O317" i="7"/>
  <c r="L317" i="7"/>
  <c r="K317" i="7"/>
  <c r="J317" i="7"/>
  <c r="H317" i="7"/>
  <c r="F317" i="7"/>
  <c r="U317" i="7" s="1"/>
  <c r="E317" i="7"/>
  <c r="D317" i="7"/>
  <c r="I317" i="7" s="1"/>
  <c r="U316" i="7"/>
  <c r="T316" i="7"/>
  <c r="O316" i="7"/>
  <c r="M316" i="7"/>
  <c r="K316" i="7"/>
  <c r="I316" i="7"/>
  <c r="G316" i="7"/>
  <c r="U315" i="7"/>
  <c r="T315" i="7"/>
  <c r="O315" i="7"/>
  <c r="M315" i="7"/>
  <c r="K315" i="7"/>
  <c r="I315" i="7"/>
  <c r="G315" i="7"/>
  <c r="U314" i="7"/>
  <c r="T314" i="7"/>
  <c r="O314" i="7"/>
  <c r="M314" i="7"/>
  <c r="K314" i="7"/>
  <c r="I314" i="7"/>
  <c r="G314" i="7"/>
  <c r="U313" i="7"/>
  <c r="T313" i="7"/>
  <c r="O313" i="7"/>
  <c r="M313" i="7"/>
  <c r="K313" i="7"/>
  <c r="I313" i="7"/>
  <c r="G313" i="7"/>
  <c r="U312" i="7"/>
  <c r="T312" i="7"/>
  <c r="O312" i="7"/>
  <c r="M312" i="7"/>
  <c r="K312" i="7"/>
  <c r="I312" i="7"/>
  <c r="G312" i="7"/>
  <c r="U311" i="7"/>
  <c r="T311" i="7"/>
  <c r="O311" i="7"/>
  <c r="M311" i="7"/>
  <c r="K311" i="7"/>
  <c r="I311" i="7"/>
  <c r="G311" i="7"/>
  <c r="S310" i="7"/>
  <c r="R310" i="7"/>
  <c r="Q310" i="7"/>
  <c r="T310" i="7" s="1"/>
  <c r="P310" i="7"/>
  <c r="O310" i="7"/>
  <c r="L310" i="7"/>
  <c r="J310" i="7"/>
  <c r="H310" i="7"/>
  <c r="I310" i="7" s="1"/>
  <c r="F310" i="7"/>
  <c r="G310" i="7" s="1"/>
  <c r="E310" i="7"/>
  <c r="D310" i="7"/>
  <c r="U309" i="7"/>
  <c r="T309" i="7"/>
  <c r="O309" i="7"/>
  <c r="M309" i="7"/>
  <c r="K309" i="7"/>
  <c r="I309" i="7"/>
  <c r="G309" i="7"/>
  <c r="U308" i="7"/>
  <c r="T308" i="7"/>
  <c r="O308" i="7"/>
  <c r="M308" i="7"/>
  <c r="K308" i="7"/>
  <c r="I308" i="7"/>
  <c r="G308" i="7"/>
  <c r="U307" i="7"/>
  <c r="T307" i="7"/>
  <c r="O307" i="7"/>
  <c r="M307" i="7"/>
  <c r="K307" i="7"/>
  <c r="I307" i="7"/>
  <c r="G307" i="7"/>
  <c r="U306" i="7"/>
  <c r="T306" i="7"/>
  <c r="O306" i="7"/>
  <c r="M306" i="7"/>
  <c r="K306" i="7"/>
  <c r="I306" i="7"/>
  <c r="G306" i="7"/>
  <c r="U305" i="7"/>
  <c r="T305" i="7"/>
  <c r="O305" i="7"/>
  <c r="M305" i="7"/>
  <c r="K305" i="7"/>
  <c r="I305" i="7"/>
  <c r="G305" i="7"/>
  <c r="U304" i="7"/>
  <c r="T304" i="7"/>
  <c r="O304" i="7"/>
  <c r="M304" i="7"/>
  <c r="K304" i="7"/>
  <c r="I304" i="7"/>
  <c r="G304" i="7"/>
  <c r="S303" i="7"/>
  <c r="R303" i="7"/>
  <c r="Q303" i="7"/>
  <c r="T303" i="7" s="1"/>
  <c r="P303" i="7"/>
  <c r="L303" i="7"/>
  <c r="J303" i="7"/>
  <c r="K303" i="7" s="1"/>
  <c r="H303" i="7"/>
  <c r="F303" i="7"/>
  <c r="E303" i="7"/>
  <c r="M303" i="7" s="1"/>
  <c r="D303" i="7"/>
  <c r="U302" i="7"/>
  <c r="T302" i="7"/>
  <c r="O302" i="7"/>
  <c r="M302" i="7"/>
  <c r="K302" i="7"/>
  <c r="I302" i="7"/>
  <c r="G302" i="7"/>
  <c r="U299" i="7"/>
  <c r="S299" i="7"/>
  <c r="R299" i="7"/>
  <c r="Q299" i="7"/>
  <c r="P299" i="7"/>
  <c r="L299" i="7"/>
  <c r="J299" i="7"/>
  <c r="H299" i="7"/>
  <c r="I299" i="7" s="1"/>
  <c r="F299" i="7"/>
  <c r="E299" i="7"/>
  <c r="D299" i="7"/>
  <c r="S298" i="7"/>
  <c r="T298" i="7" s="1"/>
  <c r="R298" i="7"/>
  <c r="Q298" i="7"/>
  <c r="P298" i="7"/>
  <c r="L298" i="7"/>
  <c r="J298" i="7"/>
  <c r="H298" i="7"/>
  <c r="I298" i="7" s="1"/>
  <c r="F298" i="7"/>
  <c r="E298" i="7"/>
  <c r="D298" i="7"/>
  <c r="U297" i="7"/>
  <c r="T297" i="7"/>
  <c r="O297" i="7"/>
  <c r="M297" i="7"/>
  <c r="K297" i="7"/>
  <c r="I297" i="7"/>
  <c r="G297" i="7"/>
  <c r="U296" i="7"/>
  <c r="T296" i="7"/>
  <c r="O296" i="7"/>
  <c r="M296" i="7"/>
  <c r="K296" i="7"/>
  <c r="I296" i="7"/>
  <c r="G296" i="7"/>
  <c r="U295" i="7"/>
  <c r="T295" i="7"/>
  <c r="O295" i="7"/>
  <c r="M295" i="7"/>
  <c r="K295" i="7"/>
  <c r="I295" i="7"/>
  <c r="G295" i="7"/>
  <c r="U294" i="7"/>
  <c r="T294" i="7"/>
  <c r="O294" i="7"/>
  <c r="M294" i="7"/>
  <c r="K294" i="7"/>
  <c r="I294" i="7"/>
  <c r="G294" i="7"/>
  <c r="U293" i="7"/>
  <c r="T293" i="7"/>
  <c r="O293" i="7"/>
  <c r="M293" i="7"/>
  <c r="K293" i="7"/>
  <c r="I293" i="7"/>
  <c r="G293" i="7"/>
  <c r="S292" i="7"/>
  <c r="R292" i="7"/>
  <c r="Q292" i="7"/>
  <c r="P292" i="7"/>
  <c r="U292" i="7" s="1"/>
  <c r="O292" i="7"/>
  <c r="L292" i="7"/>
  <c r="J292" i="7"/>
  <c r="I292" i="7"/>
  <c r="H292" i="7"/>
  <c r="F292" i="7"/>
  <c r="E292" i="7"/>
  <c r="D292" i="7"/>
  <c r="U291" i="7"/>
  <c r="T291" i="7"/>
  <c r="O291" i="7"/>
  <c r="M291" i="7"/>
  <c r="K291" i="7"/>
  <c r="I291" i="7"/>
  <c r="G291" i="7"/>
  <c r="U290" i="7"/>
  <c r="T290" i="7"/>
  <c r="O290" i="7"/>
  <c r="M290" i="7"/>
  <c r="K290" i="7"/>
  <c r="I290" i="7"/>
  <c r="G290" i="7"/>
  <c r="U289" i="7"/>
  <c r="T289" i="7"/>
  <c r="O289" i="7"/>
  <c r="M289" i="7"/>
  <c r="K289" i="7"/>
  <c r="I289" i="7"/>
  <c r="G289" i="7"/>
  <c r="U288" i="7"/>
  <c r="T288" i="7"/>
  <c r="O288" i="7"/>
  <c r="M288" i="7"/>
  <c r="K288" i="7"/>
  <c r="I288" i="7"/>
  <c r="G288" i="7"/>
  <c r="U287" i="7"/>
  <c r="T287" i="7"/>
  <c r="O287" i="7"/>
  <c r="M287" i="7"/>
  <c r="K287" i="7"/>
  <c r="I287" i="7"/>
  <c r="G287" i="7"/>
  <c r="U286" i="7"/>
  <c r="T286" i="7"/>
  <c r="O286" i="7"/>
  <c r="M286" i="7"/>
  <c r="K286" i="7"/>
  <c r="I286" i="7"/>
  <c r="G286" i="7"/>
  <c r="U285" i="7"/>
  <c r="S285" i="7"/>
  <c r="R285" i="7"/>
  <c r="Q285" i="7"/>
  <c r="T285" i="7" s="1"/>
  <c r="P285" i="7"/>
  <c r="L285" i="7"/>
  <c r="J285" i="7"/>
  <c r="H285" i="7"/>
  <c r="F285" i="7"/>
  <c r="E285" i="7"/>
  <c r="M285" i="7" s="1"/>
  <c r="D285" i="7"/>
  <c r="U284" i="7"/>
  <c r="T284" i="7"/>
  <c r="O284" i="7"/>
  <c r="M284" i="7"/>
  <c r="K284" i="7"/>
  <c r="I284" i="7"/>
  <c r="G284" i="7"/>
  <c r="U283" i="7"/>
  <c r="T283" i="7"/>
  <c r="O283" i="7"/>
  <c r="M283" i="7"/>
  <c r="K283" i="7"/>
  <c r="I283" i="7"/>
  <c r="G283" i="7"/>
  <c r="U282" i="7"/>
  <c r="T282" i="7"/>
  <c r="O282" i="7"/>
  <c r="M282" i="7"/>
  <c r="K282" i="7"/>
  <c r="I282" i="7"/>
  <c r="G282" i="7"/>
  <c r="U281" i="7"/>
  <c r="T281" i="7"/>
  <c r="O281" i="7"/>
  <c r="M281" i="7"/>
  <c r="K281" i="7"/>
  <c r="I281" i="7"/>
  <c r="G281" i="7"/>
  <c r="U280" i="7"/>
  <c r="T280" i="7"/>
  <c r="O280" i="7"/>
  <c r="M280" i="7"/>
  <c r="K280" i="7"/>
  <c r="I280" i="7"/>
  <c r="G280" i="7"/>
  <c r="U279" i="7"/>
  <c r="T279" i="7"/>
  <c r="O279" i="7"/>
  <c r="M279" i="7"/>
  <c r="K279" i="7"/>
  <c r="I279" i="7"/>
  <c r="G279" i="7"/>
  <c r="U278" i="7"/>
  <c r="T278" i="7"/>
  <c r="O278" i="7"/>
  <c r="M278" i="7"/>
  <c r="K278" i="7"/>
  <c r="I278" i="7"/>
  <c r="G278" i="7"/>
  <c r="U277" i="7"/>
  <c r="T277" i="7"/>
  <c r="O277" i="7"/>
  <c r="M277" i="7"/>
  <c r="K277" i="7"/>
  <c r="I277" i="7"/>
  <c r="G277" i="7"/>
  <c r="U276" i="7"/>
  <c r="T276" i="7"/>
  <c r="O276" i="7"/>
  <c r="M276" i="7"/>
  <c r="K276" i="7"/>
  <c r="I276" i="7"/>
  <c r="G276" i="7"/>
  <c r="S275" i="7"/>
  <c r="R275" i="7"/>
  <c r="Q275" i="7"/>
  <c r="P275" i="7"/>
  <c r="U275" i="7" s="1"/>
  <c r="L275" i="7"/>
  <c r="J275" i="7"/>
  <c r="I275" i="7"/>
  <c r="H275" i="7"/>
  <c r="F275" i="7"/>
  <c r="E275" i="7"/>
  <c r="D275" i="7"/>
  <c r="U274" i="7"/>
  <c r="T274" i="7"/>
  <c r="O274" i="7"/>
  <c r="M274" i="7"/>
  <c r="K274" i="7"/>
  <c r="I274" i="7"/>
  <c r="G274" i="7"/>
  <c r="U273" i="7"/>
  <c r="T273" i="7"/>
  <c r="O273" i="7"/>
  <c r="M273" i="7"/>
  <c r="K273" i="7"/>
  <c r="I273" i="7"/>
  <c r="G273" i="7"/>
  <c r="U272" i="7"/>
  <c r="T272" i="7"/>
  <c r="O272" i="7"/>
  <c r="M272" i="7"/>
  <c r="K272" i="7"/>
  <c r="I272" i="7"/>
  <c r="G272" i="7"/>
  <c r="U271" i="7"/>
  <c r="T271" i="7"/>
  <c r="O271" i="7"/>
  <c r="M271" i="7"/>
  <c r="K271" i="7"/>
  <c r="I271" i="7"/>
  <c r="G271" i="7"/>
  <c r="U270" i="7"/>
  <c r="T270" i="7"/>
  <c r="O270" i="7"/>
  <c r="M270" i="7"/>
  <c r="K270" i="7"/>
  <c r="I270" i="7"/>
  <c r="G270" i="7"/>
  <c r="U269" i="7"/>
  <c r="T269" i="7"/>
  <c r="O269" i="7"/>
  <c r="M269" i="7"/>
  <c r="K269" i="7"/>
  <c r="I269" i="7"/>
  <c r="G269" i="7"/>
  <c r="U268" i="7"/>
  <c r="T268" i="7"/>
  <c r="O268" i="7"/>
  <c r="M268" i="7"/>
  <c r="K268" i="7"/>
  <c r="I268" i="7"/>
  <c r="G268" i="7"/>
  <c r="S267" i="7"/>
  <c r="R267" i="7"/>
  <c r="Q267" i="7"/>
  <c r="T267" i="7" s="1"/>
  <c r="P267" i="7"/>
  <c r="L267" i="7"/>
  <c r="J267" i="7"/>
  <c r="H267" i="7"/>
  <c r="F267" i="7"/>
  <c r="U267" i="7" s="1"/>
  <c r="E267" i="7"/>
  <c r="D267" i="7"/>
  <c r="U266" i="7"/>
  <c r="T266" i="7"/>
  <c r="O266" i="7"/>
  <c r="M266" i="7"/>
  <c r="K266" i="7"/>
  <c r="I266" i="7"/>
  <c r="G266" i="7"/>
  <c r="U265" i="7"/>
  <c r="T265" i="7"/>
  <c r="O265" i="7"/>
  <c r="M265" i="7"/>
  <c r="K265" i="7"/>
  <c r="I265" i="7"/>
  <c r="G265" i="7"/>
  <c r="U264" i="7"/>
  <c r="T264" i="7"/>
  <c r="O264" i="7"/>
  <c r="M264" i="7"/>
  <c r="K264" i="7"/>
  <c r="I264" i="7"/>
  <c r="G264" i="7"/>
  <c r="U263" i="7"/>
  <c r="T263" i="7"/>
  <c r="O263" i="7"/>
  <c r="M263" i="7"/>
  <c r="K263" i="7"/>
  <c r="I263" i="7"/>
  <c r="G263" i="7"/>
  <c r="S260" i="7"/>
  <c r="R260" i="7"/>
  <c r="Q260" i="7"/>
  <c r="P260" i="7"/>
  <c r="O260" i="7"/>
  <c r="L260" i="7"/>
  <c r="J260" i="7"/>
  <c r="H260" i="7"/>
  <c r="I260" i="7" s="1"/>
  <c r="F260" i="7"/>
  <c r="G260" i="7" s="1"/>
  <c r="E260" i="7"/>
  <c r="D260" i="7"/>
  <c r="S259" i="7"/>
  <c r="R259" i="7"/>
  <c r="Q259" i="7"/>
  <c r="T259" i="7" s="1"/>
  <c r="P259" i="7"/>
  <c r="L259" i="7"/>
  <c r="J259" i="7"/>
  <c r="K259" i="7" s="1"/>
  <c r="H259" i="7"/>
  <c r="F259" i="7"/>
  <c r="E259" i="7"/>
  <c r="D259" i="7"/>
  <c r="U258" i="7"/>
  <c r="T258" i="7"/>
  <c r="O258" i="7"/>
  <c r="M258" i="7"/>
  <c r="K258" i="7"/>
  <c r="I258" i="7"/>
  <c r="G258" i="7"/>
  <c r="U257" i="7"/>
  <c r="T257" i="7"/>
  <c r="O257" i="7"/>
  <c r="M257" i="7"/>
  <c r="K257" i="7"/>
  <c r="I257" i="7"/>
  <c r="G257" i="7"/>
  <c r="U256" i="7"/>
  <c r="T256" i="7"/>
  <c r="O256" i="7"/>
  <c r="M256" i="7"/>
  <c r="K256" i="7"/>
  <c r="I256" i="7"/>
  <c r="G256" i="7"/>
  <c r="U255" i="7"/>
  <c r="T255" i="7"/>
  <c r="O255" i="7"/>
  <c r="M255" i="7"/>
  <c r="K255" i="7"/>
  <c r="I255" i="7"/>
  <c r="G255" i="7"/>
  <c r="S254" i="7"/>
  <c r="T254" i="7" s="1"/>
  <c r="R254" i="7"/>
  <c r="Q254" i="7"/>
  <c r="P254" i="7"/>
  <c r="L254" i="7"/>
  <c r="J254" i="7"/>
  <c r="H254" i="7"/>
  <c r="F254" i="7"/>
  <c r="G254" i="7" s="1"/>
  <c r="E254" i="7"/>
  <c r="M254" i="7" s="1"/>
  <c r="D254" i="7"/>
  <c r="U253" i="7"/>
  <c r="T253" i="7"/>
  <c r="O253" i="7"/>
  <c r="M253" i="7"/>
  <c r="K253" i="7"/>
  <c r="I253" i="7"/>
  <c r="G253" i="7"/>
  <c r="U252" i="7"/>
  <c r="T252" i="7"/>
  <c r="O252" i="7"/>
  <c r="M252" i="7"/>
  <c r="K252" i="7"/>
  <c r="I252" i="7"/>
  <c r="G252" i="7"/>
  <c r="U251" i="7"/>
  <c r="T251" i="7"/>
  <c r="O251" i="7"/>
  <c r="M251" i="7"/>
  <c r="K251" i="7"/>
  <c r="I251" i="7"/>
  <c r="G251" i="7"/>
  <c r="U250" i="7"/>
  <c r="T250" i="7"/>
  <c r="O250" i="7"/>
  <c r="M250" i="7"/>
  <c r="K250" i="7"/>
  <c r="I250" i="7"/>
  <c r="G250" i="7"/>
  <c r="U249" i="7"/>
  <c r="T249" i="7"/>
  <c r="O249" i="7"/>
  <c r="M249" i="7"/>
  <c r="K249" i="7"/>
  <c r="I249" i="7"/>
  <c r="G249" i="7"/>
  <c r="U248" i="7"/>
  <c r="T248" i="7"/>
  <c r="O248" i="7"/>
  <c r="M248" i="7"/>
  <c r="K248" i="7"/>
  <c r="I248" i="7"/>
  <c r="G248" i="7"/>
  <c r="U247" i="7"/>
  <c r="S247" i="7"/>
  <c r="R247" i="7"/>
  <c r="Q247" i="7"/>
  <c r="P247" i="7"/>
  <c r="L247" i="7"/>
  <c r="J247" i="7"/>
  <c r="K247" i="7" s="1"/>
  <c r="I247" i="7"/>
  <c r="H247" i="7"/>
  <c r="F247" i="7"/>
  <c r="E247" i="7"/>
  <c r="D247" i="7"/>
  <c r="G247" i="7" s="1"/>
  <c r="U246" i="7"/>
  <c r="T246" i="7"/>
  <c r="O246" i="7"/>
  <c r="M246" i="7"/>
  <c r="K246" i="7"/>
  <c r="I246" i="7"/>
  <c r="G246" i="7"/>
  <c r="U245" i="7"/>
  <c r="T245" i="7"/>
  <c r="O245" i="7"/>
  <c r="M245" i="7"/>
  <c r="K245" i="7"/>
  <c r="I245" i="7"/>
  <c r="G245" i="7"/>
  <c r="U244" i="7"/>
  <c r="T244" i="7"/>
  <c r="O244" i="7"/>
  <c r="M244" i="7"/>
  <c r="K244" i="7"/>
  <c r="I244" i="7"/>
  <c r="G244" i="7"/>
  <c r="U243" i="7"/>
  <c r="T243" i="7"/>
  <c r="O243" i="7"/>
  <c r="M243" i="7"/>
  <c r="K243" i="7"/>
  <c r="I243" i="7"/>
  <c r="G243" i="7"/>
  <c r="U242" i="7"/>
  <c r="T242" i="7"/>
  <c r="O242" i="7"/>
  <c r="M242" i="7"/>
  <c r="K242" i="7"/>
  <c r="I242" i="7"/>
  <c r="G242" i="7"/>
  <c r="U241" i="7"/>
  <c r="T241" i="7"/>
  <c r="O241" i="7"/>
  <c r="M241" i="7"/>
  <c r="K241" i="7"/>
  <c r="I241" i="7"/>
  <c r="G241" i="7"/>
  <c r="S240" i="7"/>
  <c r="T240" i="7" s="1"/>
  <c r="R240" i="7"/>
  <c r="Q240" i="7"/>
  <c r="P240" i="7"/>
  <c r="U240" i="7" s="1"/>
  <c r="L240" i="7"/>
  <c r="J240" i="7"/>
  <c r="H240" i="7"/>
  <c r="F240" i="7"/>
  <c r="E240" i="7"/>
  <c r="D240" i="7"/>
  <c r="I240" i="7" s="1"/>
  <c r="U239" i="7"/>
  <c r="T239" i="7"/>
  <c r="O239" i="7"/>
  <c r="M239" i="7"/>
  <c r="K239" i="7"/>
  <c r="I239" i="7"/>
  <c r="G239" i="7"/>
  <c r="U238" i="7"/>
  <c r="T238" i="7"/>
  <c r="O238" i="7"/>
  <c r="M238" i="7"/>
  <c r="K238" i="7"/>
  <c r="I238" i="7"/>
  <c r="G238" i="7"/>
  <c r="U237" i="7"/>
  <c r="T237" i="7"/>
  <c r="O237" i="7"/>
  <c r="M237" i="7"/>
  <c r="K237" i="7"/>
  <c r="I237" i="7"/>
  <c r="G237" i="7"/>
  <c r="U236" i="7"/>
  <c r="T236" i="7"/>
  <c r="O236" i="7"/>
  <c r="M236" i="7"/>
  <c r="K236" i="7"/>
  <c r="I236" i="7"/>
  <c r="G236" i="7"/>
  <c r="U235" i="7"/>
  <c r="T235" i="7"/>
  <c r="O235" i="7"/>
  <c r="M235" i="7"/>
  <c r="K235" i="7"/>
  <c r="I235" i="7"/>
  <c r="G235" i="7"/>
  <c r="U234" i="7"/>
  <c r="T234" i="7"/>
  <c r="O234" i="7"/>
  <c r="M234" i="7"/>
  <c r="K234" i="7"/>
  <c r="I234" i="7"/>
  <c r="G234" i="7"/>
  <c r="S231" i="7"/>
  <c r="R231" i="7"/>
  <c r="Q231" i="7"/>
  <c r="T231" i="7" s="1"/>
  <c r="P231" i="7"/>
  <c r="U231" i="7" s="1"/>
  <c r="O231" i="7"/>
  <c r="L231" i="7"/>
  <c r="J231" i="7"/>
  <c r="H231" i="7"/>
  <c r="F231" i="7"/>
  <c r="E231" i="7"/>
  <c r="M231" i="7" s="1"/>
  <c r="D231" i="7"/>
  <c r="S230" i="7"/>
  <c r="R230" i="7"/>
  <c r="Q230" i="7"/>
  <c r="T230" i="7" s="1"/>
  <c r="P230" i="7"/>
  <c r="U230" i="7" s="1"/>
  <c r="L230" i="7"/>
  <c r="J230" i="7"/>
  <c r="H230" i="7"/>
  <c r="F230" i="7"/>
  <c r="E230" i="7"/>
  <c r="M230" i="7" s="1"/>
  <c r="D230" i="7"/>
  <c r="U229" i="7"/>
  <c r="T229" i="7"/>
  <c r="O229" i="7"/>
  <c r="M229" i="7"/>
  <c r="K229" i="7"/>
  <c r="I229" i="7"/>
  <c r="G229" i="7"/>
  <c r="U228" i="7"/>
  <c r="T228" i="7"/>
  <c r="O228" i="7"/>
  <c r="M228" i="7"/>
  <c r="K228" i="7"/>
  <c r="I228" i="7"/>
  <c r="G228" i="7"/>
  <c r="U227" i="7"/>
  <c r="T227" i="7"/>
  <c r="O227" i="7"/>
  <c r="M227" i="7"/>
  <c r="K227" i="7"/>
  <c r="I227" i="7"/>
  <c r="G227" i="7"/>
  <c r="U226" i="7"/>
  <c r="T226" i="7"/>
  <c r="O226" i="7"/>
  <c r="M226" i="7"/>
  <c r="K226" i="7"/>
  <c r="I226" i="7"/>
  <c r="G226" i="7"/>
  <c r="U225" i="7"/>
  <c r="T225" i="7"/>
  <c r="O225" i="7"/>
  <c r="M225" i="7"/>
  <c r="K225" i="7"/>
  <c r="I225" i="7"/>
  <c r="G225" i="7"/>
  <c r="S224" i="7"/>
  <c r="R224" i="7"/>
  <c r="Q224" i="7"/>
  <c r="T224" i="7" s="1"/>
  <c r="P224" i="7"/>
  <c r="L224" i="7"/>
  <c r="J224" i="7"/>
  <c r="K224" i="7" s="1"/>
  <c r="H224" i="7"/>
  <c r="F224" i="7"/>
  <c r="E224" i="7"/>
  <c r="M224" i="7" s="1"/>
  <c r="D224" i="7"/>
  <c r="U223" i="7"/>
  <c r="T223" i="7"/>
  <c r="O223" i="7"/>
  <c r="M223" i="7"/>
  <c r="K223" i="7"/>
  <c r="I223" i="7"/>
  <c r="G223" i="7"/>
  <c r="U222" i="7"/>
  <c r="T222" i="7"/>
  <c r="O222" i="7"/>
  <c r="M222" i="7"/>
  <c r="K222" i="7"/>
  <c r="I222" i="7"/>
  <c r="G222" i="7"/>
  <c r="U221" i="7"/>
  <c r="T221" i="7"/>
  <c r="O221" i="7"/>
  <c r="M221" i="7"/>
  <c r="K221" i="7"/>
  <c r="I221" i="7"/>
  <c r="G221" i="7"/>
  <c r="U220" i="7"/>
  <c r="T220" i="7"/>
  <c r="O220" i="7"/>
  <c r="M220" i="7"/>
  <c r="K220" i="7"/>
  <c r="I220" i="7"/>
  <c r="G220" i="7"/>
  <c r="U219" i="7"/>
  <c r="T219" i="7"/>
  <c r="O219" i="7"/>
  <c r="M219" i="7"/>
  <c r="K219" i="7"/>
  <c r="I219" i="7"/>
  <c r="G219" i="7"/>
  <c r="U218" i="7"/>
  <c r="T218" i="7"/>
  <c r="O218" i="7"/>
  <c r="M218" i="7"/>
  <c r="K218" i="7"/>
  <c r="I218" i="7"/>
  <c r="G218" i="7"/>
  <c r="U217" i="7"/>
  <c r="T217" i="7"/>
  <c r="O217" i="7"/>
  <c r="M217" i="7"/>
  <c r="K217" i="7"/>
  <c r="I217" i="7"/>
  <c r="G217" i="7"/>
  <c r="S216" i="7"/>
  <c r="R216" i="7"/>
  <c r="Q216" i="7"/>
  <c r="T216" i="7" s="1"/>
  <c r="P216" i="7"/>
  <c r="O216" i="7"/>
  <c r="L216" i="7"/>
  <c r="J216" i="7"/>
  <c r="H216" i="7"/>
  <c r="F216" i="7"/>
  <c r="G216" i="7" s="1"/>
  <c r="E216" i="7"/>
  <c r="D216" i="7"/>
  <c r="U215" i="7"/>
  <c r="T215" i="7"/>
  <c r="O215" i="7"/>
  <c r="M215" i="7"/>
  <c r="K215" i="7"/>
  <c r="I215" i="7"/>
  <c r="G215" i="7"/>
  <c r="U214" i="7"/>
  <c r="T214" i="7"/>
  <c r="O214" i="7"/>
  <c r="M214" i="7"/>
  <c r="K214" i="7"/>
  <c r="I214" i="7"/>
  <c r="G214" i="7"/>
  <c r="U213" i="7"/>
  <c r="T213" i="7"/>
  <c r="O213" i="7"/>
  <c r="M213" i="7"/>
  <c r="K213" i="7"/>
  <c r="I213" i="7"/>
  <c r="G213" i="7"/>
  <c r="U212" i="7"/>
  <c r="T212" i="7"/>
  <c r="O212" i="7"/>
  <c r="M212" i="7"/>
  <c r="K212" i="7"/>
  <c r="I212" i="7"/>
  <c r="G212" i="7"/>
  <c r="U211" i="7"/>
  <c r="T211" i="7"/>
  <c r="O211" i="7"/>
  <c r="M211" i="7"/>
  <c r="K211" i="7"/>
  <c r="I211" i="7"/>
  <c r="G211" i="7"/>
  <c r="U210" i="7"/>
  <c r="T210" i="7"/>
  <c r="O210" i="7"/>
  <c r="M210" i="7"/>
  <c r="K210" i="7"/>
  <c r="I210" i="7"/>
  <c r="G210" i="7"/>
  <c r="U209" i="7"/>
  <c r="T209" i="7"/>
  <c r="O209" i="7"/>
  <c r="M209" i="7"/>
  <c r="K209" i="7"/>
  <c r="I209" i="7"/>
  <c r="G209" i="7"/>
  <c r="U208" i="7"/>
  <c r="T208" i="7"/>
  <c r="O208" i="7"/>
  <c r="M208" i="7"/>
  <c r="K208" i="7"/>
  <c r="I208" i="7"/>
  <c r="G208" i="7"/>
  <c r="S205" i="7"/>
  <c r="R205" i="7"/>
  <c r="Q205" i="7"/>
  <c r="P205" i="7"/>
  <c r="L205" i="7"/>
  <c r="J205" i="7"/>
  <c r="H205" i="7"/>
  <c r="F205" i="7"/>
  <c r="E205" i="7"/>
  <c r="M205" i="7" s="1"/>
  <c r="D205" i="7"/>
  <c r="S204" i="7"/>
  <c r="R204" i="7"/>
  <c r="Q204" i="7"/>
  <c r="P204" i="7"/>
  <c r="U204" i="7" s="1"/>
  <c r="L204" i="7"/>
  <c r="J204" i="7"/>
  <c r="H204" i="7"/>
  <c r="F204" i="7"/>
  <c r="E204" i="7"/>
  <c r="D204" i="7"/>
  <c r="U203" i="7"/>
  <c r="T203" i="7"/>
  <c r="O203" i="7"/>
  <c r="M203" i="7"/>
  <c r="K203" i="7"/>
  <c r="I203" i="7"/>
  <c r="G203" i="7"/>
  <c r="U202" i="7"/>
  <c r="T202" i="7"/>
  <c r="O202" i="7"/>
  <c r="M202" i="7"/>
  <c r="K202" i="7"/>
  <c r="I202" i="7"/>
  <c r="G202" i="7"/>
  <c r="U201" i="7"/>
  <c r="T201" i="7"/>
  <c r="O201" i="7"/>
  <c r="M201" i="7"/>
  <c r="K201" i="7"/>
  <c r="I201" i="7"/>
  <c r="G201" i="7"/>
  <c r="U200" i="7"/>
  <c r="T200" i="7"/>
  <c r="O200" i="7"/>
  <c r="M200" i="7"/>
  <c r="K200" i="7"/>
  <c r="I200" i="7"/>
  <c r="G200" i="7"/>
  <c r="U199" i="7"/>
  <c r="T199" i="7"/>
  <c r="O199" i="7"/>
  <c r="M199" i="7"/>
  <c r="K199" i="7"/>
  <c r="I199" i="7"/>
  <c r="G199" i="7"/>
  <c r="T198" i="7"/>
  <c r="S198" i="7"/>
  <c r="R198" i="7"/>
  <c r="Q198" i="7"/>
  <c r="P198" i="7"/>
  <c r="L198" i="7"/>
  <c r="J198" i="7"/>
  <c r="K198" i="7" s="1"/>
  <c r="H198" i="7"/>
  <c r="F198" i="7"/>
  <c r="U198" i="7" s="1"/>
  <c r="E198" i="7"/>
  <c r="D198" i="7"/>
  <c r="U197" i="7"/>
  <c r="T197" i="7"/>
  <c r="O197" i="7"/>
  <c r="M197" i="7"/>
  <c r="K197" i="7"/>
  <c r="I197" i="7"/>
  <c r="G197" i="7"/>
  <c r="U196" i="7"/>
  <c r="T196" i="7"/>
  <c r="O196" i="7"/>
  <c r="M196" i="7"/>
  <c r="K196" i="7"/>
  <c r="I196" i="7"/>
  <c r="G196" i="7"/>
  <c r="U195" i="7"/>
  <c r="T195" i="7"/>
  <c r="O195" i="7"/>
  <c r="M195" i="7"/>
  <c r="K195" i="7"/>
  <c r="I195" i="7"/>
  <c r="G195" i="7"/>
  <c r="U194" i="7"/>
  <c r="T194" i="7"/>
  <c r="O194" i="7"/>
  <c r="M194" i="7"/>
  <c r="K194" i="7"/>
  <c r="I194" i="7"/>
  <c r="G194" i="7"/>
  <c r="U193" i="7"/>
  <c r="T193" i="7"/>
  <c r="O193" i="7"/>
  <c r="M193" i="7"/>
  <c r="K193" i="7"/>
  <c r="I193" i="7"/>
  <c r="G193" i="7"/>
  <c r="U192" i="7"/>
  <c r="T192" i="7"/>
  <c r="O192" i="7"/>
  <c r="M192" i="7"/>
  <c r="K192" i="7"/>
  <c r="I192" i="7"/>
  <c r="G192" i="7"/>
  <c r="S191" i="7"/>
  <c r="R191" i="7"/>
  <c r="Q191" i="7"/>
  <c r="T191" i="7" s="1"/>
  <c r="P191" i="7"/>
  <c r="U191" i="7" s="1"/>
  <c r="O191" i="7"/>
  <c r="L191" i="7"/>
  <c r="J191" i="7"/>
  <c r="H191" i="7"/>
  <c r="G191" i="7"/>
  <c r="F191" i="7"/>
  <c r="E191" i="7"/>
  <c r="D191" i="7"/>
  <c r="U190" i="7"/>
  <c r="T190" i="7"/>
  <c r="O190" i="7"/>
  <c r="M190" i="7"/>
  <c r="K190" i="7"/>
  <c r="I190" i="7"/>
  <c r="G190" i="7"/>
  <c r="U189" i="7"/>
  <c r="T189" i="7"/>
  <c r="O189" i="7"/>
  <c r="M189" i="7"/>
  <c r="K189" i="7"/>
  <c r="I189" i="7"/>
  <c r="G189" i="7"/>
  <c r="U188" i="7"/>
  <c r="T188" i="7"/>
  <c r="O188" i="7"/>
  <c r="M188" i="7"/>
  <c r="K188" i="7"/>
  <c r="I188" i="7"/>
  <c r="G188" i="7"/>
  <c r="U187" i="7"/>
  <c r="T187" i="7"/>
  <c r="O187" i="7"/>
  <c r="M187" i="7"/>
  <c r="K187" i="7"/>
  <c r="I187" i="7"/>
  <c r="G187" i="7"/>
  <c r="U186" i="7"/>
  <c r="T186" i="7"/>
  <c r="O186" i="7"/>
  <c r="M186" i="7"/>
  <c r="K186" i="7"/>
  <c r="I186" i="7"/>
  <c r="G186" i="7"/>
  <c r="S185" i="7"/>
  <c r="R185" i="7"/>
  <c r="Q185" i="7"/>
  <c r="T185" i="7" s="1"/>
  <c r="P185" i="7"/>
  <c r="L185" i="7"/>
  <c r="K185" i="7"/>
  <c r="J185" i="7"/>
  <c r="H185" i="7"/>
  <c r="F185" i="7"/>
  <c r="E185" i="7"/>
  <c r="M185" i="7" s="1"/>
  <c r="D185" i="7"/>
  <c r="U184" i="7"/>
  <c r="T184" i="7"/>
  <c r="O184" i="7"/>
  <c r="M184" i="7"/>
  <c r="K184" i="7"/>
  <c r="I184" i="7"/>
  <c r="G184" i="7"/>
  <c r="U183" i="7"/>
  <c r="T183" i="7"/>
  <c r="O183" i="7"/>
  <c r="M183" i="7"/>
  <c r="K183" i="7"/>
  <c r="I183" i="7"/>
  <c r="G183" i="7"/>
  <c r="U182" i="7"/>
  <c r="T182" i="7"/>
  <c r="O182" i="7"/>
  <c r="M182" i="7"/>
  <c r="K182" i="7"/>
  <c r="I182" i="7"/>
  <c r="G182" i="7"/>
  <c r="U181" i="7"/>
  <c r="T181" i="7"/>
  <c r="O181" i="7"/>
  <c r="M181" i="7"/>
  <c r="K181" i="7"/>
  <c r="I181" i="7"/>
  <c r="G181" i="7"/>
  <c r="U180" i="7"/>
  <c r="T180" i="7"/>
  <c r="O180" i="7"/>
  <c r="M180" i="7"/>
  <c r="K180" i="7"/>
  <c r="I180" i="7"/>
  <c r="G180" i="7"/>
  <c r="S179" i="7"/>
  <c r="R179" i="7"/>
  <c r="Q179" i="7"/>
  <c r="P179" i="7"/>
  <c r="U179" i="7" s="1"/>
  <c r="L179" i="7"/>
  <c r="J179" i="7"/>
  <c r="H179" i="7"/>
  <c r="F179" i="7"/>
  <c r="E179" i="7"/>
  <c r="D179" i="7"/>
  <c r="U178" i="7"/>
  <c r="T178" i="7"/>
  <c r="O178" i="7"/>
  <c r="M178" i="7"/>
  <c r="K178" i="7"/>
  <c r="I178" i="7"/>
  <c r="G178" i="7"/>
  <c r="U177" i="7"/>
  <c r="T177" i="7"/>
  <c r="O177" i="7"/>
  <c r="M177" i="7"/>
  <c r="K177" i="7"/>
  <c r="I177" i="7"/>
  <c r="G177" i="7"/>
  <c r="U176" i="7"/>
  <c r="T176" i="7"/>
  <c r="O176" i="7"/>
  <c r="M176" i="7"/>
  <c r="K176" i="7"/>
  <c r="I176" i="7"/>
  <c r="G176" i="7"/>
  <c r="U175" i="7"/>
  <c r="T175" i="7"/>
  <c r="O175" i="7"/>
  <c r="M175" i="7"/>
  <c r="K175" i="7"/>
  <c r="I175" i="7"/>
  <c r="G175" i="7"/>
  <c r="U174" i="7"/>
  <c r="T174" i="7"/>
  <c r="O174" i="7"/>
  <c r="M174" i="7"/>
  <c r="K174" i="7"/>
  <c r="I174" i="7"/>
  <c r="G174" i="7"/>
  <c r="U173" i="7"/>
  <c r="T173" i="7"/>
  <c r="O173" i="7"/>
  <c r="M173" i="7"/>
  <c r="K173" i="7"/>
  <c r="I173" i="7"/>
  <c r="G173" i="7"/>
  <c r="S170" i="7"/>
  <c r="R170" i="7"/>
  <c r="Q170" i="7"/>
  <c r="P170" i="7"/>
  <c r="L170" i="7"/>
  <c r="J170" i="7"/>
  <c r="H170" i="7"/>
  <c r="I170" i="7" s="1"/>
  <c r="F170" i="7"/>
  <c r="E170" i="7"/>
  <c r="M170" i="7" s="1"/>
  <c r="D170" i="7"/>
  <c r="T169" i="7"/>
  <c r="S169" i="7"/>
  <c r="R169" i="7"/>
  <c r="Q169" i="7"/>
  <c r="P169" i="7"/>
  <c r="U169" i="7" s="1"/>
  <c r="L169" i="7"/>
  <c r="K169" i="7"/>
  <c r="J169" i="7"/>
  <c r="H169" i="7"/>
  <c r="F169" i="7"/>
  <c r="E169" i="7"/>
  <c r="M169" i="7" s="1"/>
  <c r="D169" i="7"/>
  <c r="I169" i="7" s="1"/>
  <c r="U168" i="7"/>
  <c r="T168" i="7"/>
  <c r="O168" i="7"/>
  <c r="M168" i="7"/>
  <c r="K168" i="7"/>
  <c r="I168" i="7"/>
  <c r="G168" i="7"/>
  <c r="U167" i="7"/>
  <c r="T167" i="7"/>
  <c r="O167" i="7"/>
  <c r="M167" i="7"/>
  <c r="K167" i="7"/>
  <c r="I167" i="7"/>
  <c r="G167" i="7"/>
  <c r="U166" i="7"/>
  <c r="T166" i="7"/>
  <c r="O166" i="7"/>
  <c r="M166" i="7"/>
  <c r="K166" i="7"/>
  <c r="I166" i="7"/>
  <c r="G166" i="7"/>
  <c r="U165" i="7"/>
  <c r="T165" i="7"/>
  <c r="O165" i="7"/>
  <c r="M165" i="7"/>
  <c r="K165" i="7"/>
  <c r="I165" i="7"/>
  <c r="G165" i="7"/>
  <c r="U164" i="7"/>
  <c r="T164" i="7"/>
  <c r="O164" i="7"/>
  <c r="M164" i="7"/>
  <c r="K164" i="7"/>
  <c r="I164" i="7"/>
  <c r="G164" i="7"/>
  <c r="S163" i="7"/>
  <c r="R163" i="7"/>
  <c r="Q163" i="7"/>
  <c r="T163" i="7" s="1"/>
  <c r="P163" i="7"/>
  <c r="U163" i="7" s="1"/>
  <c r="L163" i="7"/>
  <c r="J163" i="7"/>
  <c r="H163" i="7"/>
  <c r="G163" i="7"/>
  <c r="F163" i="7"/>
  <c r="E163" i="7"/>
  <c r="M163" i="7" s="1"/>
  <c r="D163" i="7"/>
  <c r="O163" i="7" s="1"/>
  <c r="U162" i="7"/>
  <c r="T162" i="7"/>
  <c r="O162" i="7"/>
  <c r="M162" i="7"/>
  <c r="K162" i="7"/>
  <c r="I162" i="7"/>
  <c r="G162" i="7"/>
  <c r="U161" i="7"/>
  <c r="T161" i="7"/>
  <c r="O161" i="7"/>
  <c r="M161" i="7"/>
  <c r="K161" i="7"/>
  <c r="I161" i="7"/>
  <c r="G161" i="7"/>
  <c r="U160" i="7"/>
  <c r="T160" i="7"/>
  <c r="O160" i="7"/>
  <c r="M160" i="7"/>
  <c r="K160" i="7"/>
  <c r="I160" i="7"/>
  <c r="G160" i="7"/>
  <c r="U159" i="7"/>
  <c r="T159" i="7"/>
  <c r="O159" i="7"/>
  <c r="M159" i="7"/>
  <c r="K159" i="7"/>
  <c r="I159" i="7"/>
  <c r="G159" i="7"/>
  <c r="U158" i="7"/>
  <c r="T158" i="7"/>
  <c r="O158" i="7"/>
  <c r="M158" i="7"/>
  <c r="K158" i="7"/>
  <c r="I158" i="7"/>
  <c r="G158" i="7"/>
  <c r="U157" i="7"/>
  <c r="S157" i="7"/>
  <c r="R157" i="7"/>
  <c r="Q157" i="7"/>
  <c r="T157" i="7" s="1"/>
  <c r="P157" i="7"/>
  <c r="L157" i="7"/>
  <c r="K157" i="7"/>
  <c r="J157" i="7"/>
  <c r="H157" i="7"/>
  <c r="F157" i="7"/>
  <c r="E157" i="7"/>
  <c r="D157" i="7"/>
  <c r="I157" i="7" s="1"/>
  <c r="U156" i="7"/>
  <c r="T156" i="7"/>
  <c r="O156" i="7"/>
  <c r="M156" i="7"/>
  <c r="K156" i="7"/>
  <c r="I156" i="7"/>
  <c r="G156" i="7"/>
  <c r="U155" i="7"/>
  <c r="T155" i="7"/>
  <c r="O155" i="7"/>
  <c r="M155" i="7"/>
  <c r="K155" i="7"/>
  <c r="I155" i="7"/>
  <c r="G155" i="7"/>
  <c r="U154" i="7"/>
  <c r="T154" i="7"/>
  <c r="O154" i="7"/>
  <c r="M154" i="7"/>
  <c r="K154" i="7"/>
  <c r="I154" i="7"/>
  <c r="G154" i="7"/>
  <c r="U153" i="7"/>
  <c r="T153" i="7"/>
  <c r="O153" i="7"/>
  <c r="M153" i="7"/>
  <c r="K153" i="7"/>
  <c r="I153" i="7"/>
  <c r="G153" i="7"/>
  <c r="U152" i="7"/>
  <c r="T152" i="7"/>
  <c r="O152" i="7"/>
  <c r="M152" i="7"/>
  <c r="K152" i="7"/>
  <c r="I152" i="7"/>
  <c r="G152" i="7"/>
  <c r="U151" i="7"/>
  <c r="T151" i="7"/>
  <c r="O151" i="7"/>
  <c r="M151" i="7"/>
  <c r="K151" i="7"/>
  <c r="I151" i="7"/>
  <c r="G151" i="7"/>
  <c r="S150" i="7"/>
  <c r="R150" i="7"/>
  <c r="Q150" i="7"/>
  <c r="T150" i="7" s="1"/>
  <c r="P150" i="7"/>
  <c r="U150" i="7" s="1"/>
  <c r="O150" i="7"/>
  <c r="L150" i="7"/>
  <c r="J150" i="7"/>
  <c r="H150" i="7"/>
  <c r="F150" i="7"/>
  <c r="G150" i="7" s="1"/>
  <c r="E150" i="7"/>
  <c r="M150" i="7" s="1"/>
  <c r="D150" i="7"/>
  <c r="U149" i="7"/>
  <c r="T149" i="7"/>
  <c r="O149" i="7"/>
  <c r="M149" i="7"/>
  <c r="K149" i="7"/>
  <c r="I149" i="7"/>
  <c r="G149" i="7"/>
  <c r="U148" i="7"/>
  <c r="T148" i="7"/>
  <c r="O148" i="7"/>
  <c r="M148" i="7"/>
  <c r="K148" i="7"/>
  <c r="I148" i="7"/>
  <c r="G148" i="7"/>
  <c r="U147" i="7"/>
  <c r="T147" i="7"/>
  <c r="O147" i="7"/>
  <c r="M147" i="7"/>
  <c r="K147" i="7"/>
  <c r="I147" i="7"/>
  <c r="G147" i="7"/>
  <c r="U146" i="7"/>
  <c r="T146" i="7"/>
  <c r="O146" i="7"/>
  <c r="M146" i="7"/>
  <c r="K146" i="7"/>
  <c r="I146" i="7"/>
  <c r="G146" i="7"/>
  <c r="U145" i="7"/>
  <c r="T145" i="7"/>
  <c r="O145" i="7"/>
  <c r="M145" i="7"/>
  <c r="K145" i="7"/>
  <c r="I145" i="7"/>
  <c r="G145" i="7"/>
  <c r="S144" i="7"/>
  <c r="T144" i="7" s="1"/>
  <c r="R144" i="7"/>
  <c r="Q144" i="7"/>
  <c r="P144" i="7"/>
  <c r="U144" i="7" s="1"/>
  <c r="L144" i="7"/>
  <c r="J144" i="7"/>
  <c r="K144" i="7" s="1"/>
  <c r="H144" i="7"/>
  <c r="F144" i="7"/>
  <c r="E144" i="7"/>
  <c r="M144" i="7" s="1"/>
  <c r="D144" i="7"/>
  <c r="U143" i="7"/>
  <c r="T143" i="7"/>
  <c r="O143" i="7"/>
  <c r="M143" i="7"/>
  <c r="K143" i="7"/>
  <c r="I143" i="7"/>
  <c r="G143" i="7"/>
  <c r="U142" i="7"/>
  <c r="T142" i="7"/>
  <c r="O142" i="7"/>
  <c r="M142" i="7"/>
  <c r="K142" i="7"/>
  <c r="I142" i="7"/>
  <c r="G142" i="7"/>
  <c r="U141" i="7"/>
  <c r="T141" i="7"/>
  <c r="O141" i="7"/>
  <c r="M141" i="7"/>
  <c r="K141" i="7"/>
  <c r="I141" i="7"/>
  <c r="G141" i="7"/>
  <c r="U140" i="7"/>
  <c r="T140" i="7"/>
  <c r="O140" i="7"/>
  <c r="M140" i="7"/>
  <c r="K140" i="7"/>
  <c r="I140" i="7"/>
  <c r="G140" i="7"/>
  <c r="U139" i="7"/>
  <c r="T139" i="7"/>
  <c r="O139" i="7"/>
  <c r="M139" i="7"/>
  <c r="K139" i="7"/>
  <c r="I139" i="7"/>
  <c r="G139" i="7"/>
  <c r="U138" i="7"/>
  <c r="T138" i="7"/>
  <c r="O138" i="7"/>
  <c r="M138" i="7"/>
  <c r="K138" i="7"/>
  <c r="I138" i="7"/>
  <c r="G138" i="7"/>
  <c r="S137" i="7"/>
  <c r="R137" i="7"/>
  <c r="Q137" i="7"/>
  <c r="T137" i="7" s="1"/>
  <c r="P137" i="7"/>
  <c r="O137" i="7"/>
  <c r="L137" i="7"/>
  <c r="J137" i="7"/>
  <c r="H137" i="7"/>
  <c r="F137" i="7"/>
  <c r="E137" i="7"/>
  <c r="D137" i="7"/>
  <c r="U136" i="7"/>
  <c r="T136" i="7"/>
  <c r="O136" i="7"/>
  <c r="M136" i="7"/>
  <c r="K136" i="7"/>
  <c r="I136" i="7"/>
  <c r="G136" i="7"/>
  <c r="U135" i="7"/>
  <c r="T135" i="7"/>
  <c r="O135" i="7"/>
  <c r="M135" i="7"/>
  <c r="K135" i="7"/>
  <c r="I135" i="7"/>
  <c r="G135" i="7"/>
  <c r="U134" i="7"/>
  <c r="T134" i="7"/>
  <c r="O134" i="7"/>
  <c r="M134" i="7"/>
  <c r="K134" i="7"/>
  <c r="I134" i="7"/>
  <c r="G134" i="7"/>
  <c r="U133" i="7"/>
  <c r="T133" i="7"/>
  <c r="O133" i="7"/>
  <c r="M133" i="7"/>
  <c r="K133" i="7"/>
  <c r="I133" i="7"/>
  <c r="G133" i="7"/>
  <c r="S132" i="7"/>
  <c r="R132" i="7"/>
  <c r="Q132" i="7"/>
  <c r="P132" i="7"/>
  <c r="L132" i="7"/>
  <c r="J132" i="7"/>
  <c r="K132" i="7" s="1"/>
  <c r="H132" i="7"/>
  <c r="G132" i="7"/>
  <c r="F132" i="7"/>
  <c r="E132" i="7"/>
  <c r="M132" i="7" s="1"/>
  <c r="D132" i="7"/>
  <c r="O132" i="7" s="1"/>
  <c r="U131" i="7"/>
  <c r="T131" i="7"/>
  <c r="O131" i="7"/>
  <c r="M131" i="7"/>
  <c r="K131" i="7"/>
  <c r="I131" i="7"/>
  <c r="G131" i="7"/>
  <c r="U130" i="7"/>
  <c r="T130" i="7"/>
  <c r="O130" i="7"/>
  <c r="M130" i="7"/>
  <c r="K130" i="7"/>
  <c r="I130" i="7"/>
  <c r="G130" i="7"/>
  <c r="U129" i="7"/>
  <c r="T129" i="7"/>
  <c r="O129" i="7"/>
  <c r="M129" i="7"/>
  <c r="K129" i="7"/>
  <c r="I129" i="7"/>
  <c r="G129" i="7"/>
  <c r="U128" i="7"/>
  <c r="T128" i="7"/>
  <c r="O128" i="7"/>
  <c r="M128" i="7"/>
  <c r="K128" i="7"/>
  <c r="I128" i="7"/>
  <c r="G128" i="7"/>
  <c r="U127" i="7"/>
  <c r="T127" i="7"/>
  <c r="O127" i="7"/>
  <c r="M127" i="7"/>
  <c r="K127" i="7"/>
  <c r="I127" i="7"/>
  <c r="G127" i="7"/>
  <c r="S126" i="7"/>
  <c r="R126" i="7"/>
  <c r="Q126" i="7"/>
  <c r="T126" i="7" s="1"/>
  <c r="P126" i="7"/>
  <c r="U126" i="7" s="1"/>
  <c r="O126" i="7"/>
  <c r="L126" i="7"/>
  <c r="J126" i="7"/>
  <c r="H126" i="7"/>
  <c r="I126" i="7" s="1"/>
  <c r="F126" i="7"/>
  <c r="E126" i="7"/>
  <c r="D126" i="7"/>
  <c r="U125" i="7"/>
  <c r="T125" i="7"/>
  <c r="O125" i="7"/>
  <c r="M125" i="7"/>
  <c r="K125" i="7"/>
  <c r="I125" i="7"/>
  <c r="G125" i="7"/>
  <c r="U124" i="7"/>
  <c r="T124" i="7"/>
  <c r="O124" i="7"/>
  <c r="M124" i="7"/>
  <c r="K124" i="7"/>
  <c r="I124" i="7"/>
  <c r="G124" i="7"/>
  <c r="U123" i="7"/>
  <c r="T123" i="7"/>
  <c r="O123" i="7"/>
  <c r="M123" i="7"/>
  <c r="K123" i="7"/>
  <c r="I123" i="7"/>
  <c r="G123" i="7"/>
  <c r="U122" i="7"/>
  <c r="T122" i="7"/>
  <c r="O122" i="7"/>
  <c r="M122" i="7"/>
  <c r="K122" i="7"/>
  <c r="I122" i="7"/>
  <c r="G122" i="7"/>
  <c r="S121" i="7"/>
  <c r="T121" i="7" s="1"/>
  <c r="R121" i="7"/>
  <c r="Q121" i="7"/>
  <c r="P121" i="7"/>
  <c r="U121" i="7" s="1"/>
  <c r="L121" i="7"/>
  <c r="K121" i="7"/>
  <c r="J121" i="7"/>
  <c r="H121" i="7"/>
  <c r="F121" i="7"/>
  <c r="E121" i="7"/>
  <c r="M121" i="7" s="1"/>
  <c r="D121" i="7"/>
  <c r="U120" i="7"/>
  <c r="T120" i="7"/>
  <c r="O120" i="7"/>
  <c r="M120" i="7"/>
  <c r="K120" i="7"/>
  <c r="I120" i="7"/>
  <c r="G120" i="7"/>
  <c r="U119" i="7"/>
  <c r="T119" i="7"/>
  <c r="O119" i="7"/>
  <c r="M119" i="7"/>
  <c r="K119" i="7"/>
  <c r="I119" i="7"/>
  <c r="G119" i="7"/>
  <c r="U118" i="7"/>
  <c r="T118" i="7"/>
  <c r="O118" i="7"/>
  <c r="M118" i="7"/>
  <c r="K118" i="7"/>
  <c r="I118" i="7"/>
  <c r="G118" i="7"/>
  <c r="U117" i="7"/>
  <c r="T117" i="7"/>
  <c r="O117" i="7"/>
  <c r="M117" i="7"/>
  <c r="K117" i="7"/>
  <c r="I117" i="7"/>
  <c r="G117" i="7"/>
  <c r="U116" i="7"/>
  <c r="T116" i="7"/>
  <c r="O116" i="7"/>
  <c r="M116" i="7"/>
  <c r="K116" i="7"/>
  <c r="I116" i="7"/>
  <c r="G116" i="7"/>
  <c r="U115" i="7"/>
  <c r="T115" i="7"/>
  <c r="O115" i="7"/>
  <c r="M115" i="7"/>
  <c r="K115" i="7"/>
  <c r="I115" i="7"/>
  <c r="G115" i="7"/>
  <c r="U114" i="7"/>
  <c r="T114" i="7"/>
  <c r="O114" i="7"/>
  <c r="M114" i="7"/>
  <c r="K114" i="7"/>
  <c r="I114" i="7"/>
  <c r="G114" i="7"/>
  <c r="U113" i="7"/>
  <c r="T113" i="7"/>
  <c r="O113" i="7"/>
  <c r="M113" i="7"/>
  <c r="K113" i="7"/>
  <c r="I113" i="7"/>
  <c r="G113" i="7"/>
  <c r="S112" i="7"/>
  <c r="R112" i="7"/>
  <c r="Q112" i="7"/>
  <c r="P112" i="7"/>
  <c r="L112" i="7"/>
  <c r="J112" i="7"/>
  <c r="H112" i="7"/>
  <c r="F112" i="7"/>
  <c r="E112" i="7"/>
  <c r="D112" i="7"/>
  <c r="U111" i="7"/>
  <c r="T111" i="7"/>
  <c r="O111" i="7"/>
  <c r="M111" i="7"/>
  <c r="K111" i="7"/>
  <c r="I111" i="7"/>
  <c r="G111" i="7"/>
  <c r="U110" i="7"/>
  <c r="T110" i="7"/>
  <c r="O110" i="7"/>
  <c r="M110" i="7"/>
  <c r="K110" i="7"/>
  <c r="I110" i="7"/>
  <c r="G110" i="7"/>
  <c r="U109" i="7"/>
  <c r="T109" i="7"/>
  <c r="O109" i="7"/>
  <c r="M109" i="7"/>
  <c r="K109" i="7"/>
  <c r="I109" i="7"/>
  <c r="G109" i="7"/>
  <c r="U108" i="7"/>
  <c r="T108" i="7"/>
  <c r="O108" i="7"/>
  <c r="M108" i="7"/>
  <c r="K108" i="7"/>
  <c r="I108" i="7"/>
  <c r="G108" i="7"/>
  <c r="U107" i="7"/>
  <c r="T107" i="7"/>
  <c r="O107" i="7"/>
  <c r="M107" i="7"/>
  <c r="K107" i="7"/>
  <c r="I107" i="7"/>
  <c r="G107" i="7"/>
  <c r="S106" i="7"/>
  <c r="R106" i="7"/>
  <c r="Q106" i="7"/>
  <c r="P106" i="7"/>
  <c r="U106" i="7" s="1"/>
  <c r="L106" i="7"/>
  <c r="K106" i="7"/>
  <c r="J106" i="7"/>
  <c r="H106" i="7"/>
  <c r="I106" i="7" s="1"/>
  <c r="G106" i="7"/>
  <c r="F106" i="7"/>
  <c r="E106" i="7"/>
  <c r="M106" i="7" s="1"/>
  <c r="D106" i="7"/>
  <c r="O106" i="7" s="1"/>
  <c r="U105" i="7"/>
  <c r="T105" i="7"/>
  <c r="O105" i="7"/>
  <c r="M105" i="7"/>
  <c r="K105" i="7"/>
  <c r="I105" i="7"/>
  <c r="G105" i="7"/>
  <c r="S102" i="7"/>
  <c r="R102" i="7"/>
  <c r="Q102" i="7"/>
  <c r="T102" i="7" s="1"/>
  <c r="P102" i="7"/>
  <c r="U102" i="7" s="1"/>
  <c r="L102" i="7"/>
  <c r="J102" i="7"/>
  <c r="H102" i="7"/>
  <c r="I102" i="7" s="1"/>
  <c r="F102" i="7"/>
  <c r="E102" i="7"/>
  <c r="D102" i="7"/>
  <c r="U101" i="7"/>
  <c r="S101" i="7"/>
  <c r="R101" i="7"/>
  <c r="Q101" i="7"/>
  <c r="T101" i="7" s="1"/>
  <c r="P101" i="7"/>
  <c r="L101" i="7"/>
  <c r="J101" i="7"/>
  <c r="K101" i="7" s="1"/>
  <c r="I101" i="7"/>
  <c r="H101" i="7"/>
  <c r="F101" i="7"/>
  <c r="E101" i="7"/>
  <c r="D101" i="7"/>
  <c r="G101" i="7" s="1"/>
  <c r="U100" i="7"/>
  <c r="T100" i="7"/>
  <c r="O100" i="7"/>
  <c r="M100" i="7"/>
  <c r="K100" i="7"/>
  <c r="I100" i="7"/>
  <c r="G100" i="7"/>
  <c r="U99" i="7"/>
  <c r="T99" i="7"/>
  <c r="O99" i="7"/>
  <c r="M99" i="7"/>
  <c r="K99" i="7"/>
  <c r="I99" i="7"/>
  <c r="G99" i="7"/>
  <c r="U98" i="7"/>
  <c r="T98" i="7"/>
  <c r="O98" i="7"/>
  <c r="M98" i="7"/>
  <c r="K98" i="7"/>
  <c r="I98" i="7"/>
  <c r="G98" i="7"/>
  <c r="U97" i="7"/>
  <c r="T97" i="7"/>
  <c r="O97" i="7"/>
  <c r="M97" i="7"/>
  <c r="K97" i="7"/>
  <c r="I97" i="7"/>
  <c r="G97" i="7"/>
  <c r="S96" i="7"/>
  <c r="R96" i="7"/>
  <c r="Q96" i="7"/>
  <c r="P96" i="7"/>
  <c r="U96" i="7" s="1"/>
  <c r="O96" i="7"/>
  <c r="L96" i="7"/>
  <c r="J96" i="7"/>
  <c r="H96" i="7"/>
  <c r="I96" i="7" s="1"/>
  <c r="F96" i="7"/>
  <c r="G96" i="7" s="1"/>
  <c r="E96" i="7"/>
  <c r="M96" i="7" s="1"/>
  <c r="D96" i="7"/>
  <c r="U95" i="7"/>
  <c r="T95" i="7"/>
  <c r="O95" i="7"/>
  <c r="M95" i="7"/>
  <c r="K95" i="7"/>
  <c r="I95" i="7"/>
  <c r="G95" i="7"/>
  <c r="U94" i="7"/>
  <c r="T94" i="7"/>
  <c r="O94" i="7"/>
  <c r="M94" i="7"/>
  <c r="K94" i="7"/>
  <c r="I94" i="7"/>
  <c r="G94" i="7"/>
  <c r="U93" i="7"/>
  <c r="T93" i="7"/>
  <c r="O93" i="7"/>
  <c r="M93" i="7"/>
  <c r="K93" i="7"/>
  <c r="I93" i="7"/>
  <c r="G93" i="7"/>
  <c r="U92" i="7"/>
  <c r="T92" i="7"/>
  <c r="O92" i="7"/>
  <c r="M92" i="7"/>
  <c r="K92" i="7"/>
  <c r="I92" i="7"/>
  <c r="G92" i="7"/>
  <c r="S91" i="7"/>
  <c r="T91" i="7" s="1"/>
  <c r="R91" i="7"/>
  <c r="Q91" i="7"/>
  <c r="P91" i="7"/>
  <c r="L91" i="7"/>
  <c r="J91" i="7"/>
  <c r="K91" i="7" s="1"/>
  <c r="H91" i="7"/>
  <c r="F91" i="7"/>
  <c r="E91" i="7"/>
  <c r="D91" i="7"/>
  <c r="I91" i="7" s="1"/>
  <c r="U90" i="7"/>
  <c r="T90" i="7"/>
  <c r="O90" i="7"/>
  <c r="M90" i="7"/>
  <c r="K90" i="7"/>
  <c r="I90" i="7"/>
  <c r="G90" i="7"/>
  <c r="U89" i="7"/>
  <c r="T89" i="7"/>
  <c r="O89" i="7"/>
  <c r="M89" i="7"/>
  <c r="K89" i="7"/>
  <c r="I89" i="7"/>
  <c r="G89" i="7"/>
  <c r="U88" i="7"/>
  <c r="T88" i="7"/>
  <c r="O88" i="7"/>
  <c r="M88" i="7"/>
  <c r="K88" i="7"/>
  <c r="I88" i="7"/>
  <c r="G88" i="7"/>
  <c r="U85" i="7"/>
  <c r="S85" i="7"/>
  <c r="R85" i="7"/>
  <c r="Q85" i="7"/>
  <c r="P85" i="7"/>
  <c r="L85" i="7"/>
  <c r="J85" i="7"/>
  <c r="K85" i="7" s="1"/>
  <c r="H85" i="7"/>
  <c r="F85" i="7"/>
  <c r="E85" i="7"/>
  <c r="D85" i="7"/>
  <c r="S84" i="7"/>
  <c r="T84" i="7" s="1"/>
  <c r="R84" i="7"/>
  <c r="Q84" i="7"/>
  <c r="P84" i="7"/>
  <c r="U84" i="7" s="1"/>
  <c r="L84" i="7"/>
  <c r="J84" i="7"/>
  <c r="K84" i="7" s="1"/>
  <c r="I84" i="7"/>
  <c r="H84" i="7"/>
  <c r="G84" i="7"/>
  <c r="F84" i="7"/>
  <c r="E84" i="7"/>
  <c r="M84" i="7" s="1"/>
  <c r="D84" i="7"/>
  <c r="O84" i="7" s="1"/>
  <c r="U83" i="7"/>
  <c r="T83" i="7"/>
  <c r="O83" i="7"/>
  <c r="M83" i="7"/>
  <c r="K83" i="7"/>
  <c r="I83" i="7"/>
  <c r="G83" i="7"/>
  <c r="U82" i="7"/>
  <c r="T82" i="7"/>
  <c r="O82" i="7"/>
  <c r="M82" i="7"/>
  <c r="K82" i="7"/>
  <c r="I82" i="7"/>
  <c r="G82" i="7"/>
  <c r="U81" i="7"/>
  <c r="T81" i="7"/>
  <c r="O81" i="7"/>
  <c r="M81" i="7"/>
  <c r="K81" i="7"/>
  <c r="I81" i="7"/>
  <c r="G81" i="7"/>
  <c r="U80" i="7"/>
  <c r="T80" i="7"/>
  <c r="O80" i="7"/>
  <c r="M80" i="7"/>
  <c r="K80" i="7"/>
  <c r="I80" i="7"/>
  <c r="G80" i="7"/>
  <c r="U79" i="7"/>
  <c r="T79" i="7"/>
  <c r="O79" i="7"/>
  <c r="M79" i="7"/>
  <c r="K79" i="7"/>
  <c r="I79" i="7"/>
  <c r="G79" i="7"/>
  <c r="S78" i="7"/>
  <c r="R78" i="7"/>
  <c r="Q78" i="7"/>
  <c r="T78" i="7" s="1"/>
  <c r="P78" i="7"/>
  <c r="O78" i="7"/>
  <c r="L78" i="7"/>
  <c r="J78" i="7"/>
  <c r="H78" i="7"/>
  <c r="F78" i="7"/>
  <c r="E78" i="7"/>
  <c r="D78" i="7"/>
  <c r="I78" i="7" s="1"/>
  <c r="U77" i="7"/>
  <c r="T77" i="7"/>
  <c r="O77" i="7"/>
  <c r="M77" i="7"/>
  <c r="K77" i="7"/>
  <c r="I77" i="7"/>
  <c r="G77" i="7"/>
  <c r="U76" i="7"/>
  <c r="T76" i="7"/>
  <c r="O76" i="7"/>
  <c r="M76" i="7"/>
  <c r="K76" i="7"/>
  <c r="I76" i="7"/>
  <c r="G76" i="7"/>
  <c r="U75" i="7"/>
  <c r="T75" i="7"/>
  <c r="O75" i="7"/>
  <c r="M75" i="7"/>
  <c r="K75" i="7"/>
  <c r="I75" i="7"/>
  <c r="G75" i="7"/>
  <c r="U74" i="7"/>
  <c r="T74" i="7"/>
  <c r="O74" i="7"/>
  <c r="M74" i="7"/>
  <c r="K74" i="7"/>
  <c r="I74" i="7"/>
  <c r="G74" i="7"/>
  <c r="U73" i="7"/>
  <c r="T73" i="7"/>
  <c r="O73" i="7"/>
  <c r="M73" i="7"/>
  <c r="K73" i="7"/>
  <c r="I73" i="7"/>
  <c r="G73" i="7"/>
  <c r="U72" i="7"/>
  <c r="T72" i="7"/>
  <c r="O72" i="7"/>
  <c r="M72" i="7"/>
  <c r="K72" i="7"/>
  <c r="I72" i="7"/>
  <c r="G72" i="7"/>
  <c r="U71" i="7"/>
  <c r="T71" i="7"/>
  <c r="O71" i="7"/>
  <c r="M71" i="7"/>
  <c r="K71" i="7"/>
  <c r="I71" i="7"/>
  <c r="G71" i="7"/>
  <c r="S70" i="7"/>
  <c r="R70" i="7"/>
  <c r="Q70" i="7"/>
  <c r="P70" i="7"/>
  <c r="U70" i="7" s="1"/>
  <c r="O70" i="7"/>
  <c r="L70" i="7"/>
  <c r="J70" i="7"/>
  <c r="H70" i="7"/>
  <c r="G70" i="7"/>
  <c r="F70" i="7"/>
  <c r="E70" i="7"/>
  <c r="D70" i="7"/>
  <c r="U69" i="7"/>
  <c r="T69" i="7"/>
  <c r="O69" i="7"/>
  <c r="M69" i="7"/>
  <c r="K69" i="7"/>
  <c r="I69" i="7"/>
  <c r="G69" i="7"/>
  <c r="U68" i="7"/>
  <c r="T68" i="7"/>
  <c r="O68" i="7"/>
  <c r="M68" i="7"/>
  <c r="K68" i="7"/>
  <c r="I68" i="7"/>
  <c r="G68" i="7"/>
  <c r="U67" i="7"/>
  <c r="T67" i="7"/>
  <c r="O67" i="7"/>
  <c r="M67" i="7"/>
  <c r="K67" i="7"/>
  <c r="I67" i="7"/>
  <c r="G67" i="7"/>
  <c r="U66" i="7"/>
  <c r="T66" i="7"/>
  <c r="O66" i="7"/>
  <c r="M66" i="7"/>
  <c r="K66" i="7"/>
  <c r="I66" i="7"/>
  <c r="G66" i="7"/>
  <c r="U65" i="7"/>
  <c r="T65" i="7"/>
  <c r="O65" i="7"/>
  <c r="M65" i="7"/>
  <c r="K65" i="7"/>
  <c r="I65" i="7"/>
  <c r="G65" i="7"/>
  <c r="U64" i="7"/>
  <c r="T64" i="7"/>
  <c r="O64" i="7"/>
  <c r="M64" i="7"/>
  <c r="K64" i="7"/>
  <c r="I64" i="7"/>
  <c r="G64" i="7"/>
  <c r="T63" i="7"/>
  <c r="S63" i="7"/>
  <c r="R63" i="7"/>
  <c r="Q63" i="7"/>
  <c r="P63" i="7"/>
  <c r="L63" i="7"/>
  <c r="J63" i="7"/>
  <c r="H63" i="7"/>
  <c r="F63" i="7"/>
  <c r="U63" i="7" s="1"/>
  <c r="E63" i="7"/>
  <c r="D63" i="7"/>
  <c r="I63" i="7" s="1"/>
  <c r="U62" i="7"/>
  <c r="T62" i="7"/>
  <c r="O62" i="7"/>
  <c r="M62" i="7"/>
  <c r="K62" i="7"/>
  <c r="I62" i="7"/>
  <c r="G62" i="7"/>
  <c r="U61" i="7"/>
  <c r="T61" i="7"/>
  <c r="O61" i="7"/>
  <c r="M61" i="7"/>
  <c r="K61" i="7"/>
  <c r="I61" i="7"/>
  <c r="G61" i="7"/>
  <c r="U60" i="7"/>
  <c r="T60" i="7"/>
  <c r="O60" i="7"/>
  <c r="M60" i="7"/>
  <c r="K60" i="7"/>
  <c r="I60" i="7"/>
  <c r="G60" i="7"/>
  <c r="U59" i="7"/>
  <c r="T59" i="7"/>
  <c r="O59" i="7"/>
  <c r="M59" i="7"/>
  <c r="K59" i="7"/>
  <c r="I59" i="7"/>
  <c r="G59" i="7"/>
  <c r="S58" i="7"/>
  <c r="R58" i="7"/>
  <c r="Q58" i="7"/>
  <c r="T58" i="7" s="1"/>
  <c r="P58" i="7"/>
  <c r="L58" i="7"/>
  <c r="J58" i="7"/>
  <c r="H58" i="7"/>
  <c r="F58" i="7"/>
  <c r="G58" i="7" s="1"/>
  <c r="E58" i="7"/>
  <c r="M58" i="7" s="1"/>
  <c r="D58" i="7"/>
  <c r="O58" i="7" s="1"/>
  <c r="U57" i="7"/>
  <c r="T57" i="7"/>
  <c r="O57" i="7"/>
  <c r="M57" i="7"/>
  <c r="K57" i="7"/>
  <c r="I57" i="7"/>
  <c r="G57" i="7"/>
  <c r="S54" i="7"/>
  <c r="R54" i="7"/>
  <c r="Q54" i="7"/>
  <c r="P54" i="7"/>
  <c r="O54" i="7"/>
  <c r="L54" i="7"/>
  <c r="J54" i="7"/>
  <c r="H54" i="7"/>
  <c r="F54" i="7"/>
  <c r="E54" i="7"/>
  <c r="D54" i="7"/>
  <c r="G54" i="7" s="1"/>
  <c r="S53" i="7"/>
  <c r="R53" i="7"/>
  <c r="Q53" i="7"/>
  <c r="P53" i="7"/>
  <c r="L53" i="7"/>
  <c r="J53" i="7"/>
  <c r="H53" i="7"/>
  <c r="F53" i="7"/>
  <c r="U53" i="7" s="1"/>
  <c r="E53" i="7"/>
  <c r="M53" i="7" s="1"/>
  <c r="D53" i="7"/>
  <c r="U52" i="7"/>
  <c r="T52" i="7"/>
  <c r="O52" i="7"/>
  <c r="M52" i="7"/>
  <c r="K52" i="7"/>
  <c r="I52" i="7"/>
  <c r="G52" i="7"/>
  <c r="U51" i="7"/>
  <c r="T51" i="7"/>
  <c r="O51" i="7"/>
  <c r="M51" i="7"/>
  <c r="K51" i="7"/>
  <c r="I51" i="7"/>
  <c r="G51" i="7"/>
  <c r="U50" i="7"/>
  <c r="T50" i="7"/>
  <c r="O50" i="7"/>
  <c r="M50" i="7"/>
  <c r="K50" i="7"/>
  <c r="I50" i="7"/>
  <c r="G50" i="7"/>
  <c r="U49" i="7"/>
  <c r="T49" i="7"/>
  <c r="O49" i="7"/>
  <c r="M49" i="7"/>
  <c r="K49" i="7"/>
  <c r="I49" i="7"/>
  <c r="G49" i="7"/>
  <c r="U48" i="7"/>
  <c r="T48" i="7"/>
  <c r="O48" i="7"/>
  <c r="M48" i="7"/>
  <c r="K48" i="7"/>
  <c r="I48" i="7"/>
  <c r="G48" i="7"/>
  <c r="S47" i="7"/>
  <c r="R47" i="7"/>
  <c r="Q47" i="7"/>
  <c r="T47" i="7" s="1"/>
  <c r="P47" i="7"/>
  <c r="O47" i="7"/>
  <c r="L47" i="7"/>
  <c r="J47" i="7"/>
  <c r="H47" i="7"/>
  <c r="F47" i="7"/>
  <c r="U47" i="7" s="1"/>
  <c r="E47" i="7"/>
  <c r="M47" i="7" s="1"/>
  <c r="D47" i="7"/>
  <c r="U46" i="7"/>
  <c r="T46" i="7"/>
  <c r="O46" i="7"/>
  <c r="M46" i="7"/>
  <c r="K46" i="7"/>
  <c r="I46" i="7"/>
  <c r="G46" i="7"/>
  <c r="U45" i="7"/>
  <c r="T45" i="7"/>
  <c r="O45" i="7"/>
  <c r="M45" i="7"/>
  <c r="K45" i="7"/>
  <c r="I45" i="7"/>
  <c r="G45" i="7"/>
  <c r="U44" i="7"/>
  <c r="T44" i="7"/>
  <c r="O44" i="7"/>
  <c r="M44" i="7"/>
  <c r="K44" i="7"/>
  <c r="I44" i="7"/>
  <c r="G44" i="7"/>
  <c r="U43" i="7"/>
  <c r="T43" i="7"/>
  <c r="O43" i="7"/>
  <c r="M43" i="7"/>
  <c r="K43" i="7"/>
  <c r="I43" i="7"/>
  <c r="G43" i="7"/>
  <c r="U42" i="7"/>
  <c r="T42" i="7"/>
  <c r="O42" i="7"/>
  <c r="M42" i="7"/>
  <c r="K42" i="7"/>
  <c r="I42" i="7"/>
  <c r="G42" i="7"/>
  <c r="U41" i="7"/>
  <c r="T41" i="7"/>
  <c r="O41" i="7"/>
  <c r="M41" i="7"/>
  <c r="K41" i="7"/>
  <c r="I41" i="7"/>
  <c r="G41" i="7"/>
  <c r="S40" i="7"/>
  <c r="R40" i="7"/>
  <c r="Q40" i="7"/>
  <c r="P40" i="7"/>
  <c r="L40" i="7"/>
  <c r="J40" i="7"/>
  <c r="H40" i="7"/>
  <c r="F40" i="7"/>
  <c r="E40" i="7"/>
  <c r="D40" i="7"/>
  <c r="U39" i="7"/>
  <c r="T39" i="7"/>
  <c r="O39" i="7"/>
  <c r="M39" i="7"/>
  <c r="K39" i="7"/>
  <c r="I39" i="7"/>
  <c r="G39" i="7"/>
  <c r="U38" i="7"/>
  <c r="T38" i="7"/>
  <c r="O38" i="7"/>
  <c r="M38" i="7"/>
  <c r="K38" i="7"/>
  <c r="I38" i="7"/>
  <c r="G38" i="7"/>
  <c r="U37" i="7"/>
  <c r="T37" i="7"/>
  <c r="O37" i="7"/>
  <c r="M37" i="7"/>
  <c r="K37" i="7"/>
  <c r="I37" i="7"/>
  <c r="G37" i="7"/>
  <c r="U36" i="7"/>
  <c r="T36" i="7"/>
  <c r="O36" i="7"/>
  <c r="M36" i="7"/>
  <c r="K36" i="7"/>
  <c r="I36" i="7"/>
  <c r="G36" i="7"/>
  <c r="S35" i="7"/>
  <c r="R35" i="7"/>
  <c r="Q35" i="7"/>
  <c r="P35" i="7"/>
  <c r="L35" i="7"/>
  <c r="J35" i="7"/>
  <c r="H35" i="7"/>
  <c r="F35" i="7"/>
  <c r="E35" i="7"/>
  <c r="M35" i="7" s="1"/>
  <c r="D35" i="7"/>
  <c r="U34" i="7"/>
  <c r="T34" i="7"/>
  <c r="O34" i="7"/>
  <c r="M34" i="7"/>
  <c r="K34" i="7"/>
  <c r="I34" i="7"/>
  <c r="G34" i="7"/>
  <c r="U33" i="7"/>
  <c r="T33" i="7"/>
  <c r="O33" i="7"/>
  <c r="M33" i="7"/>
  <c r="K33" i="7"/>
  <c r="I33" i="7"/>
  <c r="G33" i="7"/>
  <c r="U32" i="7"/>
  <c r="T32" i="7"/>
  <c r="O32" i="7"/>
  <c r="M32" i="7"/>
  <c r="K32" i="7"/>
  <c r="I32" i="7"/>
  <c r="G32" i="7"/>
  <c r="U31" i="7"/>
  <c r="T31" i="7"/>
  <c r="O31" i="7"/>
  <c r="M31" i="7"/>
  <c r="K31" i="7"/>
  <c r="I31" i="7"/>
  <c r="G31" i="7"/>
  <c r="U30" i="7"/>
  <c r="T30" i="7"/>
  <c r="O30" i="7"/>
  <c r="M30" i="7"/>
  <c r="K30" i="7"/>
  <c r="I30" i="7"/>
  <c r="G30" i="7"/>
  <c r="U29" i="7"/>
  <c r="T29" i="7"/>
  <c r="O29" i="7"/>
  <c r="M29" i="7"/>
  <c r="K29" i="7"/>
  <c r="I29" i="7"/>
  <c r="G29" i="7"/>
  <c r="U28" i="7"/>
  <c r="T28" i="7"/>
  <c r="O28" i="7"/>
  <c r="M28" i="7"/>
  <c r="K28" i="7"/>
  <c r="I28" i="7"/>
  <c r="G28" i="7"/>
  <c r="S27" i="7"/>
  <c r="R27" i="7"/>
  <c r="Q27" i="7"/>
  <c r="P27" i="7"/>
  <c r="L27" i="7"/>
  <c r="J27" i="7"/>
  <c r="H27" i="7"/>
  <c r="F27" i="7"/>
  <c r="E27" i="7"/>
  <c r="M27" i="7" s="1"/>
  <c r="D27" i="7"/>
  <c r="U26" i="7"/>
  <c r="T26" i="7"/>
  <c r="O26" i="7"/>
  <c r="M26" i="7"/>
  <c r="K26" i="7"/>
  <c r="I26" i="7"/>
  <c r="G26" i="7"/>
  <c r="U25" i="7"/>
  <c r="T25" i="7"/>
  <c r="O25" i="7"/>
  <c r="M25" i="7"/>
  <c r="K25" i="7"/>
  <c r="I25" i="7"/>
  <c r="G25" i="7"/>
  <c r="U24" i="7"/>
  <c r="T24" i="7"/>
  <c r="O24" i="7"/>
  <c r="M24" i="7"/>
  <c r="K24" i="7"/>
  <c r="I24" i="7"/>
  <c r="G24" i="7"/>
  <c r="U23" i="7"/>
  <c r="T23" i="7"/>
  <c r="O23" i="7"/>
  <c r="M23" i="7"/>
  <c r="K23" i="7"/>
  <c r="I23" i="7"/>
  <c r="G23" i="7"/>
  <c r="U22" i="7"/>
  <c r="T22" i="7"/>
  <c r="O22" i="7"/>
  <c r="M22" i="7"/>
  <c r="K22" i="7"/>
  <c r="I22" i="7"/>
  <c r="G22" i="7"/>
  <c r="U21" i="7"/>
  <c r="T21" i="7"/>
  <c r="O21" i="7"/>
  <c r="M21" i="7"/>
  <c r="K21" i="7"/>
  <c r="I21" i="7"/>
  <c r="G21" i="7"/>
  <c r="U20" i="7"/>
  <c r="T20" i="7"/>
  <c r="O20" i="7"/>
  <c r="M20" i="7"/>
  <c r="K20" i="7"/>
  <c r="I20" i="7"/>
  <c r="G20" i="7"/>
  <c r="S19" i="7"/>
  <c r="R19" i="7"/>
  <c r="Q19" i="7"/>
  <c r="P19" i="7"/>
  <c r="L19" i="7"/>
  <c r="J19" i="7"/>
  <c r="H19" i="7"/>
  <c r="F19" i="7"/>
  <c r="E19" i="7"/>
  <c r="D19" i="7"/>
  <c r="U18" i="7"/>
  <c r="T18" i="7"/>
  <c r="O18" i="7"/>
  <c r="M18" i="7"/>
  <c r="K18" i="7"/>
  <c r="I18" i="7"/>
  <c r="G18" i="7"/>
  <c r="U17" i="7"/>
  <c r="T17" i="7"/>
  <c r="O17" i="7"/>
  <c r="M17" i="7"/>
  <c r="K17" i="7"/>
  <c r="I17" i="7"/>
  <c r="G17" i="7"/>
  <c r="U16" i="7"/>
  <c r="T16" i="7"/>
  <c r="O16" i="7"/>
  <c r="M16" i="7"/>
  <c r="K16" i="7"/>
  <c r="I16" i="7"/>
  <c r="G16" i="7"/>
  <c r="U15" i="7"/>
  <c r="T15" i="7"/>
  <c r="O15" i="7"/>
  <c r="M15" i="7"/>
  <c r="K15" i="7"/>
  <c r="I15" i="7"/>
  <c r="G15" i="7"/>
  <c r="U14" i="7"/>
  <c r="T14" i="7"/>
  <c r="O14" i="7"/>
  <c r="M14" i="7"/>
  <c r="K14" i="7"/>
  <c r="I14" i="7"/>
  <c r="G14" i="7"/>
  <c r="U13" i="7"/>
  <c r="T13" i="7"/>
  <c r="O13" i="7"/>
  <c r="M13" i="7"/>
  <c r="K13" i="7"/>
  <c r="I13" i="7"/>
  <c r="G13" i="7"/>
  <c r="U12" i="7"/>
  <c r="T12" i="7"/>
  <c r="O12" i="7"/>
  <c r="M12" i="7"/>
  <c r="K12" i="7"/>
  <c r="I12" i="7"/>
  <c r="G12" i="7"/>
  <c r="U11" i="7"/>
  <c r="T11" i="7"/>
  <c r="O11" i="7"/>
  <c r="M11" i="7"/>
  <c r="K11" i="7"/>
  <c r="I11" i="7"/>
  <c r="G11" i="7"/>
  <c r="S10" i="7"/>
  <c r="R10" i="7"/>
  <c r="Q10" i="7"/>
  <c r="P10" i="7"/>
  <c r="U10" i="7" s="1"/>
  <c r="O10" i="7"/>
  <c r="L10" i="7"/>
  <c r="J10" i="7"/>
  <c r="H10" i="7"/>
  <c r="G10" i="7"/>
  <c r="F10" i="7"/>
  <c r="E10" i="7"/>
  <c r="M10" i="7" s="1"/>
  <c r="D10" i="7"/>
  <c r="I10" i="7" s="1"/>
  <c r="U9" i="7"/>
  <c r="T9" i="7"/>
  <c r="O9" i="7"/>
  <c r="M9" i="7"/>
  <c r="K9" i="7"/>
  <c r="I9" i="7"/>
  <c r="G9" i="7"/>
  <c r="U8" i="7"/>
  <c r="T8" i="7"/>
  <c r="O8" i="7"/>
  <c r="M8" i="7"/>
  <c r="K8" i="7"/>
  <c r="I8" i="7"/>
  <c r="G8" i="7"/>
  <c r="S339" i="6"/>
  <c r="R339" i="6"/>
  <c r="Q339" i="6"/>
  <c r="P339" i="6"/>
  <c r="O339" i="6"/>
  <c r="L339" i="6"/>
  <c r="J339" i="6"/>
  <c r="I339" i="6"/>
  <c r="H339" i="6"/>
  <c r="F339" i="6"/>
  <c r="E339" i="6"/>
  <c r="M339" i="6" s="1"/>
  <c r="D339" i="6"/>
  <c r="S338" i="6"/>
  <c r="R338" i="6"/>
  <c r="Q338" i="6"/>
  <c r="P338" i="6"/>
  <c r="O338" i="6"/>
  <c r="L338" i="6"/>
  <c r="J338" i="6"/>
  <c r="I338" i="6"/>
  <c r="H338" i="6"/>
  <c r="F338" i="6"/>
  <c r="G338" i="6" s="1"/>
  <c r="E338" i="6"/>
  <c r="M338" i="6" s="1"/>
  <c r="D338" i="6"/>
  <c r="S337" i="6"/>
  <c r="R337" i="6"/>
  <c r="Q337" i="6"/>
  <c r="T337" i="6" s="1"/>
  <c r="P337" i="6"/>
  <c r="L337" i="6"/>
  <c r="J337" i="6"/>
  <c r="K337" i="6" s="1"/>
  <c r="H337" i="6"/>
  <c r="F337" i="6"/>
  <c r="U337" i="6" s="1"/>
  <c r="E337" i="6"/>
  <c r="D337" i="6"/>
  <c r="I337" i="6" s="1"/>
  <c r="U336" i="6"/>
  <c r="T336" i="6"/>
  <c r="O336" i="6"/>
  <c r="M336" i="6"/>
  <c r="K336" i="6"/>
  <c r="I336" i="6"/>
  <c r="G336" i="6"/>
  <c r="U335" i="6"/>
  <c r="T335" i="6"/>
  <c r="O335" i="6"/>
  <c r="M335" i="6"/>
  <c r="K335" i="6"/>
  <c r="I335" i="6"/>
  <c r="G335" i="6"/>
  <c r="U334" i="6"/>
  <c r="T334" i="6"/>
  <c r="O334" i="6"/>
  <c r="M334" i="6"/>
  <c r="K334" i="6"/>
  <c r="I334" i="6"/>
  <c r="G334" i="6"/>
  <c r="U333" i="6"/>
  <c r="T333" i="6"/>
  <c r="O333" i="6"/>
  <c r="M333" i="6"/>
  <c r="K333" i="6"/>
  <c r="I333" i="6"/>
  <c r="G333" i="6"/>
  <c r="S332" i="6"/>
  <c r="R332" i="6"/>
  <c r="Q332" i="6"/>
  <c r="P332" i="6"/>
  <c r="L332" i="6"/>
  <c r="J332" i="6"/>
  <c r="H332" i="6"/>
  <c r="I332" i="6" s="1"/>
  <c r="G332" i="6"/>
  <c r="F332" i="6"/>
  <c r="E332" i="6"/>
  <c r="M332" i="6" s="1"/>
  <c r="D332" i="6"/>
  <c r="O332" i="6" s="1"/>
  <c r="U331" i="6"/>
  <c r="T331" i="6"/>
  <c r="O331" i="6"/>
  <c r="M331" i="6"/>
  <c r="K331" i="6"/>
  <c r="I331" i="6"/>
  <c r="G331" i="6"/>
  <c r="U330" i="6"/>
  <c r="T330" i="6"/>
  <c r="O330" i="6"/>
  <c r="M330" i="6"/>
  <c r="K330" i="6"/>
  <c r="I330" i="6"/>
  <c r="G330" i="6"/>
  <c r="U329" i="6"/>
  <c r="T329" i="6"/>
  <c r="O329" i="6"/>
  <c r="M329" i="6"/>
  <c r="K329" i="6"/>
  <c r="I329" i="6"/>
  <c r="G329" i="6"/>
  <c r="U328" i="6"/>
  <c r="T328" i="6"/>
  <c r="O328" i="6"/>
  <c r="M328" i="6"/>
  <c r="K328" i="6"/>
  <c r="I328" i="6"/>
  <c r="G328" i="6"/>
  <c r="U327" i="6"/>
  <c r="T327" i="6"/>
  <c r="O327" i="6"/>
  <c r="M327" i="6"/>
  <c r="K327" i="6"/>
  <c r="I327" i="6"/>
  <c r="G327" i="6"/>
  <c r="U326" i="6"/>
  <c r="T326" i="6"/>
  <c r="O326" i="6"/>
  <c r="M326" i="6"/>
  <c r="K326" i="6"/>
  <c r="I326" i="6"/>
  <c r="G326" i="6"/>
  <c r="U325" i="6"/>
  <c r="T325" i="6"/>
  <c r="O325" i="6"/>
  <c r="M325" i="6"/>
  <c r="K325" i="6"/>
  <c r="I325" i="6"/>
  <c r="G325" i="6"/>
  <c r="U324" i="6"/>
  <c r="T324" i="6"/>
  <c r="O324" i="6"/>
  <c r="M324" i="6"/>
  <c r="K324" i="6"/>
  <c r="I324" i="6"/>
  <c r="G324" i="6"/>
  <c r="S323" i="6"/>
  <c r="R323" i="6"/>
  <c r="Q323" i="6"/>
  <c r="P323" i="6"/>
  <c r="O323" i="6"/>
  <c r="L323" i="6"/>
  <c r="J323" i="6"/>
  <c r="I323" i="6"/>
  <c r="H323" i="6"/>
  <c r="F323" i="6"/>
  <c r="U323" i="6" s="1"/>
  <c r="E323" i="6"/>
  <c r="M323" i="6" s="1"/>
  <c r="D323" i="6"/>
  <c r="U322" i="6"/>
  <c r="T322" i="6"/>
  <c r="O322" i="6"/>
  <c r="M322" i="6"/>
  <c r="K322" i="6"/>
  <c r="I322" i="6"/>
  <c r="G322" i="6"/>
  <c r="U321" i="6"/>
  <c r="T321" i="6"/>
  <c r="O321" i="6"/>
  <c r="M321" i="6"/>
  <c r="K321" i="6"/>
  <c r="I321" i="6"/>
  <c r="G321" i="6"/>
  <c r="U320" i="6"/>
  <c r="T320" i="6"/>
  <c r="O320" i="6"/>
  <c r="M320" i="6"/>
  <c r="K320" i="6"/>
  <c r="I320" i="6"/>
  <c r="G320" i="6"/>
  <c r="U319" i="6"/>
  <c r="T319" i="6"/>
  <c r="O319" i="6"/>
  <c r="M319" i="6"/>
  <c r="K319" i="6"/>
  <c r="I319" i="6"/>
  <c r="G319" i="6"/>
  <c r="U318" i="6"/>
  <c r="T318" i="6"/>
  <c r="O318" i="6"/>
  <c r="M318" i="6"/>
  <c r="K318" i="6"/>
  <c r="I318" i="6"/>
  <c r="G318" i="6"/>
  <c r="S317" i="6"/>
  <c r="R317" i="6"/>
  <c r="Q317" i="6"/>
  <c r="T317" i="6" s="1"/>
  <c r="P317" i="6"/>
  <c r="L317" i="6"/>
  <c r="J317" i="6"/>
  <c r="H317" i="6"/>
  <c r="F317" i="6"/>
  <c r="E317" i="6"/>
  <c r="D317" i="6"/>
  <c r="U316" i="6"/>
  <c r="T316" i="6"/>
  <c r="O316" i="6"/>
  <c r="M316" i="6"/>
  <c r="K316" i="6"/>
  <c r="I316" i="6"/>
  <c r="G316" i="6"/>
  <c r="U315" i="6"/>
  <c r="T315" i="6"/>
  <c r="O315" i="6"/>
  <c r="M315" i="6"/>
  <c r="K315" i="6"/>
  <c r="I315" i="6"/>
  <c r="G315" i="6"/>
  <c r="U314" i="6"/>
  <c r="T314" i="6"/>
  <c r="O314" i="6"/>
  <c r="M314" i="6"/>
  <c r="K314" i="6"/>
  <c r="I314" i="6"/>
  <c r="G314" i="6"/>
  <c r="U313" i="6"/>
  <c r="T313" i="6"/>
  <c r="O313" i="6"/>
  <c r="M313" i="6"/>
  <c r="K313" i="6"/>
  <c r="I313" i="6"/>
  <c r="G313" i="6"/>
  <c r="U312" i="6"/>
  <c r="T312" i="6"/>
  <c r="O312" i="6"/>
  <c r="M312" i="6"/>
  <c r="K312" i="6"/>
  <c r="I312" i="6"/>
  <c r="G312" i="6"/>
  <c r="U311" i="6"/>
  <c r="T311" i="6"/>
  <c r="O311" i="6"/>
  <c r="M311" i="6"/>
  <c r="K311" i="6"/>
  <c r="I311" i="6"/>
  <c r="G311" i="6"/>
  <c r="S310" i="6"/>
  <c r="R310" i="6"/>
  <c r="Q310" i="6"/>
  <c r="T310" i="6" s="1"/>
  <c r="P310" i="6"/>
  <c r="L310" i="6"/>
  <c r="J310" i="6"/>
  <c r="H310" i="6"/>
  <c r="F310" i="6"/>
  <c r="E310" i="6"/>
  <c r="M310" i="6" s="1"/>
  <c r="D310" i="6"/>
  <c r="U309" i="6"/>
  <c r="T309" i="6"/>
  <c r="O309" i="6"/>
  <c r="M309" i="6"/>
  <c r="K309" i="6"/>
  <c r="I309" i="6"/>
  <c r="G309" i="6"/>
  <c r="U308" i="6"/>
  <c r="T308" i="6"/>
  <c r="O308" i="6"/>
  <c r="M308" i="6"/>
  <c r="K308" i="6"/>
  <c r="I308" i="6"/>
  <c r="G308" i="6"/>
  <c r="U307" i="6"/>
  <c r="T307" i="6"/>
  <c r="O307" i="6"/>
  <c r="M307" i="6"/>
  <c r="K307" i="6"/>
  <c r="I307" i="6"/>
  <c r="G307" i="6"/>
  <c r="U306" i="6"/>
  <c r="T306" i="6"/>
  <c r="O306" i="6"/>
  <c r="M306" i="6"/>
  <c r="K306" i="6"/>
  <c r="I306" i="6"/>
  <c r="G306" i="6"/>
  <c r="U305" i="6"/>
  <c r="T305" i="6"/>
  <c r="O305" i="6"/>
  <c r="M305" i="6"/>
  <c r="K305" i="6"/>
  <c r="I305" i="6"/>
  <c r="G305" i="6"/>
  <c r="U304" i="6"/>
  <c r="T304" i="6"/>
  <c r="O304" i="6"/>
  <c r="M304" i="6"/>
  <c r="K304" i="6"/>
  <c r="I304" i="6"/>
  <c r="G304" i="6"/>
  <c r="T303" i="6"/>
  <c r="S303" i="6"/>
  <c r="R303" i="6"/>
  <c r="Q303" i="6"/>
  <c r="P303" i="6"/>
  <c r="O303" i="6"/>
  <c r="L303" i="6"/>
  <c r="K303" i="6"/>
  <c r="J303" i="6"/>
  <c r="H303" i="6"/>
  <c r="F303" i="6"/>
  <c r="E303" i="6"/>
  <c r="D303" i="6"/>
  <c r="U302" i="6"/>
  <c r="T302" i="6"/>
  <c r="O302" i="6"/>
  <c r="M302" i="6"/>
  <c r="K302" i="6"/>
  <c r="I302" i="6"/>
  <c r="G302" i="6"/>
  <c r="S299" i="6"/>
  <c r="R299" i="6"/>
  <c r="Q299" i="6"/>
  <c r="T299" i="6" s="1"/>
  <c r="P299" i="6"/>
  <c r="L299" i="6"/>
  <c r="J299" i="6"/>
  <c r="H299" i="6"/>
  <c r="F299" i="6"/>
  <c r="E299" i="6"/>
  <c r="M299" i="6" s="1"/>
  <c r="D299" i="6"/>
  <c r="U298" i="6"/>
  <c r="S298" i="6"/>
  <c r="R298" i="6"/>
  <c r="Q298" i="6"/>
  <c r="T298" i="6" s="1"/>
  <c r="P298" i="6"/>
  <c r="L298" i="6"/>
  <c r="J298" i="6"/>
  <c r="H298" i="6"/>
  <c r="F298" i="6"/>
  <c r="E298" i="6"/>
  <c r="D298" i="6"/>
  <c r="U297" i="6"/>
  <c r="T297" i="6"/>
  <c r="O297" i="6"/>
  <c r="M297" i="6"/>
  <c r="K297" i="6"/>
  <c r="I297" i="6"/>
  <c r="G297" i="6"/>
  <c r="U296" i="6"/>
  <c r="T296" i="6"/>
  <c r="O296" i="6"/>
  <c r="M296" i="6"/>
  <c r="K296" i="6"/>
  <c r="I296" i="6"/>
  <c r="G296" i="6"/>
  <c r="U295" i="6"/>
  <c r="T295" i="6"/>
  <c r="O295" i="6"/>
  <c r="M295" i="6"/>
  <c r="K295" i="6"/>
  <c r="I295" i="6"/>
  <c r="G295" i="6"/>
  <c r="U294" i="6"/>
  <c r="T294" i="6"/>
  <c r="O294" i="6"/>
  <c r="M294" i="6"/>
  <c r="K294" i="6"/>
  <c r="I294" i="6"/>
  <c r="G294" i="6"/>
  <c r="U293" i="6"/>
  <c r="T293" i="6"/>
  <c r="O293" i="6"/>
  <c r="M293" i="6"/>
  <c r="K293" i="6"/>
  <c r="I293" i="6"/>
  <c r="G293" i="6"/>
  <c r="S292" i="6"/>
  <c r="R292" i="6"/>
  <c r="Q292" i="6"/>
  <c r="T292" i="6" s="1"/>
  <c r="P292" i="6"/>
  <c r="U292" i="6" s="1"/>
  <c r="L292" i="6"/>
  <c r="J292" i="6"/>
  <c r="H292" i="6"/>
  <c r="F292" i="6"/>
  <c r="E292" i="6"/>
  <c r="M292" i="6" s="1"/>
  <c r="D292" i="6"/>
  <c r="G292" i="6" s="1"/>
  <c r="U291" i="6"/>
  <c r="T291" i="6"/>
  <c r="O291" i="6"/>
  <c r="M291" i="6"/>
  <c r="K291" i="6"/>
  <c r="I291" i="6"/>
  <c r="G291" i="6"/>
  <c r="U290" i="6"/>
  <c r="T290" i="6"/>
  <c r="O290" i="6"/>
  <c r="M290" i="6"/>
  <c r="K290" i="6"/>
  <c r="I290" i="6"/>
  <c r="G290" i="6"/>
  <c r="U289" i="6"/>
  <c r="T289" i="6"/>
  <c r="O289" i="6"/>
  <c r="M289" i="6"/>
  <c r="K289" i="6"/>
  <c r="I289" i="6"/>
  <c r="G289" i="6"/>
  <c r="U288" i="6"/>
  <c r="T288" i="6"/>
  <c r="O288" i="6"/>
  <c r="M288" i="6"/>
  <c r="K288" i="6"/>
  <c r="I288" i="6"/>
  <c r="G288" i="6"/>
  <c r="U287" i="6"/>
  <c r="T287" i="6"/>
  <c r="O287" i="6"/>
  <c r="M287" i="6"/>
  <c r="K287" i="6"/>
  <c r="I287" i="6"/>
  <c r="G287" i="6"/>
  <c r="U286" i="6"/>
  <c r="T286" i="6"/>
  <c r="O286" i="6"/>
  <c r="M286" i="6"/>
  <c r="K286" i="6"/>
  <c r="I286" i="6"/>
  <c r="G286" i="6"/>
  <c r="S285" i="6"/>
  <c r="R285" i="6"/>
  <c r="Q285" i="6"/>
  <c r="T285" i="6" s="1"/>
  <c r="P285" i="6"/>
  <c r="L285" i="6"/>
  <c r="K285" i="6"/>
  <c r="J285" i="6"/>
  <c r="H285" i="6"/>
  <c r="F285" i="6"/>
  <c r="E285" i="6"/>
  <c r="M285" i="6" s="1"/>
  <c r="D285" i="6"/>
  <c r="U284" i="6"/>
  <c r="T284" i="6"/>
  <c r="O284" i="6"/>
  <c r="M284" i="6"/>
  <c r="K284" i="6"/>
  <c r="I284" i="6"/>
  <c r="G284" i="6"/>
  <c r="U283" i="6"/>
  <c r="T283" i="6"/>
  <c r="O283" i="6"/>
  <c r="M283" i="6"/>
  <c r="K283" i="6"/>
  <c r="I283" i="6"/>
  <c r="G283" i="6"/>
  <c r="U282" i="6"/>
  <c r="T282" i="6"/>
  <c r="O282" i="6"/>
  <c r="M282" i="6"/>
  <c r="K282" i="6"/>
  <c r="I282" i="6"/>
  <c r="G282" i="6"/>
  <c r="U281" i="6"/>
  <c r="T281" i="6"/>
  <c r="O281" i="6"/>
  <c r="M281" i="6"/>
  <c r="K281" i="6"/>
  <c r="I281" i="6"/>
  <c r="G281" i="6"/>
  <c r="U280" i="6"/>
  <c r="T280" i="6"/>
  <c r="O280" i="6"/>
  <c r="M280" i="6"/>
  <c r="K280" i="6"/>
  <c r="I280" i="6"/>
  <c r="G280" i="6"/>
  <c r="U279" i="6"/>
  <c r="T279" i="6"/>
  <c r="O279" i="6"/>
  <c r="M279" i="6"/>
  <c r="K279" i="6"/>
  <c r="I279" i="6"/>
  <c r="G279" i="6"/>
  <c r="U278" i="6"/>
  <c r="T278" i="6"/>
  <c r="O278" i="6"/>
  <c r="M278" i="6"/>
  <c r="K278" i="6"/>
  <c r="I278" i="6"/>
  <c r="G278" i="6"/>
  <c r="U277" i="6"/>
  <c r="T277" i="6"/>
  <c r="O277" i="6"/>
  <c r="M277" i="6"/>
  <c r="K277" i="6"/>
  <c r="I277" i="6"/>
  <c r="G277" i="6"/>
  <c r="U276" i="6"/>
  <c r="T276" i="6"/>
  <c r="O276" i="6"/>
  <c r="M276" i="6"/>
  <c r="K276" i="6"/>
  <c r="I276" i="6"/>
  <c r="G276" i="6"/>
  <c r="T275" i="6"/>
  <c r="S275" i="6"/>
  <c r="R275" i="6"/>
  <c r="Q275" i="6"/>
  <c r="P275" i="6"/>
  <c r="L275" i="6"/>
  <c r="J275" i="6"/>
  <c r="K275" i="6" s="1"/>
  <c r="H275" i="6"/>
  <c r="F275" i="6"/>
  <c r="E275" i="6"/>
  <c r="D275" i="6"/>
  <c r="U274" i="6"/>
  <c r="T274" i="6"/>
  <c r="O274" i="6"/>
  <c r="M274" i="6"/>
  <c r="K274" i="6"/>
  <c r="I274" i="6"/>
  <c r="G274" i="6"/>
  <c r="U273" i="6"/>
  <c r="T273" i="6"/>
  <c r="O273" i="6"/>
  <c r="M273" i="6"/>
  <c r="K273" i="6"/>
  <c r="I273" i="6"/>
  <c r="G273" i="6"/>
  <c r="U272" i="6"/>
  <c r="T272" i="6"/>
  <c r="O272" i="6"/>
  <c r="M272" i="6"/>
  <c r="K272" i="6"/>
  <c r="I272" i="6"/>
  <c r="G272" i="6"/>
  <c r="U271" i="6"/>
  <c r="T271" i="6"/>
  <c r="O271" i="6"/>
  <c r="M271" i="6"/>
  <c r="K271" i="6"/>
  <c r="I271" i="6"/>
  <c r="G271" i="6"/>
  <c r="U270" i="6"/>
  <c r="T270" i="6"/>
  <c r="O270" i="6"/>
  <c r="M270" i="6"/>
  <c r="K270" i="6"/>
  <c r="I270" i="6"/>
  <c r="G270" i="6"/>
  <c r="U269" i="6"/>
  <c r="T269" i="6"/>
  <c r="O269" i="6"/>
  <c r="M269" i="6"/>
  <c r="K269" i="6"/>
  <c r="I269" i="6"/>
  <c r="G269" i="6"/>
  <c r="U268" i="6"/>
  <c r="T268" i="6"/>
  <c r="O268" i="6"/>
  <c r="M268" i="6"/>
  <c r="K268" i="6"/>
  <c r="I268" i="6"/>
  <c r="G268" i="6"/>
  <c r="S267" i="6"/>
  <c r="R267" i="6"/>
  <c r="Q267" i="6"/>
  <c r="T267" i="6" s="1"/>
  <c r="P267" i="6"/>
  <c r="L267" i="6"/>
  <c r="J267" i="6"/>
  <c r="I267" i="6"/>
  <c r="H267" i="6"/>
  <c r="F267" i="6"/>
  <c r="E267" i="6"/>
  <c r="K267" i="6" s="1"/>
  <c r="D267" i="6"/>
  <c r="U266" i="6"/>
  <c r="T266" i="6"/>
  <c r="O266" i="6"/>
  <c r="M266" i="6"/>
  <c r="K266" i="6"/>
  <c r="I266" i="6"/>
  <c r="G266" i="6"/>
  <c r="U265" i="6"/>
  <c r="T265" i="6"/>
  <c r="O265" i="6"/>
  <c r="M265" i="6"/>
  <c r="K265" i="6"/>
  <c r="I265" i="6"/>
  <c r="G265" i="6"/>
  <c r="U264" i="6"/>
  <c r="T264" i="6"/>
  <c r="O264" i="6"/>
  <c r="M264" i="6"/>
  <c r="K264" i="6"/>
  <c r="I264" i="6"/>
  <c r="G264" i="6"/>
  <c r="U263" i="6"/>
  <c r="T263" i="6"/>
  <c r="O263" i="6"/>
  <c r="M263" i="6"/>
  <c r="K263" i="6"/>
  <c r="I263" i="6"/>
  <c r="G263" i="6"/>
  <c r="S260" i="6"/>
  <c r="R260" i="6"/>
  <c r="Q260" i="6"/>
  <c r="P260" i="6"/>
  <c r="U260" i="6" s="1"/>
  <c r="L260" i="6"/>
  <c r="J260" i="6"/>
  <c r="I260" i="6"/>
  <c r="H260" i="6"/>
  <c r="F260" i="6"/>
  <c r="E260" i="6"/>
  <c r="M260" i="6" s="1"/>
  <c r="D260" i="6"/>
  <c r="T259" i="6"/>
  <c r="S259" i="6"/>
  <c r="R259" i="6"/>
  <c r="Q259" i="6"/>
  <c r="P259" i="6"/>
  <c r="O259" i="6"/>
  <c r="L259" i="6"/>
  <c r="J259" i="6"/>
  <c r="H259" i="6"/>
  <c r="F259" i="6"/>
  <c r="G259" i="6" s="1"/>
  <c r="E259" i="6"/>
  <c r="M259" i="6" s="1"/>
  <c r="D259" i="6"/>
  <c r="U258" i="6"/>
  <c r="T258" i="6"/>
  <c r="O258" i="6"/>
  <c r="M258" i="6"/>
  <c r="K258" i="6"/>
  <c r="I258" i="6"/>
  <c r="G258" i="6"/>
  <c r="U257" i="6"/>
  <c r="T257" i="6"/>
  <c r="O257" i="6"/>
  <c r="M257" i="6"/>
  <c r="K257" i="6"/>
  <c r="I257" i="6"/>
  <c r="G257" i="6"/>
  <c r="U256" i="6"/>
  <c r="T256" i="6"/>
  <c r="O256" i="6"/>
  <c r="M256" i="6"/>
  <c r="K256" i="6"/>
  <c r="I256" i="6"/>
  <c r="G256" i="6"/>
  <c r="U255" i="6"/>
  <c r="T255" i="6"/>
  <c r="O255" i="6"/>
  <c r="M255" i="6"/>
  <c r="K255" i="6"/>
  <c r="I255" i="6"/>
  <c r="G255" i="6"/>
  <c r="S254" i="6"/>
  <c r="R254" i="6"/>
  <c r="Q254" i="6"/>
  <c r="P254" i="6"/>
  <c r="U254" i="6" s="1"/>
  <c r="L254" i="6"/>
  <c r="J254" i="6"/>
  <c r="H254" i="6"/>
  <c r="F254" i="6"/>
  <c r="E254" i="6"/>
  <c r="D254" i="6"/>
  <c r="G254" i="6" s="1"/>
  <c r="U253" i="6"/>
  <c r="T253" i="6"/>
  <c r="O253" i="6"/>
  <c r="M253" i="6"/>
  <c r="K253" i="6"/>
  <c r="I253" i="6"/>
  <c r="G253" i="6"/>
  <c r="U252" i="6"/>
  <c r="T252" i="6"/>
  <c r="O252" i="6"/>
  <c r="M252" i="6"/>
  <c r="K252" i="6"/>
  <c r="I252" i="6"/>
  <c r="G252" i="6"/>
  <c r="U251" i="6"/>
  <c r="T251" i="6"/>
  <c r="O251" i="6"/>
  <c r="M251" i="6"/>
  <c r="K251" i="6"/>
  <c r="I251" i="6"/>
  <c r="G251" i="6"/>
  <c r="U250" i="6"/>
  <c r="T250" i="6"/>
  <c r="O250" i="6"/>
  <c r="M250" i="6"/>
  <c r="K250" i="6"/>
  <c r="I250" i="6"/>
  <c r="G250" i="6"/>
  <c r="U249" i="6"/>
  <c r="T249" i="6"/>
  <c r="O249" i="6"/>
  <c r="M249" i="6"/>
  <c r="K249" i="6"/>
  <c r="I249" i="6"/>
  <c r="G249" i="6"/>
  <c r="U248" i="6"/>
  <c r="T248" i="6"/>
  <c r="O248" i="6"/>
  <c r="M248" i="6"/>
  <c r="K248" i="6"/>
  <c r="I248" i="6"/>
  <c r="G248" i="6"/>
  <c r="S247" i="6"/>
  <c r="R247" i="6"/>
  <c r="Q247" i="6"/>
  <c r="P247" i="6"/>
  <c r="U247" i="6" s="1"/>
  <c r="L247" i="6"/>
  <c r="J247" i="6"/>
  <c r="H247" i="6"/>
  <c r="G247" i="6"/>
  <c r="F247" i="6"/>
  <c r="E247" i="6"/>
  <c r="M247" i="6" s="1"/>
  <c r="D247" i="6"/>
  <c r="U246" i="6"/>
  <c r="T246" i="6"/>
  <c r="O246" i="6"/>
  <c r="M246" i="6"/>
  <c r="K246" i="6"/>
  <c r="I246" i="6"/>
  <c r="G246" i="6"/>
  <c r="U245" i="6"/>
  <c r="T245" i="6"/>
  <c r="O245" i="6"/>
  <c r="M245" i="6"/>
  <c r="K245" i="6"/>
  <c r="I245" i="6"/>
  <c r="G245" i="6"/>
  <c r="U244" i="6"/>
  <c r="T244" i="6"/>
  <c r="O244" i="6"/>
  <c r="M244" i="6"/>
  <c r="K244" i="6"/>
  <c r="I244" i="6"/>
  <c r="G244" i="6"/>
  <c r="U243" i="6"/>
  <c r="T243" i="6"/>
  <c r="O243" i="6"/>
  <c r="M243" i="6"/>
  <c r="K243" i="6"/>
  <c r="I243" i="6"/>
  <c r="G243" i="6"/>
  <c r="U242" i="6"/>
  <c r="T242" i="6"/>
  <c r="O242" i="6"/>
  <c r="M242" i="6"/>
  <c r="K242" i="6"/>
  <c r="I242" i="6"/>
  <c r="G242" i="6"/>
  <c r="U241" i="6"/>
  <c r="T241" i="6"/>
  <c r="O241" i="6"/>
  <c r="M241" i="6"/>
  <c r="K241" i="6"/>
  <c r="I241" i="6"/>
  <c r="G241" i="6"/>
  <c r="S240" i="6"/>
  <c r="R240" i="6"/>
  <c r="Q240" i="6"/>
  <c r="T240" i="6" s="1"/>
  <c r="P240" i="6"/>
  <c r="U240" i="6" s="1"/>
  <c r="L240" i="6"/>
  <c r="K240" i="6"/>
  <c r="J240" i="6"/>
  <c r="I240" i="6"/>
  <c r="H240" i="6"/>
  <c r="F240" i="6"/>
  <c r="E240" i="6"/>
  <c r="D240" i="6"/>
  <c r="O240" i="6" s="1"/>
  <c r="U239" i="6"/>
  <c r="T239" i="6"/>
  <c r="O239" i="6"/>
  <c r="M239" i="6"/>
  <c r="K239" i="6"/>
  <c r="I239" i="6"/>
  <c r="G239" i="6"/>
  <c r="U238" i="6"/>
  <c r="T238" i="6"/>
  <c r="O238" i="6"/>
  <c r="M238" i="6"/>
  <c r="K238" i="6"/>
  <c r="I238" i="6"/>
  <c r="G238" i="6"/>
  <c r="U237" i="6"/>
  <c r="T237" i="6"/>
  <c r="O237" i="6"/>
  <c r="M237" i="6"/>
  <c r="K237" i="6"/>
  <c r="I237" i="6"/>
  <c r="G237" i="6"/>
  <c r="U236" i="6"/>
  <c r="T236" i="6"/>
  <c r="O236" i="6"/>
  <c r="M236" i="6"/>
  <c r="K236" i="6"/>
  <c r="I236" i="6"/>
  <c r="G236" i="6"/>
  <c r="U235" i="6"/>
  <c r="T235" i="6"/>
  <c r="O235" i="6"/>
  <c r="M235" i="6"/>
  <c r="K235" i="6"/>
  <c r="I235" i="6"/>
  <c r="G235" i="6"/>
  <c r="U234" i="6"/>
  <c r="T234" i="6"/>
  <c r="O234" i="6"/>
  <c r="M234" i="6"/>
  <c r="K234" i="6"/>
  <c r="I234" i="6"/>
  <c r="G234" i="6"/>
  <c r="S231" i="6"/>
  <c r="R231" i="6"/>
  <c r="Q231" i="6"/>
  <c r="P231" i="6"/>
  <c r="O231" i="6"/>
  <c r="L231" i="6"/>
  <c r="J231" i="6"/>
  <c r="H231" i="6"/>
  <c r="I231" i="6" s="1"/>
  <c r="F231" i="6"/>
  <c r="E231" i="6"/>
  <c r="M231" i="6" s="1"/>
  <c r="D231" i="6"/>
  <c r="S230" i="6"/>
  <c r="T230" i="6" s="1"/>
  <c r="R230" i="6"/>
  <c r="Q230" i="6"/>
  <c r="P230" i="6"/>
  <c r="O230" i="6"/>
  <c r="L230" i="6"/>
  <c r="J230" i="6"/>
  <c r="I230" i="6"/>
  <c r="H230" i="6"/>
  <c r="F230" i="6"/>
  <c r="E230" i="6"/>
  <c r="D230" i="6"/>
  <c r="G230" i="6" s="1"/>
  <c r="U229" i="6"/>
  <c r="T229" i="6"/>
  <c r="O229" i="6"/>
  <c r="M229" i="6"/>
  <c r="K229" i="6"/>
  <c r="I229" i="6"/>
  <c r="G229" i="6"/>
  <c r="U228" i="6"/>
  <c r="T228" i="6"/>
  <c r="O228" i="6"/>
  <c r="M228" i="6"/>
  <c r="K228" i="6"/>
  <c r="I228" i="6"/>
  <c r="G228" i="6"/>
  <c r="U227" i="6"/>
  <c r="T227" i="6"/>
  <c r="O227" i="6"/>
  <c r="M227" i="6"/>
  <c r="K227" i="6"/>
  <c r="I227" i="6"/>
  <c r="G227" i="6"/>
  <c r="U226" i="6"/>
  <c r="T226" i="6"/>
  <c r="O226" i="6"/>
  <c r="M226" i="6"/>
  <c r="K226" i="6"/>
  <c r="I226" i="6"/>
  <c r="G226" i="6"/>
  <c r="U225" i="6"/>
  <c r="T225" i="6"/>
  <c r="O225" i="6"/>
  <c r="M225" i="6"/>
  <c r="K225" i="6"/>
  <c r="I225" i="6"/>
  <c r="G225" i="6"/>
  <c r="S224" i="6"/>
  <c r="R224" i="6"/>
  <c r="Q224" i="6"/>
  <c r="T224" i="6" s="1"/>
  <c r="P224" i="6"/>
  <c r="L224" i="6"/>
  <c r="J224" i="6"/>
  <c r="K224" i="6" s="1"/>
  <c r="I224" i="6"/>
  <c r="H224" i="6"/>
  <c r="F224" i="6"/>
  <c r="E224" i="6"/>
  <c r="D224" i="6"/>
  <c r="O224" i="6" s="1"/>
  <c r="U223" i="6"/>
  <c r="T223" i="6"/>
  <c r="O223" i="6"/>
  <c r="M223" i="6"/>
  <c r="K223" i="6"/>
  <c r="I223" i="6"/>
  <c r="G223" i="6"/>
  <c r="U222" i="6"/>
  <c r="T222" i="6"/>
  <c r="O222" i="6"/>
  <c r="M222" i="6"/>
  <c r="K222" i="6"/>
  <c r="I222" i="6"/>
  <c r="G222" i="6"/>
  <c r="U221" i="6"/>
  <c r="T221" i="6"/>
  <c r="O221" i="6"/>
  <c r="M221" i="6"/>
  <c r="K221" i="6"/>
  <c r="I221" i="6"/>
  <c r="G221" i="6"/>
  <c r="U220" i="6"/>
  <c r="T220" i="6"/>
  <c r="O220" i="6"/>
  <c r="M220" i="6"/>
  <c r="K220" i="6"/>
  <c r="I220" i="6"/>
  <c r="G220" i="6"/>
  <c r="U219" i="6"/>
  <c r="T219" i="6"/>
  <c r="O219" i="6"/>
  <c r="M219" i="6"/>
  <c r="K219" i="6"/>
  <c r="I219" i="6"/>
  <c r="G219" i="6"/>
  <c r="U218" i="6"/>
  <c r="T218" i="6"/>
  <c r="O218" i="6"/>
  <c r="M218" i="6"/>
  <c r="K218" i="6"/>
  <c r="I218" i="6"/>
  <c r="G218" i="6"/>
  <c r="U217" i="6"/>
  <c r="T217" i="6"/>
  <c r="O217" i="6"/>
  <c r="M217" i="6"/>
  <c r="K217" i="6"/>
  <c r="I217" i="6"/>
  <c r="G217" i="6"/>
  <c r="U216" i="6"/>
  <c r="S216" i="6"/>
  <c r="R216" i="6"/>
  <c r="Q216" i="6"/>
  <c r="P216" i="6"/>
  <c r="L216" i="6"/>
  <c r="J216" i="6"/>
  <c r="H216" i="6"/>
  <c r="F216" i="6"/>
  <c r="E216" i="6"/>
  <c r="M216" i="6" s="1"/>
  <c r="D216" i="6"/>
  <c r="G216" i="6" s="1"/>
  <c r="U215" i="6"/>
  <c r="T215" i="6"/>
  <c r="O215" i="6"/>
  <c r="M215" i="6"/>
  <c r="K215" i="6"/>
  <c r="I215" i="6"/>
  <c r="G215" i="6"/>
  <c r="U214" i="6"/>
  <c r="T214" i="6"/>
  <c r="O214" i="6"/>
  <c r="M214" i="6"/>
  <c r="K214" i="6"/>
  <c r="I214" i="6"/>
  <c r="G214" i="6"/>
  <c r="U213" i="6"/>
  <c r="T213" i="6"/>
  <c r="O213" i="6"/>
  <c r="M213" i="6"/>
  <c r="K213" i="6"/>
  <c r="I213" i="6"/>
  <c r="G213" i="6"/>
  <c r="U212" i="6"/>
  <c r="T212" i="6"/>
  <c r="O212" i="6"/>
  <c r="M212" i="6"/>
  <c r="K212" i="6"/>
  <c r="I212" i="6"/>
  <c r="G212" i="6"/>
  <c r="U211" i="6"/>
  <c r="T211" i="6"/>
  <c r="O211" i="6"/>
  <c r="M211" i="6"/>
  <c r="K211" i="6"/>
  <c r="I211" i="6"/>
  <c r="G211" i="6"/>
  <c r="U210" i="6"/>
  <c r="T210" i="6"/>
  <c r="O210" i="6"/>
  <c r="M210" i="6"/>
  <c r="K210" i="6"/>
  <c r="I210" i="6"/>
  <c r="G210" i="6"/>
  <c r="U209" i="6"/>
  <c r="T209" i="6"/>
  <c r="O209" i="6"/>
  <c r="M209" i="6"/>
  <c r="K209" i="6"/>
  <c r="I209" i="6"/>
  <c r="G209" i="6"/>
  <c r="U208" i="6"/>
  <c r="T208" i="6"/>
  <c r="O208" i="6"/>
  <c r="M208" i="6"/>
  <c r="K208" i="6"/>
  <c r="I208" i="6"/>
  <c r="G208" i="6"/>
  <c r="S205" i="6"/>
  <c r="R205" i="6"/>
  <c r="Q205" i="6"/>
  <c r="P205" i="6"/>
  <c r="L205" i="6"/>
  <c r="J205" i="6"/>
  <c r="H205" i="6"/>
  <c r="F205" i="6"/>
  <c r="U205" i="6" s="1"/>
  <c r="E205" i="6"/>
  <c r="M205" i="6" s="1"/>
  <c r="D205" i="6"/>
  <c r="S204" i="6"/>
  <c r="T204" i="6" s="1"/>
  <c r="R204" i="6"/>
  <c r="Q204" i="6"/>
  <c r="P204" i="6"/>
  <c r="O204" i="6"/>
  <c r="L204" i="6"/>
  <c r="J204" i="6"/>
  <c r="K204" i="6" s="1"/>
  <c r="H204" i="6"/>
  <c r="F204" i="6"/>
  <c r="E204" i="6"/>
  <c r="M204" i="6" s="1"/>
  <c r="D204" i="6"/>
  <c r="I204" i="6" s="1"/>
  <c r="U203" i="6"/>
  <c r="T203" i="6"/>
  <c r="O203" i="6"/>
  <c r="M203" i="6"/>
  <c r="K203" i="6"/>
  <c r="I203" i="6"/>
  <c r="G203" i="6"/>
  <c r="U202" i="6"/>
  <c r="T202" i="6"/>
  <c r="O202" i="6"/>
  <c r="M202" i="6"/>
  <c r="K202" i="6"/>
  <c r="I202" i="6"/>
  <c r="G202" i="6"/>
  <c r="U201" i="6"/>
  <c r="T201" i="6"/>
  <c r="O201" i="6"/>
  <c r="M201" i="6"/>
  <c r="K201" i="6"/>
  <c r="I201" i="6"/>
  <c r="G201" i="6"/>
  <c r="U200" i="6"/>
  <c r="T200" i="6"/>
  <c r="O200" i="6"/>
  <c r="M200" i="6"/>
  <c r="K200" i="6"/>
  <c r="I200" i="6"/>
  <c r="G200" i="6"/>
  <c r="U199" i="6"/>
  <c r="T199" i="6"/>
  <c r="O199" i="6"/>
  <c r="M199" i="6"/>
  <c r="K199" i="6"/>
  <c r="I199" i="6"/>
  <c r="G199" i="6"/>
  <c r="S198" i="6"/>
  <c r="R198" i="6"/>
  <c r="Q198" i="6"/>
  <c r="P198" i="6"/>
  <c r="L198" i="6"/>
  <c r="J198" i="6"/>
  <c r="H198" i="6"/>
  <c r="I198" i="6" s="1"/>
  <c r="F198" i="6"/>
  <c r="G198" i="6" s="1"/>
  <c r="E198" i="6"/>
  <c r="D198" i="6"/>
  <c r="O198" i="6" s="1"/>
  <c r="U197" i="6"/>
  <c r="T197" i="6"/>
  <c r="O197" i="6"/>
  <c r="M197" i="6"/>
  <c r="K197" i="6"/>
  <c r="I197" i="6"/>
  <c r="G197" i="6"/>
  <c r="U196" i="6"/>
  <c r="T196" i="6"/>
  <c r="O196" i="6"/>
  <c r="M196" i="6"/>
  <c r="K196" i="6"/>
  <c r="I196" i="6"/>
  <c r="G196" i="6"/>
  <c r="U195" i="6"/>
  <c r="T195" i="6"/>
  <c r="O195" i="6"/>
  <c r="M195" i="6"/>
  <c r="K195" i="6"/>
  <c r="I195" i="6"/>
  <c r="G195" i="6"/>
  <c r="U194" i="6"/>
  <c r="T194" i="6"/>
  <c r="O194" i="6"/>
  <c r="M194" i="6"/>
  <c r="K194" i="6"/>
  <c r="I194" i="6"/>
  <c r="G194" i="6"/>
  <c r="U193" i="6"/>
  <c r="T193" i="6"/>
  <c r="O193" i="6"/>
  <c r="M193" i="6"/>
  <c r="K193" i="6"/>
  <c r="I193" i="6"/>
  <c r="G193" i="6"/>
  <c r="U192" i="6"/>
  <c r="T192" i="6"/>
  <c r="O192" i="6"/>
  <c r="M192" i="6"/>
  <c r="K192" i="6"/>
  <c r="I192" i="6"/>
  <c r="G192" i="6"/>
  <c r="S191" i="6"/>
  <c r="R191" i="6"/>
  <c r="Q191" i="6"/>
  <c r="T191" i="6" s="1"/>
  <c r="P191" i="6"/>
  <c r="L191" i="6"/>
  <c r="J191" i="6"/>
  <c r="H191" i="6"/>
  <c r="F191" i="6"/>
  <c r="U191" i="6" s="1"/>
  <c r="E191" i="6"/>
  <c r="M191" i="6" s="1"/>
  <c r="D191" i="6"/>
  <c r="U190" i="6"/>
  <c r="T190" i="6"/>
  <c r="O190" i="6"/>
  <c r="M190" i="6"/>
  <c r="K190" i="6"/>
  <c r="I190" i="6"/>
  <c r="G190" i="6"/>
  <c r="U189" i="6"/>
  <c r="T189" i="6"/>
  <c r="O189" i="6"/>
  <c r="M189" i="6"/>
  <c r="K189" i="6"/>
  <c r="I189" i="6"/>
  <c r="G189" i="6"/>
  <c r="U188" i="6"/>
  <c r="T188" i="6"/>
  <c r="O188" i="6"/>
  <c r="M188" i="6"/>
  <c r="K188" i="6"/>
  <c r="I188" i="6"/>
  <c r="G188" i="6"/>
  <c r="U187" i="6"/>
  <c r="T187" i="6"/>
  <c r="O187" i="6"/>
  <c r="M187" i="6"/>
  <c r="K187" i="6"/>
  <c r="I187" i="6"/>
  <c r="G187" i="6"/>
  <c r="U186" i="6"/>
  <c r="T186" i="6"/>
  <c r="O186" i="6"/>
  <c r="M186" i="6"/>
  <c r="K186" i="6"/>
  <c r="I186" i="6"/>
  <c r="G186" i="6"/>
  <c r="S185" i="6"/>
  <c r="R185" i="6"/>
  <c r="Q185" i="6"/>
  <c r="T185" i="6" s="1"/>
  <c r="P185" i="6"/>
  <c r="L185" i="6"/>
  <c r="J185" i="6"/>
  <c r="H185" i="6"/>
  <c r="I185" i="6" s="1"/>
  <c r="F185" i="6"/>
  <c r="U185" i="6" s="1"/>
  <c r="E185" i="6"/>
  <c r="D185" i="6"/>
  <c r="U184" i="6"/>
  <c r="T184" i="6"/>
  <c r="O184" i="6"/>
  <c r="M184" i="6"/>
  <c r="K184" i="6"/>
  <c r="I184" i="6"/>
  <c r="G184" i="6"/>
  <c r="U183" i="6"/>
  <c r="T183" i="6"/>
  <c r="O183" i="6"/>
  <c r="M183" i="6"/>
  <c r="K183" i="6"/>
  <c r="I183" i="6"/>
  <c r="G183" i="6"/>
  <c r="U182" i="6"/>
  <c r="T182" i="6"/>
  <c r="O182" i="6"/>
  <c r="M182" i="6"/>
  <c r="K182" i="6"/>
  <c r="I182" i="6"/>
  <c r="G182" i="6"/>
  <c r="U181" i="6"/>
  <c r="T181" i="6"/>
  <c r="O181" i="6"/>
  <c r="M181" i="6"/>
  <c r="K181" i="6"/>
  <c r="I181" i="6"/>
  <c r="G181" i="6"/>
  <c r="U180" i="6"/>
  <c r="T180" i="6"/>
  <c r="O180" i="6"/>
  <c r="M180" i="6"/>
  <c r="K180" i="6"/>
  <c r="I180" i="6"/>
  <c r="G180" i="6"/>
  <c r="S179" i="6"/>
  <c r="R179" i="6"/>
  <c r="Q179" i="6"/>
  <c r="T179" i="6" s="1"/>
  <c r="P179" i="6"/>
  <c r="O179" i="6"/>
  <c r="L179" i="6"/>
  <c r="J179" i="6"/>
  <c r="H179" i="6"/>
  <c r="F179" i="6"/>
  <c r="E179" i="6"/>
  <c r="D179" i="6"/>
  <c r="U178" i="6"/>
  <c r="T178" i="6"/>
  <c r="O178" i="6"/>
  <c r="M178" i="6"/>
  <c r="K178" i="6"/>
  <c r="I178" i="6"/>
  <c r="G178" i="6"/>
  <c r="U177" i="6"/>
  <c r="T177" i="6"/>
  <c r="O177" i="6"/>
  <c r="M177" i="6"/>
  <c r="K177" i="6"/>
  <c r="I177" i="6"/>
  <c r="G177" i="6"/>
  <c r="U176" i="6"/>
  <c r="T176" i="6"/>
  <c r="O176" i="6"/>
  <c r="M176" i="6"/>
  <c r="K176" i="6"/>
  <c r="I176" i="6"/>
  <c r="G176" i="6"/>
  <c r="U175" i="6"/>
  <c r="T175" i="6"/>
  <c r="O175" i="6"/>
  <c r="M175" i="6"/>
  <c r="K175" i="6"/>
  <c r="I175" i="6"/>
  <c r="G175" i="6"/>
  <c r="U174" i="6"/>
  <c r="T174" i="6"/>
  <c r="O174" i="6"/>
  <c r="M174" i="6"/>
  <c r="K174" i="6"/>
  <c r="I174" i="6"/>
  <c r="G174" i="6"/>
  <c r="U173" i="6"/>
  <c r="T173" i="6"/>
  <c r="O173" i="6"/>
  <c r="M173" i="6"/>
  <c r="K173" i="6"/>
  <c r="I173" i="6"/>
  <c r="G173" i="6"/>
  <c r="S170" i="6"/>
  <c r="R170" i="6"/>
  <c r="Q170" i="6"/>
  <c r="P170" i="6"/>
  <c r="L170" i="6"/>
  <c r="J170" i="6"/>
  <c r="H170" i="6"/>
  <c r="F170" i="6"/>
  <c r="E170" i="6"/>
  <c r="D170" i="6"/>
  <c r="I170" i="6" s="1"/>
  <c r="S169" i="6"/>
  <c r="R169" i="6"/>
  <c r="Q169" i="6"/>
  <c r="P169" i="6"/>
  <c r="O169" i="6"/>
  <c r="L169" i="6"/>
  <c r="M169" i="6" s="1"/>
  <c r="J169" i="6"/>
  <c r="H169" i="6"/>
  <c r="F169" i="6"/>
  <c r="U169" i="6" s="1"/>
  <c r="E169" i="6"/>
  <c r="D169" i="6"/>
  <c r="U168" i="6"/>
  <c r="T168" i="6"/>
  <c r="O168" i="6"/>
  <c r="M168" i="6"/>
  <c r="K168" i="6"/>
  <c r="I168" i="6"/>
  <c r="G168" i="6"/>
  <c r="U167" i="6"/>
  <c r="T167" i="6"/>
  <c r="O167" i="6"/>
  <c r="M167" i="6"/>
  <c r="K167" i="6"/>
  <c r="I167" i="6"/>
  <c r="G167" i="6"/>
  <c r="U166" i="6"/>
  <c r="T166" i="6"/>
  <c r="O166" i="6"/>
  <c r="M166" i="6"/>
  <c r="K166" i="6"/>
  <c r="I166" i="6"/>
  <c r="G166" i="6"/>
  <c r="U165" i="6"/>
  <c r="T165" i="6"/>
  <c r="O165" i="6"/>
  <c r="M165" i="6"/>
  <c r="K165" i="6"/>
  <c r="I165" i="6"/>
  <c r="G165" i="6"/>
  <c r="U164" i="6"/>
  <c r="T164" i="6"/>
  <c r="O164" i="6"/>
  <c r="M164" i="6"/>
  <c r="K164" i="6"/>
  <c r="I164" i="6"/>
  <c r="G164" i="6"/>
  <c r="S163" i="6"/>
  <c r="R163" i="6"/>
  <c r="Q163" i="6"/>
  <c r="P163" i="6"/>
  <c r="L163" i="6"/>
  <c r="J163" i="6"/>
  <c r="H163" i="6"/>
  <c r="F163" i="6"/>
  <c r="E163" i="6"/>
  <c r="M163" i="6" s="1"/>
  <c r="D163" i="6"/>
  <c r="U162" i="6"/>
  <c r="T162" i="6"/>
  <c r="O162" i="6"/>
  <c r="M162" i="6"/>
  <c r="K162" i="6"/>
  <c r="I162" i="6"/>
  <c r="G162" i="6"/>
  <c r="U161" i="6"/>
  <c r="T161" i="6"/>
  <c r="O161" i="6"/>
  <c r="M161" i="6"/>
  <c r="K161" i="6"/>
  <c r="I161" i="6"/>
  <c r="G161" i="6"/>
  <c r="U160" i="6"/>
  <c r="T160" i="6"/>
  <c r="O160" i="6"/>
  <c r="M160" i="6"/>
  <c r="K160" i="6"/>
  <c r="I160" i="6"/>
  <c r="G160" i="6"/>
  <c r="U159" i="6"/>
  <c r="T159" i="6"/>
  <c r="O159" i="6"/>
  <c r="M159" i="6"/>
  <c r="K159" i="6"/>
  <c r="I159" i="6"/>
  <c r="G159" i="6"/>
  <c r="U158" i="6"/>
  <c r="T158" i="6"/>
  <c r="O158" i="6"/>
  <c r="M158" i="6"/>
  <c r="K158" i="6"/>
  <c r="I158" i="6"/>
  <c r="G158" i="6"/>
  <c r="S157" i="6"/>
  <c r="R157" i="6"/>
  <c r="Q157" i="6"/>
  <c r="P157" i="6"/>
  <c r="L157" i="6"/>
  <c r="M157" i="6" s="1"/>
  <c r="J157" i="6"/>
  <c r="H157" i="6"/>
  <c r="F157" i="6"/>
  <c r="E157" i="6"/>
  <c r="D157" i="6"/>
  <c r="U156" i="6"/>
  <c r="T156" i="6"/>
  <c r="O156" i="6"/>
  <c r="M156" i="6"/>
  <c r="K156" i="6"/>
  <c r="I156" i="6"/>
  <c r="G156" i="6"/>
  <c r="U155" i="6"/>
  <c r="T155" i="6"/>
  <c r="O155" i="6"/>
  <c r="M155" i="6"/>
  <c r="K155" i="6"/>
  <c r="I155" i="6"/>
  <c r="G155" i="6"/>
  <c r="U154" i="6"/>
  <c r="T154" i="6"/>
  <c r="O154" i="6"/>
  <c r="M154" i="6"/>
  <c r="K154" i="6"/>
  <c r="I154" i="6"/>
  <c r="G154" i="6"/>
  <c r="U153" i="6"/>
  <c r="T153" i="6"/>
  <c r="O153" i="6"/>
  <c r="M153" i="6"/>
  <c r="K153" i="6"/>
  <c r="I153" i="6"/>
  <c r="G153" i="6"/>
  <c r="U152" i="6"/>
  <c r="T152" i="6"/>
  <c r="O152" i="6"/>
  <c r="M152" i="6"/>
  <c r="K152" i="6"/>
  <c r="I152" i="6"/>
  <c r="G152" i="6"/>
  <c r="U151" i="6"/>
  <c r="T151" i="6"/>
  <c r="O151" i="6"/>
  <c r="M151" i="6"/>
  <c r="K151" i="6"/>
  <c r="I151" i="6"/>
  <c r="G151" i="6"/>
  <c r="S150" i="6"/>
  <c r="R150" i="6"/>
  <c r="Q150" i="6"/>
  <c r="T150" i="6" s="1"/>
  <c r="P150" i="6"/>
  <c r="U150" i="6" s="1"/>
  <c r="L150" i="6"/>
  <c r="J150" i="6"/>
  <c r="H150" i="6"/>
  <c r="F150" i="6"/>
  <c r="E150" i="6"/>
  <c r="D150" i="6"/>
  <c r="U149" i="6"/>
  <c r="T149" i="6"/>
  <c r="O149" i="6"/>
  <c r="M149" i="6"/>
  <c r="K149" i="6"/>
  <c r="I149" i="6"/>
  <c r="G149" i="6"/>
  <c r="U148" i="6"/>
  <c r="T148" i="6"/>
  <c r="O148" i="6"/>
  <c r="M148" i="6"/>
  <c r="K148" i="6"/>
  <c r="I148" i="6"/>
  <c r="G148" i="6"/>
  <c r="U147" i="6"/>
  <c r="T147" i="6"/>
  <c r="O147" i="6"/>
  <c r="M147" i="6"/>
  <c r="K147" i="6"/>
  <c r="I147" i="6"/>
  <c r="G147" i="6"/>
  <c r="U146" i="6"/>
  <c r="T146" i="6"/>
  <c r="O146" i="6"/>
  <c r="M146" i="6"/>
  <c r="K146" i="6"/>
  <c r="I146" i="6"/>
  <c r="G146" i="6"/>
  <c r="U145" i="6"/>
  <c r="T145" i="6"/>
  <c r="O145" i="6"/>
  <c r="M145" i="6"/>
  <c r="K145" i="6"/>
  <c r="I145" i="6"/>
  <c r="G145" i="6"/>
  <c r="U144" i="6"/>
  <c r="S144" i="6"/>
  <c r="R144" i="6"/>
  <c r="Q144" i="6"/>
  <c r="P144" i="6"/>
  <c r="L144" i="6"/>
  <c r="J144" i="6"/>
  <c r="H144" i="6"/>
  <c r="F144" i="6"/>
  <c r="E144" i="6"/>
  <c r="K144" i="6" s="1"/>
  <c r="D144" i="6"/>
  <c r="I144" i="6" s="1"/>
  <c r="U143" i="6"/>
  <c r="T143" i="6"/>
  <c r="O143" i="6"/>
  <c r="M143" i="6"/>
  <c r="K143" i="6"/>
  <c r="I143" i="6"/>
  <c r="G143" i="6"/>
  <c r="U142" i="6"/>
  <c r="T142" i="6"/>
  <c r="O142" i="6"/>
  <c r="M142" i="6"/>
  <c r="K142" i="6"/>
  <c r="I142" i="6"/>
  <c r="G142" i="6"/>
  <c r="U141" i="6"/>
  <c r="T141" i="6"/>
  <c r="O141" i="6"/>
  <c r="M141" i="6"/>
  <c r="K141" i="6"/>
  <c r="I141" i="6"/>
  <c r="G141" i="6"/>
  <c r="U140" i="6"/>
  <c r="T140" i="6"/>
  <c r="O140" i="6"/>
  <c r="M140" i="6"/>
  <c r="K140" i="6"/>
  <c r="I140" i="6"/>
  <c r="G140" i="6"/>
  <c r="U139" i="6"/>
  <c r="T139" i="6"/>
  <c r="O139" i="6"/>
  <c r="M139" i="6"/>
  <c r="K139" i="6"/>
  <c r="I139" i="6"/>
  <c r="G139" i="6"/>
  <c r="U138" i="6"/>
  <c r="T138" i="6"/>
  <c r="O138" i="6"/>
  <c r="M138" i="6"/>
  <c r="K138" i="6"/>
  <c r="I138" i="6"/>
  <c r="G138" i="6"/>
  <c r="T137" i="6"/>
  <c r="S137" i="6"/>
  <c r="R137" i="6"/>
  <c r="Q137" i="6"/>
  <c r="P137" i="6"/>
  <c r="L137" i="6"/>
  <c r="J137" i="6"/>
  <c r="K137" i="6" s="1"/>
  <c r="H137" i="6"/>
  <c r="F137" i="6"/>
  <c r="E137" i="6"/>
  <c r="D137" i="6"/>
  <c r="O137" i="6" s="1"/>
  <c r="U136" i="6"/>
  <c r="T136" i="6"/>
  <c r="O136" i="6"/>
  <c r="M136" i="6"/>
  <c r="K136" i="6"/>
  <c r="I136" i="6"/>
  <c r="G136" i="6"/>
  <c r="U135" i="6"/>
  <c r="T135" i="6"/>
  <c r="O135" i="6"/>
  <c r="M135" i="6"/>
  <c r="K135" i="6"/>
  <c r="I135" i="6"/>
  <c r="G135" i="6"/>
  <c r="U134" i="6"/>
  <c r="T134" i="6"/>
  <c r="O134" i="6"/>
  <c r="M134" i="6"/>
  <c r="K134" i="6"/>
  <c r="I134" i="6"/>
  <c r="G134" i="6"/>
  <c r="U133" i="6"/>
  <c r="T133" i="6"/>
  <c r="O133" i="6"/>
  <c r="M133" i="6"/>
  <c r="K133" i="6"/>
  <c r="I133" i="6"/>
  <c r="G133" i="6"/>
  <c r="S132" i="6"/>
  <c r="R132" i="6"/>
  <c r="Q132" i="6"/>
  <c r="T132" i="6" s="1"/>
  <c r="P132" i="6"/>
  <c r="U132" i="6" s="1"/>
  <c r="L132" i="6"/>
  <c r="J132" i="6"/>
  <c r="H132" i="6"/>
  <c r="F132" i="6"/>
  <c r="E132" i="6"/>
  <c r="D132" i="6"/>
  <c r="I132" i="6" s="1"/>
  <c r="U131" i="6"/>
  <c r="T131" i="6"/>
  <c r="O131" i="6"/>
  <c r="M131" i="6"/>
  <c r="K131" i="6"/>
  <c r="I131" i="6"/>
  <c r="G131" i="6"/>
  <c r="U130" i="6"/>
  <c r="T130" i="6"/>
  <c r="O130" i="6"/>
  <c r="M130" i="6"/>
  <c r="K130" i="6"/>
  <c r="I130" i="6"/>
  <c r="G130" i="6"/>
  <c r="U129" i="6"/>
  <c r="T129" i="6"/>
  <c r="O129" i="6"/>
  <c r="M129" i="6"/>
  <c r="K129" i="6"/>
  <c r="I129" i="6"/>
  <c r="G129" i="6"/>
  <c r="U128" i="6"/>
  <c r="T128" i="6"/>
  <c r="O128" i="6"/>
  <c r="M128" i="6"/>
  <c r="K128" i="6"/>
  <c r="I128" i="6"/>
  <c r="G128" i="6"/>
  <c r="U127" i="6"/>
  <c r="T127" i="6"/>
  <c r="O127" i="6"/>
  <c r="M127" i="6"/>
  <c r="K127" i="6"/>
  <c r="I127" i="6"/>
  <c r="G127" i="6"/>
  <c r="S126" i="6"/>
  <c r="R126" i="6"/>
  <c r="Q126" i="6"/>
  <c r="P126" i="6"/>
  <c r="L126" i="6"/>
  <c r="J126" i="6"/>
  <c r="H126" i="6"/>
  <c r="F126" i="6"/>
  <c r="E126" i="6"/>
  <c r="M126" i="6" s="1"/>
  <c r="D126" i="6"/>
  <c r="G126" i="6" s="1"/>
  <c r="U125" i="6"/>
  <c r="T125" i="6"/>
  <c r="O125" i="6"/>
  <c r="M125" i="6"/>
  <c r="K125" i="6"/>
  <c r="I125" i="6"/>
  <c r="G125" i="6"/>
  <c r="U124" i="6"/>
  <c r="T124" i="6"/>
  <c r="O124" i="6"/>
  <c r="M124" i="6"/>
  <c r="K124" i="6"/>
  <c r="I124" i="6"/>
  <c r="G124" i="6"/>
  <c r="U123" i="6"/>
  <c r="T123" i="6"/>
  <c r="O123" i="6"/>
  <c r="M123" i="6"/>
  <c r="K123" i="6"/>
  <c r="I123" i="6"/>
  <c r="G123" i="6"/>
  <c r="U122" i="6"/>
  <c r="T122" i="6"/>
  <c r="O122" i="6"/>
  <c r="M122" i="6"/>
  <c r="K122" i="6"/>
  <c r="I122" i="6"/>
  <c r="G122" i="6"/>
  <c r="S121" i="6"/>
  <c r="R121" i="6"/>
  <c r="Q121" i="6"/>
  <c r="P121" i="6"/>
  <c r="L121" i="6"/>
  <c r="J121" i="6"/>
  <c r="H121" i="6"/>
  <c r="I121" i="6" s="1"/>
  <c r="F121" i="6"/>
  <c r="E121" i="6"/>
  <c r="D121" i="6"/>
  <c r="U120" i="6"/>
  <c r="T120" i="6"/>
  <c r="O120" i="6"/>
  <c r="M120" i="6"/>
  <c r="K120" i="6"/>
  <c r="I120" i="6"/>
  <c r="G120" i="6"/>
  <c r="U119" i="6"/>
  <c r="T119" i="6"/>
  <c r="O119" i="6"/>
  <c r="M119" i="6"/>
  <c r="K119" i="6"/>
  <c r="I119" i="6"/>
  <c r="G119" i="6"/>
  <c r="U118" i="6"/>
  <c r="T118" i="6"/>
  <c r="O118" i="6"/>
  <c r="M118" i="6"/>
  <c r="K118" i="6"/>
  <c r="I118" i="6"/>
  <c r="G118" i="6"/>
  <c r="U117" i="6"/>
  <c r="T117" i="6"/>
  <c r="O117" i="6"/>
  <c r="M117" i="6"/>
  <c r="K117" i="6"/>
  <c r="I117" i="6"/>
  <c r="G117" i="6"/>
  <c r="U116" i="6"/>
  <c r="T116" i="6"/>
  <c r="O116" i="6"/>
  <c r="M116" i="6"/>
  <c r="K116" i="6"/>
  <c r="I116" i="6"/>
  <c r="G116" i="6"/>
  <c r="U115" i="6"/>
  <c r="T115" i="6"/>
  <c r="O115" i="6"/>
  <c r="M115" i="6"/>
  <c r="K115" i="6"/>
  <c r="I115" i="6"/>
  <c r="G115" i="6"/>
  <c r="U114" i="6"/>
  <c r="T114" i="6"/>
  <c r="O114" i="6"/>
  <c r="M114" i="6"/>
  <c r="K114" i="6"/>
  <c r="I114" i="6"/>
  <c r="G114" i="6"/>
  <c r="U113" i="6"/>
  <c r="T113" i="6"/>
  <c r="O113" i="6"/>
  <c r="M113" i="6"/>
  <c r="K113" i="6"/>
  <c r="I113" i="6"/>
  <c r="G113" i="6"/>
  <c r="S112" i="6"/>
  <c r="T112" i="6" s="1"/>
  <c r="R112" i="6"/>
  <c r="Q112" i="6"/>
  <c r="P112" i="6"/>
  <c r="O112" i="6"/>
  <c r="L112" i="6"/>
  <c r="J112" i="6"/>
  <c r="K112" i="6" s="1"/>
  <c r="I112" i="6"/>
  <c r="H112" i="6"/>
  <c r="F112" i="6"/>
  <c r="E112" i="6"/>
  <c r="D112" i="6"/>
  <c r="U111" i="6"/>
  <c r="T111" i="6"/>
  <c r="O111" i="6"/>
  <c r="M111" i="6"/>
  <c r="K111" i="6"/>
  <c r="I111" i="6"/>
  <c r="G111" i="6"/>
  <c r="U110" i="6"/>
  <c r="T110" i="6"/>
  <c r="O110" i="6"/>
  <c r="M110" i="6"/>
  <c r="K110" i="6"/>
  <c r="I110" i="6"/>
  <c r="G110" i="6"/>
  <c r="U109" i="6"/>
  <c r="T109" i="6"/>
  <c r="O109" i="6"/>
  <c r="M109" i="6"/>
  <c r="K109" i="6"/>
  <c r="I109" i="6"/>
  <c r="G109" i="6"/>
  <c r="U108" i="6"/>
  <c r="T108" i="6"/>
  <c r="O108" i="6"/>
  <c r="M108" i="6"/>
  <c r="K108" i="6"/>
  <c r="I108" i="6"/>
  <c r="G108" i="6"/>
  <c r="U107" i="6"/>
  <c r="T107" i="6"/>
  <c r="O107" i="6"/>
  <c r="M107" i="6"/>
  <c r="K107" i="6"/>
  <c r="I107" i="6"/>
  <c r="G107" i="6"/>
  <c r="S106" i="6"/>
  <c r="R106" i="6"/>
  <c r="Q106" i="6"/>
  <c r="P106" i="6"/>
  <c r="U106" i="6" s="1"/>
  <c r="L106" i="6"/>
  <c r="J106" i="6"/>
  <c r="H106" i="6"/>
  <c r="F106" i="6"/>
  <c r="E106" i="6"/>
  <c r="M106" i="6" s="1"/>
  <c r="D106" i="6"/>
  <c r="I106" i="6" s="1"/>
  <c r="U105" i="6"/>
  <c r="T105" i="6"/>
  <c r="O105" i="6"/>
  <c r="M105" i="6"/>
  <c r="K105" i="6"/>
  <c r="I105" i="6"/>
  <c r="G105" i="6"/>
  <c r="S102" i="6"/>
  <c r="T102" i="6" s="1"/>
  <c r="R102" i="6"/>
  <c r="Q102" i="6"/>
  <c r="P102" i="6"/>
  <c r="L102" i="6"/>
  <c r="J102" i="6"/>
  <c r="K102" i="6" s="1"/>
  <c r="I102" i="6"/>
  <c r="H102" i="6"/>
  <c r="F102" i="6"/>
  <c r="E102" i="6"/>
  <c r="D102" i="6"/>
  <c r="O102" i="6" s="1"/>
  <c r="S101" i="6"/>
  <c r="T101" i="6" s="1"/>
  <c r="R101" i="6"/>
  <c r="Q101" i="6"/>
  <c r="P101" i="6"/>
  <c r="U101" i="6" s="1"/>
  <c r="L101" i="6"/>
  <c r="J101" i="6"/>
  <c r="H101" i="6"/>
  <c r="G101" i="6"/>
  <c r="F101" i="6"/>
  <c r="E101" i="6"/>
  <c r="D101" i="6"/>
  <c r="U100" i="6"/>
  <c r="T100" i="6"/>
  <c r="O100" i="6"/>
  <c r="M100" i="6"/>
  <c r="K100" i="6"/>
  <c r="I100" i="6"/>
  <c r="G100" i="6"/>
  <c r="U99" i="6"/>
  <c r="T99" i="6"/>
  <c r="O99" i="6"/>
  <c r="M99" i="6"/>
  <c r="K99" i="6"/>
  <c r="I99" i="6"/>
  <c r="G99" i="6"/>
  <c r="U98" i="6"/>
  <c r="T98" i="6"/>
  <c r="O98" i="6"/>
  <c r="M98" i="6"/>
  <c r="K98" i="6"/>
  <c r="I98" i="6"/>
  <c r="G98" i="6"/>
  <c r="U97" i="6"/>
  <c r="T97" i="6"/>
  <c r="O97" i="6"/>
  <c r="M97" i="6"/>
  <c r="K97" i="6"/>
  <c r="I97" i="6"/>
  <c r="G97" i="6"/>
  <c r="S96" i="6"/>
  <c r="R96" i="6"/>
  <c r="Q96" i="6"/>
  <c r="T96" i="6" s="1"/>
  <c r="P96" i="6"/>
  <c r="L96" i="6"/>
  <c r="J96" i="6"/>
  <c r="H96" i="6"/>
  <c r="F96" i="6"/>
  <c r="E96" i="6"/>
  <c r="D96" i="6"/>
  <c r="U95" i="6"/>
  <c r="T95" i="6"/>
  <c r="O95" i="6"/>
  <c r="M95" i="6"/>
  <c r="K95" i="6"/>
  <c r="I95" i="6"/>
  <c r="G95" i="6"/>
  <c r="U94" i="6"/>
  <c r="T94" i="6"/>
  <c r="O94" i="6"/>
  <c r="M94" i="6"/>
  <c r="K94" i="6"/>
  <c r="I94" i="6"/>
  <c r="G94" i="6"/>
  <c r="U93" i="6"/>
  <c r="T93" i="6"/>
  <c r="O93" i="6"/>
  <c r="M93" i="6"/>
  <c r="K93" i="6"/>
  <c r="I93" i="6"/>
  <c r="G93" i="6"/>
  <c r="U92" i="6"/>
  <c r="T92" i="6"/>
  <c r="O92" i="6"/>
  <c r="M92" i="6"/>
  <c r="K92" i="6"/>
  <c r="I92" i="6"/>
  <c r="G92" i="6"/>
  <c r="S91" i="6"/>
  <c r="R91" i="6"/>
  <c r="Q91" i="6"/>
  <c r="P91" i="6"/>
  <c r="L91" i="6"/>
  <c r="M91" i="6" s="1"/>
  <c r="J91" i="6"/>
  <c r="H91" i="6"/>
  <c r="I91" i="6" s="1"/>
  <c r="F91" i="6"/>
  <c r="E91" i="6"/>
  <c r="D91" i="6"/>
  <c r="U90" i="6"/>
  <c r="T90" i="6"/>
  <c r="O90" i="6"/>
  <c r="M90" i="6"/>
  <c r="K90" i="6"/>
  <c r="I90" i="6"/>
  <c r="G90" i="6"/>
  <c r="U89" i="6"/>
  <c r="T89" i="6"/>
  <c r="O89" i="6"/>
  <c r="M89" i="6"/>
  <c r="K89" i="6"/>
  <c r="I89" i="6"/>
  <c r="G89" i="6"/>
  <c r="U88" i="6"/>
  <c r="T88" i="6"/>
  <c r="O88" i="6"/>
  <c r="M88" i="6"/>
  <c r="K88" i="6"/>
  <c r="I88" i="6"/>
  <c r="G88" i="6"/>
  <c r="S85" i="6"/>
  <c r="R85" i="6"/>
  <c r="Q85" i="6"/>
  <c r="T85" i="6" s="1"/>
  <c r="P85" i="6"/>
  <c r="U85" i="6" s="1"/>
  <c r="L85" i="6"/>
  <c r="J85" i="6"/>
  <c r="H85" i="6"/>
  <c r="F85" i="6"/>
  <c r="E85" i="6"/>
  <c r="D85" i="6"/>
  <c r="U84" i="6"/>
  <c r="S84" i="6"/>
  <c r="R84" i="6"/>
  <c r="Q84" i="6"/>
  <c r="T84" i="6" s="1"/>
  <c r="P84" i="6"/>
  <c r="L84" i="6"/>
  <c r="J84" i="6"/>
  <c r="H84" i="6"/>
  <c r="F84" i="6"/>
  <c r="E84" i="6"/>
  <c r="D84" i="6"/>
  <c r="U83" i="6"/>
  <c r="T83" i="6"/>
  <c r="O83" i="6"/>
  <c r="M83" i="6"/>
  <c r="K83" i="6"/>
  <c r="I83" i="6"/>
  <c r="G83" i="6"/>
  <c r="U82" i="6"/>
  <c r="T82" i="6"/>
  <c r="O82" i="6"/>
  <c r="M82" i="6"/>
  <c r="K82" i="6"/>
  <c r="I82" i="6"/>
  <c r="G82" i="6"/>
  <c r="U81" i="6"/>
  <c r="T81" i="6"/>
  <c r="O81" i="6"/>
  <c r="M81" i="6"/>
  <c r="K81" i="6"/>
  <c r="I81" i="6"/>
  <c r="G81" i="6"/>
  <c r="U80" i="6"/>
  <c r="T80" i="6"/>
  <c r="O80" i="6"/>
  <c r="M80" i="6"/>
  <c r="K80" i="6"/>
  <c r="I80" i="6"/>
  <c r="G80" i="6"/>
  <c r="U79" i="6"/>
  <c r="T79" i="6"/>
  <c r="O79" i="6"/>
  <c r="M79" i="6"/>
  <c r="K79" i="6"/>
  <c r="I79" i="6"/>
  <c r="G79" i="6"/>
  <c r="S78" i="6"/>
  <c r="R78" i="6"/>
  <c r="Q78" i="6"/>
  <c r="T78" i="6" s="1"/>
  <c r="P78" i="6"/>
  <c r="U78" i="6" s="1"/>
  <c r="L78" i="6"/>
  <c r="J78" i="6"/>
  <c r="H78" i="6"/>
  <c r="F78" i="6"/>
  <c r="E78" i="6"/>
  <c r="D78" i="6"/>
  <c r="G78" i="6" s="1"/>
  <c r="U77" i="6"/>
  <c r="T77" i="6"/>
  <c r="O77" i="6"/>
  <c r="M77" i="6"/>
  <c r="K77" i="6"/>
  <c r="I77" i="6"/>
  <c r="G77" i="6"/>
  <c r="U76" i="6"/>
  <c r="T76" i="6"/>
  <c r="O76" i="6"/>
  <c r="M76" i="6"/>
  <c r="K76" i="6"/>
  <c r="I76" i="6"/>
  <c r="G76" i="6"/>
  <c r="U75" i="6"/>
  <c r="T75" i="6"/>
  <c r="O75" i="6"/>
  <c r="M75" i="6"/>
  <c r="K75" i="6"/>
  <c r="I75" i="6"/>
  <c r="G75" i="6"/>
  <c r="U74" i="6"/>
  <c r="T74" i="6"/>
  <c r="O74" i="6"/>
  <c r="M74" i="6"/>
  <c r="K74" i="6"/>
  <c r="I74" i="6"/>
  <c r="G74" i="6"/>
  <c r="U73" i="6"/>
  <c r="T73" i="6"/>
  <c r="O73" i="6"/>
  <c r="M73" i="6"/>
  <c r="K73" i="6"/>
  <c r="I73" i="6"/>
  <c r="G73" i="6"/>
  <c r="U72" i="6"/>
  <c r="T72" i="6"/>
  <c r="O72" i="6"/>
  <c r="M72" i="6"/>
  <c r="K72" i="6"/>
  <c r="I72" i="6"/>
  <c r="G72" i="6"/>
  <c r="U71" i="6"/>
  <c r="T71" i="6"/>
  <c r="O71" i="6"/>
  <c r="M71" i="6"/>
  <c r="K71" i="6"/>
  <c r="I71" i="6"/>
  <c r="G71" i="6"/>
  <c r="S70" i="6"/>
  <c r="R70" i="6"/>
  <c r="Q70" i="6"/>
  <c r="P70" i="6"/>
  <c r="U70" i="6" s="1"/>
  <c r="O70" i="6"/>
  <c r="L70" i="6"/>
  <c r="J70" i="6"/>
  <c r="H70" i="6"/>
  <c r="F70" i="6"/>
  <c r="E70" i="6"/>
  <c r="M70" i="6" s="1"/>
  <c r="D70" i="6"/>
  <c r="I70" i="6" s="1"/>
  <c r="U69" i="6"/>
  <c r="T69" i="6"/>
  <c r="O69" i="6"/>
  <c r="M69" i="6"/>
  <c r="K69" i="6"/>
  <c r="I69" i="6"/>
  <c r="G69" i="6"/>
  <c r="U68" i="6"/>
  <c r="T68" i="6"/>
  <c r="O68" i="6"/>
  <c r="M68" i="6"/>
  <c r="K68" i="6"/>
  <c r="I68" i="6"/>
  <c r="G68" i="6"/>
  <c r="U67" i="6"/>
  <c r="T67" i="6"/>
  <c r="O67" i="6"/>
  <c r="M67" i="6"/>
  <c r="K67" i="6"/>
  <c r="I67" i="6"/>
  <c r="G67" i="6"/>
  <c r="U66" i="6"/>
  <c r="T66" i="6"/>
  <c r="O66" i="6"/>
  <c r="M66" i="6"/>
  <c r="K66" i="6"/>
  <c r="I66" i="6"/>
  <c r="G66" i="6"/>
  <c r="U65" i="6"/>
  <c r="T65" i="6"/>
  <c r="O65" i="6"/>
  <c r="M65" i="6"/>
  <c r="K65" i="6"/>
  <c r="I65" i="6"/>
  <c r="G65" i="6"/>
  <c r="U64" i="6"/>
  <c r="T64" i="6"/>
  <c r="O64" i="6"/>
  <c r="M64" i="6"/>
  <c r="K64" i="6"/>
  <c r="I64" i="6"/>
  <c r="G64" i="6"/>
  <c r="S63" i="6"/>
  <c r="R63" i="6"/>
  <c r="Q63" i="6"/>
  <c r="P63" i="6"/>
  <c r="O63" i="6"/>
  <c r="L63" i="6"/>
  <c r="J63" i="6"/>
  <c r="I63" i="6"/>
  <c r="H63" i="6"/>
  <c r="F63" i="6"/>
  <c r="U63" i="6" s="1"/>
  <c r="E63" i="6"/>
  <c r="D63" i="6"/>
  <c r="U62" i="6"/>
  <c r="T62" i="6"/>
  <c r="O62" i="6"/>
  <c r="M62" i="6"/>
  <c r="K62" i="6"/>
  <c r="I62" i="6"/>
  <c r="G62" i="6"/>
  <c r="U61" i="6"/>
  <c r="T61" i="6"/>
  <c r="O61" i="6"/>
  <c r="M61" i="6"/>
  <c r="K61" i="6"/>
  <c r="I61" i="6"/>
  <c r="G61" i="6"/>
  <c r="U60" i="6"/>
  <c r="T60" i="6"/>
  <c r="O60" i="6"/>
  <c r="M60" i="6"/>
  <c r="K60" i="6"/>
  <c r="I60" i="6"/>
  <c r="G60" i="6"/>
  <c r="U59" i="6"/>
  <c r="T59" i="6"/>
  <c r="O59" i="6"/>
  <c r="M59" i="6"/>
  <c r="K59" i="6"/>
  <c r="I59" i="6"/>
  <c r="G59" i="6"/>
  <c r="S58" i="6"/>
  <c r="T58" i="6" s="1"/>
  <c r="R58" i="6"/>
  <c r="Q58" i="6"/>
  <c r="P58" i="6"/>
  <c r="O58" i="6"/>
  <c r="L58" i="6"/>
  <c r="J58" i="6"/>
  <c r="H58" i="6"/>
  <c r="F58" i="6"/>
  <c r="G58" i="6" s="1"/>
  <c r="E58" i="6"/>
  <c r="D58" i="6"/>
  <c r="U57" i="6"/>
  <c r="T57" i="6"/>
  <c r="O57" i="6"/>
  <c r="M57" i="6"/>
  <c r="K57" i="6"/>
  <c r="I57" i="6"/>
  <c r="G57" i="6"/>
  <c r="S54" i="6"/>
  <c r="T54" i="6" s="1"/>
  <c r="R54" i="6"/>
  <c r="Q54" i="6"/>
  <c r="P54" i="6"/>
  <c r="U54" i="6" s="1"/>
  <c r="L54" i="6"/>
  <c r="J54" i="6"/>
  <c r="K54" i="6" s="1"/>
  <c r="H54" i="6"/>
  <c r="F54" i="6"/>
  <c r="E54" i="6"/>
  <c r="D54" i="6"/>
  <c r="T53" i="6"/>
  <c r="S53" i="6"/>
  <c r="R53" i="6"/>
  <c r="Q53" i="6"/>
  <c r="P53" i="6"/>
  <c r="L53" i="6"/>
  <c r="J53" i="6"/>
  <c r="H53" i="6"/>
  <c r="F53" i="6"/>
  <c r="G53" i="6" s="1"/>
  <c r="E53" i="6"/>
  <c r="M53" i="6" s="1"/>
  <c r="D53" i="6"/>
  <c r="U52" i="6"/>
  <c r="T52" i="6"/>
  <c r="O52" i="6"/>
  <c r="M52" i="6"/>
  <c r="K52" i="6"/>
  <c r="I52" i="6"/>
  <c r="G52" i="6"/>
  <c r="U51" i="6"/>
  <c r="T51" i="6"/>
  <c r="O51" i="6"/>
  <c r="M51" i="6"/>
  <c r="K51" i="6"/>
  <c r="I51" i="6"/>
  <c r="G51" i="6"/>
  <c r="U50" i="6"/>
  <c r="T50" i="6"/>
  <c r="O50" i="6"/>
  <c r="M50" i="6"/>
  <c r="K50" i="6"/>
  <c r="I50" i="6"/>
  <c r="G50" i="6"/>
  <c r="U49" i="6"/>
  <c r="T49" i="6"/>
  <c r="O49" i="6"/>
  <c r="M49" i="6"/>
  <c r="K49" i="6"/>
  <c r="I49" i="6"/>
  <c r="G49" i="6"/>
  <c r="U48" i="6"/>
  <c r="T48" i="6"/>
  <c r="O48" i="6"/>
  <c r="M48" i="6"/>
  <c r="K48" i="6"/>
  <c r="I48" i="6"/>
  <c r="G48" i="6"/>
  <c r="T47" i="6"/>
  <c r="S47" i="6"/>
  <c r="R47" i="6"/>
  <c r="Q47" i="6"/>
  <c r="P47" i="6"/>
  <c r="L47" i="6"/>
  <c r="K47" i="6"/>
  <c r="J47" i="6"/>
  <c r="H47" i="6"/>
  <c r="F47" i="6"/>
  <c r="E47" i="6"/>
  <c r="D47" i="6"/>
  <c r="U46" i="6"/>
  <c r="T46" i="6"/>
  <c r="O46" i="6"/>
  <c r="M46" i="6"/>
  <c r="K46" i="6"/>
  <c r="I46" i="6"/>
  <c r="G46" i="6"/>
  <c r="U45" i="6"/>
  <c r="T45" i="6"/>
  <c r="O45" i="6"/>
  <c r="M45" i="6"/>
  <c r="K45" i="6"/>
  <c r="I45" i="6"/>
  <c r="G45" i="6"/>
  <c r="U44" i="6"/>
  <c r="T44" i="6"/>
  <c r="O44" i="6"/>
  <c r="M44" i="6"/>
  <c r="K44" i="6"/>
  <c r="I44" i="6"/>
  <c r="G44" i="6"/>
  <c r="U43" i="6"/>
  <c r="T43" i="6"/>
  <c r="O43" i="6"/>
  <c r="M43" i="6"/>
  <c r="K43" i="6"/>
  <c r="I43" i="6"/>
  <c r="G43" i="6"/>
  <c r="U42" i="6"/>
  <c r="T42" i="6"/>
  <c r="O42" i="6"/>
  <c r="M42" i="6"/>
  <c r="K42" i="6"/>
  <c r="I42" i="6"/>
  <c r="G42" i="6"/>
  <c r="U41" i="6"/>
  <c r="T41" i="6"/>
  <c r="O41" i="6"/>
  <c r="M41" i="6"/>
  <c r="K41" i="6"/>
  <c r="I41" i="6"/>
  <c r="G41" i="6"/>
  <c r="S40" i="6"/>
  <c r="R40" i="6"/>
  <c r="Q40" i="6"/>
  <c r="P40" i="6"/>
  <c r="L40" i="6"/>
  <c r="J40" i="6"/>
  <c r="H40" i="6"/>
  <c r="I40" i="6" s="1"/>
  <c r="F40" i="6"/>
  <c r="G40" i="6" s="1"/>
  <c r="E40" i="6"/>
  <c r="M40" i="6" s="1"/>
  <c r="D40" i="6"/>
  <c r="O40" i="6" s="1"/>
  <c r="U39" i="6"/>
  <c r="T39" i="6"/>
  <c r="O39" i="6"/>
  <c r="M39" i="6"/>
  <c r="K39" i="6"/>
  <c r="I39" i="6"/>
  <c r="G39" i="6"/>
  <c r="U38" i="6"/>
  <c r="T38" i="6"/>
  <c r="O38" i="6"/>
  <c r="M38" i="6"/>
  <c r="K38" i="6"/>
  <c r="I38" i="6"/>
  <c r="G38" i="6"/>
  <c r="U37" i="6"/>
  <c r="T37" i="6"/>
  <c r="O37" i="6"/>
  <c r="M37" i="6"/>
  <c r="K37" i="6"/>
  <c r="I37" i="6"/>
  <c r="G37" i="6"/>
  <c r="U36" i="6"/>
  <c r="T36" i="6"/>
  <c r="O36" i="6"/>
  <c r="M36" i="6"/>
  <c r="K36" i="6"/>
  <c r="I36" i="6"/>
  <c r="G36" i="6"/>
  <c r="S35" i="6"/>
  <c r="R35" i="6"/>
  <c r="Q35" i="6"/>
  <c r="T35" i="6" s="1"/>
  <c r="P35" i="6"/>
  <c r="L35" i="6"/>
  <c r="J35" i="6"/>
  <c r="H35" i="6"/>
  <c r="F35" i="6"/>
  <c r="E35" i="6"/>
  <c r="D35" i="6"/>
  <c r="U34" i="6"/>
  <c r="T34" i="6"/>
  <c r="O34" i="6"/>
  <c r="M34" i="6"/>
  <c r="K34" i="6"/>
  <c r="I34" i="6"/>
  <c r="G34" i="6"/>
  <c r="U33" i="6"/>
  <c r="T33" i="6"/>
  <c r="O33" i="6"/>
  <c r="M33" i="6"/>
  <c r="K33" i="6"/>
  <c r="I33" i="6"/>
  <c r="G33" i="6"/>
  <c r="U32" i="6"/>
  <c r="T32" i="6"/>
  <c r="O32" i="6"/>
  <c r="M32" i="6"/>
  <c r="K32" i="6"/>
  <c r="I32" i="6"/>
  <c r="G32" i="6"/>
  <c r="U31" i="6"/>
  <c r="T31" i="6"/>
  <c r="O31" i="6"/>
  <c r="M31" i="6"/>
  <c r="K31" i="6"/>
  <c r="I31" i="6"/>
  <c r="G31" i="6"/>
  <c r="U30" i="6"/>
  <c r="T30" i="6"/>
  <c r="O30" i="6"/>
  <c r="M30" i="6"/>
  <c r="K30" i="6"/>
  <c r="I30" i="6"/>
  <c r="G30" i="6"/>
  <c r="U29" i="6"/>
  <c r="T29" i="6"/>
  <c r="O29" i="6"/>
  <c r="M29" i="6"/>
  <c r="K29" i="6"/>
  <c r="I29" i="6"/>
  <c r="G29" i="6"/>
  <c r="U28" i="6"/>
  <c r="T28" i="6"/>
  <c r="O28" i="6"/>
  <c r="M28" i="6"/>
  <c r="K28" i="6"/>
  <c r="I28" i="6"/>
  <c r="G28" i="6"/>
  <c r="S27" i="6"/>
  <c r="R27" i="6"/>
  <c r="Q27" i="6"/>
  <c r="T27" i="6" s="1"/>
  <c r="P27" i="6"/>
  <c r="L27" i="6"/>
  <c r="J27" i="6"/>
  <c r="I27" i="6"/>
  <c r="H27" i="6"/>
  <c r="F27" i="6"/>
  <c r="U27" i="6" s="1"/>
  <c r="E27" i="6"/>
  <c r="D27" i="6"/>
  <c r="U26" i="6"/>
  <c r="T26" i="6"/>
  <c r="O26" i="6"/>
  <c r="M26" i="6"/>
  <c r="K26" i="6"/>
  <c r="I26" i="6"/>
  <c r="G26" i="6"/>
  <c r="U25" i="6"/>
  <c r="T25" i="6"/>
  <c r="O25" i="6"/>
  <c r="M25" i="6"/>
  <c r="K25" i="6"/>
  <c r="I25" i="6"/>
  <c r="G25" i="6"/>
  <c r="U24" i="6"/>
  <c r="T24" i="6"/>
  <c r="O24" i="6"/>
  <c r="M24" i="6"/>
  <c r="K24" i="6"/>
  <c r="I24" i="6"/>
  <c r="G24" i="6"/>
  <c r="U23" i="6"/>
  <c r="T23" i="6"/>
  <c r="O23" i="6"/>
  <c r="M23" i="6"/>
  <c r="K23" i="6"/>
  <c r="I23" i="6"/>
  <c r="G23" i="6"/>
  <c r="U22" i="6"/>
  <c r="T22" i="6"/>
  <c r="O22" i="6"/>
  <c r="M22" i="6"/>
  <c r="K22" i="6"/>
  <c r="I22" i="6"/>
  <c r="G22" i="6"/>
  <c r="U21" i="6"/>
  <c r="T21" i="6"/>
  <c r="O21" i="6"/>
  <c r="M21" i="6"/>
  <c r="K21" i="6"/>
  <c r="I21" i="6"/>
  <c r="G21" i="6"/>
  <c r="U20" i="6"/>
  <c r="T20" i="6"/>
  <c r="O20" i="6"/>
  <c r="M20" i="6"/>
  <c r="K20" i="6"/>
  <c r="I20" i="6"/>
  <c r="G20" i="6"/>
  <c r="S19" i="6"/>
  <c r="R19" i="6"/>
  <c r="Q19" i="6"/>
  <c r="T19" i="6" s="1"/>
  <c r="P19" i="6"/>
  <c r="U19" i="6" s="1"/>
  <c r="L19" i="6"/>
  <c r="J19" i="6"/>
  <c r="K19" i="6" s="1"/>
  <c r="H19" i="6"/>
  <c r="F19" i="6"/>
  <c r="E19" i="6"/>
  <c r="D19" i="6"/>
  <c r="U18" i="6"/>
  <c r="T18" i="6"/>
  <c r="O18" i="6"/>
  <c r="M18" i="6"/>
  <c r="K18" i="6"/>
  <c r="I18" i="6"/>
  <c r="G18" i="6"/>
  <c r="U17" i="6"/>
  <c r="T17" i="6"/>
  <c r="O17" i="6"/>
  <c r="M17" i="6"/>
  <c r="K17" i="6"/>
  <c r="I17" i="6"/>
  <c r="G17" i="6"/>
  <c r="U16" i="6"/>
  <c r="T16" i="6"/>
  <c r="O16" i="6"/>
  <c r="M16" i="6"/>
  <c r="K16" i="6"/>
  <c r="I16" i="6"/>
  <c r="G16" i="6"/>
  <c r="U15" i="6"/>
  <c r="T15" i="6"/>
  <c r="O15" i="6"/>
  <c r="M15" i="6"/>
  <c r="K15" i="6"/>
  <c r="I15" i="6"/>
  <c r="G15" i="6"/>
  <c r="U14" i="6"/>
  <c r="T14" i="6"/>
  <c r="O14" i="6"/>
  <c r="M14" i="6"/>
  <c r="K14" i="6"/>
  <c r="I14" i="6"/>
  <c r="G14" i="6"/>
  <c r="U13" i="6"/>
  <c r="T13" i="6"/>
  <c r="O13" i="6"/>
  <c r="M13" i="6"/>
  <c r="K13" i="6"/>
  <c r="I13" i="6"/>
  <c r="G13" i="6"/>
  <c r="U12" i="6"/>
  <c r="T12" i="6"/>
  <c r="O12" i="6"/>
  <c r="M12" i="6"/>
  <c r="K12" i="6"/>
  <c r="I12" i="6"/>
  <c r="G12" i="6"/>
  <c r="U11" i="6"/>
  <c r="T11" i="6"/>
  <c r="O11" i="6"/>
  <c r="M11" i="6"/>
  <c r="K11" i="6"/>
  <c r="I11" i="6"/>
  <c r="G11" i="6"/>
  <c r="U10" i="6"/>
  <c r="S10" i="6"/>
  <c r="R10" i="6"/>
  <c r="Q10" i="6"/>
  <c r="P10" i="6"/>
  <c r="L10" i="6"/>
  <c r="J10" i="6"/>
  <c r="H10" i="6"/>
  <c r="F10" i="6"/>
  <c r="E10" i="6"/>
  <c r="K10" i="6" s="1"/>
  <c r="D10" i="6"/>
  <c r="I10" i="6" s="1"/>
  <c r="U9" i="6"/>
  <c r="T9" i="6"/>
  <c r="O9" i="6"/>
  <c r="M9" i="6"/>
  <c r="K9" i="6"/>
  <c r="I9" i="6"/>
  <c r="G9" i="6"/>
  <c r="U8" i="6"/>
  <c r="T8" i="6"/>
  <c r="O8" i="6"/>
  <c r="M8" i="6"/>
  <c r="K8" i="6"/>
  <c r="I8" i="6"/>
  <c r="G8" i="6"/>
  <c r="S339" i="5"/>
  <c r="T339" i="5" s="1"/>
  <c r="R339" i="5"/>
  <c r="Q339" i="5"/>
  <c r="P339" i="5"/>
  <c r="U339" i="5" s="1"/>
  <c r="L339" i="5"/>
  <c r="J339" i="5"/>
  <c r="K339" i="5" s="1"/>
  <c r="H339" i="5"/>
  <c r="G339" i="5"/>
  <c r="F339" i="5"/>
  <c r="E339" i="5"/>
  <c r="M339" i="5" s="1"/>
  <c r="D339" i="5"/>
  <c r="S338" i="5"/>
  <c r="R338" i="5"/>
  <c r="Q338" i="5"/>
  <c r="T338" i="5" s="1"/>
  <c r="P338" i="5"/>
  <c r="L338" i="5"/>
  <c r="J338" i="5"/>
  <c r="H338" i="5"/>
  <c r="F338" i="5"/>
  <c r="E338" i="5"/>
  <c r="D338" i="5"/>
  <c r="I338" i="5" s="1"/>
  <c r="S337" i="5"/>
  <c r="R337" i="5"/>
  <c r="Q337" i="5"/>
  <c r="T337" i="5" s="1"/>
  <c r="P337" i="5"/>
  <c r="O337" i="5"/>
  <c r="L337" i="5"/>
  <c r="J337" i="5"/>
  <c r="H337" i="5"/>
  <c r="F337" i="5"/>
  <c r="U337" i="5" s="1"/>
  <c r="E337" i="5"/>
  <c r="D337" i="5"/>
  <c r="U336" i="5"/>
  <c r="T336" i="5"/>
  <c r="O336" i="5"/>
  <c r="M336" i="5"/>
  <c r="K336" i="5"/>
  <c r="I336" i="5"/>
  <c r="G336" i="5"/>
  <c r="U335" i="5"/>
  <c r="T335" i="5"/>
  <c r="O335" i="5"/>
  <c r="M335" i="5"/>
  <c r="K335" i="5"/>
  <c r="I335" i="5"/>
  <c r="G335" i="5"/>
  <c r="U334" i="5"/>
  <c r="T334" i="5"/>
  <c r="O334" i="5"/>
  <c r="M334" i="5"/>
  <c r="K334" i="5"/>
  <c r="I334" i="5"/>
  <c r="G334" i="5"/>
  <c r="U333" i="5"/>
  <c r="T333" i="5"/>
  <c r="O333" i="5"/>
  <c r="M333" i="5"/>
  <c r="K333" i="5"/>
  <c r="I333" i="5"/>
  <c r="G333" i="5"/>
  <c r="S332" i="5"/>
  <c r="T332" i="5" s="1"/>
  <c r="R332" i="5"/>
  <c r="Q332" i="5"/>
  <c r="P332" i="5"/>
  <c r="U332" i="5" s="1"/>
  <c r="L332" i="5"/>
  <c r="J332" i="5"/>
  <c r="H332" i="5"/>
  <c r="F332" i="5"/>
  <c r="G332" i="5" s="1"/>
  <c r="E332" i="5"/>
  <c r="M332" i="5" s="1"/>
  <c r="D332" i="5"/>
  <c r="U331" i="5"/>
  <c r="T331" i="5"/>
  <c r="O331" i="5"/>
  <c r="M331" i="5"/>
  <c r="K331" i="5"/>
  <c r="I331" i="5"/>
  <c r="G331" i="5"/>
  <c r="U330" i="5"/>
  <c r="T330" i="5"/>
  <c r="O330" i="5"/>
  <c r="M330" i="5"/>
  <c r="K330" i="5"/>
  <c r="I330" i="5"/>
  <c r="G330" i="5"/>
  <c r="U329" i="5"/>
  <c r="T329" i="5"/>
  <c r="O329" i="5"/>
  <c r="M329" i="5"/>
  <c r="K329" i="5"/>
  <c r="I329" i="5"/>
  <c r="G329" i="5"/>
  <c r="U328" i="5"/>
  <c r="T328" i="5"/>
  <c r="O328" i="5"/>
  <c r="M328" i="5"/>
  <c r="K328" i="5"/>
  <c r="I328" i="5"/>
  <c r="G328" i="5"/>
  <c r="U327" i="5"/>
  <c r="T327" i="5"/>
  <c r="O327" i="5"/>
  <c r="M327" i="5"/>
  <c r="K327" i="5"/>
  <c r="I327" i="5"/>
  <c r="G327" i="5"/>
  <c r="U326" i="5"/>
  <c r="T326" i="5"/>
  <c r="O326" i="5"/>
  <c r="M326" i="5"/>
  <c r="K326" i="5"/>
  <c r="I326" i="5"/>
  <c r="G326" i="5"/>
  <c r="U325" i="5"/>
  <c r="T325" i="5"/>
  <c r="O325" i="5"/>
  <c r="M325" i="5"/>
  <c r="K325" i="5"/>
  <c r="I325" i="5"/>
  <c r="G325" i="5"/>
  <c r="U324" i="5"/>
  <c r="T324" i="5"/>
  <c r="O324" i="5"/>
  <c r="M324" i="5"/>
  <c r="K324" i="5"/>
  <c r="I324" i="5"/>
  <c r="G324" i="5"/>
  <c r="T323" i="5"/>
  <c r="S323" i="5"/>
  <c r="R323" i="5"/>
  <c r="Q323" i="5"/>
  <c r="P323" i="5"/>
  <c r="L323" i="5"/>
  <c r="K323" i="5"/>
  <c r="J323" i="5"/>
  <c r="H323" i="5"/>
  <c r="F323" i="5"/>
  <c r="G323" i="5" s="1"/>
  <c r="E323" i="5"/>
  <c r="M323" i="5" s="1"/>
  <c r="D323" i="5"/>
  <c r="U322" i="5"/>
  <c r="T322" i="5"/>
  <c r="O322" i="5"/>
  <c r="M322" i="5"/>
  <c r="K322" i="5"/>
  <c r="I322" i="5"/>
  <c r="G322" i="5"/>
  <c r="U321" i="5"/>
  <c r="T321" i="5"/>
  <c r="O321" i="5"/>
  <c r="M321" i="5"/>
  <c r="K321" i="5"/>
  <c r="I321" i="5"/>
  <c r="G321" i="5"/>
  <c r="U320" i="5"/>
  <c r="T320" i="5"/>
  <c r="O320" i="5"/>
  <c r="M320" i="5"/>
  <c r="K320" i="5"/>
  <c r="I320" i="5"/>
  <c r="G320" i="5"/>
  <c r="U319" i="5"/>
  <c r="T319" i="5"/>
  <c r="O319" i="5"/>
  <c r="M319" i="5"/>
  <c r="K319" i="5"/>
  <c r="I319" i="5"/>
  <c r="G319" i="5"/>
  <c r="U318" i="5"/>
  <c r="T318" i="5"/>
  <c r="O318" i="5"/>
  <c r="M318" i="5"/>
  <c r="K318" i="5"/>
  <c r="I318" i="5"/>
  <c r="G318" i="5"/>
  <c r="S317" i="5"/>
  <c r="R317" i="5"/>
  <c r="Q317" i="5"/>
  <c r="T317" i="5" s="1"/>
  <c r="P317" i="5"/>
  <c r="L317" i="5"/>
  <c r="J317" i="5"/>
  <c r="H317" i="5"/>
  <c r="G317" i="5"/>
  <c r="F317" i="5"/>
  <c r="E317" i="5"/>
  <c r="D317" i="5"/>
  <c r="O317" i="5" s="1"/>
  <c r="U316" i="5"/>
  <c r="T316" i="5"/>
  <c r="O316" i="5"/>
  <c r="M316" i="5"/>
  <c r="K316" i="5"/>
  <c r="I316" i="5"/>
  <c r="G316" i="5"/>
  <c r="U315" i="5"/>
  <c r="T315" i="5"/>
  <c r="O315" i="5"/>
  <c r="M315" i="5"/>
  <c r="K315" i="5"/>
  <c r="I315" i="5"/>
  <c r="G315" i="5"/>
  <c r="U314" i="5"/>
  <c r="T314" i="5"/>
  <c r="O314" i="5"/>
  <c r="M314" i="5"/>
  <c r="K314" i="5"/>
  <c r="I314" i="5"/>
  <c r="G314" i="5"/>
  <c r="U313" i="5"/>
  <c r="T313" i="5"/>
  <c r="O313" i="5"/>
  <c r="M313" i="5"/>
  <c r="K313" i="5"/>
  <c r="I313" i="5"/>
  <c r="G313" i="5"/>
  <c r="U312" i="5"/>
  <c r="T312" i="5"/>
  <c r="O312" i="5"/>
  <c r="M312" i="5"/>
  <c r="K312" i="5"/>
  <c r="I312" i="5"/>
  <c r="G312" i="5"/>
  <c r="U311" i="5"/>
  <c r="T311" i="5"/>
  <c r="O311" i="5"/>
  <c r="M311" i="5"/>
  <c r="K311" i="5"/>
  <c r="I311" i="5"/>
  <c r="G311" i="5"/>
  <c r="S310" i="5"/>
  <c r="R310" i="5"/>
  <c r="Q310" i="5"/>
  <c r="P310" i="5"/>
  <c r="U310" i="5" s="1"/>
  <c r="O310" i="5"/>
  <c r="L310" i="5"/>
  <c r="J310" i="5"/>
  <c r="K310" i="5" s="1"/>
  <c r="I310" i="5"/>
  <c r="H310" i="5"/>
  <c r="F310" i="5"/>
  <c r="G310" i="5" s="1"/>
  <c r="E310" i="5"/>
  <c r="D310" i="5"/>
  <c r="U309" i="5"/>
  <c r="T309" i="5"/>
  <c r="O309" i="5"/>
  <c r="M309" i="5"/>
  <c r="K309" i="5"/>
  <c r="I309" i="5"/>
  <c r="G309" i="5"/>
  <c r="U308" i="5"/>
  <c r="T308" i="5"/>
  <c r="O308" i="5"/>
  <c r="M308" i="5"/>
  <c r="K308" i="5"/>
  <c r="I308" i="5"/>
  <c r="G308" i="5"/>
  <c r="U307" i="5"/>
  <c r="T307" i="5"/>
  <c r="O307" i="5"/>
  <c r="M307" i="5"/>
  <c r="K307" i="5"/>
  <c r="I307" i="5"/>
  <c r="G307" i="5"/>
  <c r="U306" i="5"/>
  <c r="T306" i="5"/>
  <c r="O306" i="5"/>
  <c r="M306" i="5"/>
  <c r="K306" i="5"/>
  <c r="I306" i="5"/>
  <c r="G306" i="5"/>
  <c r="U305" i="5"/>
  <c r="T305" i="5"/>
  <c r="O305" i="5"/>
  <c r="M305" i="5"/>
  <c r="K305" i="5"/>
  <c r="I305" i="5"/>
  <c r="G305" i="5"/>
  <c r="U304" i="5"/>
  <c r="T304" i="5"/>
  <c r="O304" i="5"/>
  <c r="M304" i="5"/>
  <c r="K304" i="5"/>
  <c r="I304" i="5"/>
  <c r="G304" i="5"/>
  <c r="S303" i="5"/>
  <c r="R303" i="5"/>
  <c r="Q303" i="5"/>
  <c r="P303" i="5"/>
  <c r="O303" i="5"/>
  <c r="L303" i="5"/>
  <c r="J303" i="5"/>
  <c r="H303" i="5"/>
  <c r="F303" i="5"/>
  <c r="E303" i="5"/>
  <c r="K303" i="5" s="1"/>
  <c r="D303" i="5"/>
  <c r="U302" i="5"/>
  <c r="T302" i="5"/>
  <c r="O302" i="5"/>
  <c r="M302" i="5"/>
  <c r="K302" i="5"/>
  <c r="I302" i="5"/>
  <c r="G302" i="5"/>
  <c r="S299" i="5"/>
  <c r="R299" i="5"/>
  <c r="Q299" i="5"/>
  <c r="T299" i="5" s="1"/>
  <c r="P299" i="5"/>
  <c r="L299" i="5"/>
  <c r="J299" i="5"/>
  <c r="H299" i="5"/>
  <c r="I299" i="5" s="1"/>
  <c r="F299" i="5"/>
  <c r="U299" i="5" s="1"/>
  <c r="E299" i="5"/>
  <c r="D299" i="5"/>
  <c r="S298" i="5"/>
  <c r="R298" i="5"/>
  <c r="Q298" i="5"/>
  <c r="P298" i="5"/>
  <c r="U298" i="5" s="1"/>
  <c r="L298" i="5"/>
  <c r="J298" i="5"/>
  <c r="H298" i="5"/>
  <c r="I298" i="5" s="1"/>
  <c r="F298" i="5"/>
  <c r="G298" i="5" s="1"/>
  <c r="E298" i="5"/>
  <c r="D298" i="5"/>
  <c r="O298" i="5" s="1"/>
  <c r="U297" i="5"/>
  <c r="T297" i="5"/>
  <c r="O297" i="5"/>
  <c r="M297" i="5"/>
  <c r="K297" i="5"/>
  <c r="I297" i="5"/>
  <c r="G297" i="5"/>
  <c r="U296" i="5"/>
  <c r="T296" i="5"/>
  <c r="O296" i="5"/>
  <c r="M296" i="5"/>
  <c r="K296" i="5"/>
  <c r="I296" i="5"/>
  <c r="G296" i="5"/>
  <c r="U295" i="5"/>
  <c r="T295" i="5"/>
  <c r="O295" i="5"/>
  <c r="M295" i="5"/>
  <c r="K295" i="5"/>
  <c r="I295" i="5"/>
  <c r="G295" i="5"/>
  <c r="U294" i="5"/>
  <c r="T294" i="5"/>
  <c r="O294" i="5"/>
  <c r="M294" i="5"/>
  <c r="K294" i="5"/>
  <c r="I294" i="5"/>
  <c r="G294" i="5"/>
  <c r="U293" i="5"/>
  <c r="T293" i="5"/>
  <c r="O293" i="5"/>
  <c r="M293" i="5"/>
  <c r="K293" i="5"/>
  <c r="I293" i="5"/>
  <c r="G293" i="5"/>
  <c r="S292" i="5"/>
  <c r="R292" i="5"/>
  <c r="Q292" i="5"/>
  <c r="P292" i="5"/>
  <c r="O292" i="5"/>
  <c r="L292" i="5"/>
  <c r="J292" i="5"/>
  <c r="I292" i="5"/>
  <c r="H292" i="5"/>
  <c r="F292" i="5"/>
  <c r="G292" i="5" s="1"/>
  <c r="E292" i="5"/>
  <c r="D292" i="5"/>
  <c r="U291" i="5"/>
  <c r="T291" i="5"/>
  <c r="O291" i="5"/>
  <c r="M291" i="5"/>
  <c r="K291" i="5"/>
  <c r="I291" i="5"/>
  <c r="G291" i="5"/>
  <c r="U290" i="5"/>
  <c r="T290" i="5"/>
  <c r="O290" i="5"/>
  <c r="M290" i="5"/>
  <c r="K290" i="5"/>
  <c r="I290" i="5"/>
  <c r="G290" i="5"/>
  <c r="U289" i="5"/>
  <c r="T289" i="5"/>
  <c r="O289" i="5"/>
  <c r="M289" i="5"/>
  <c r="K289" i="5"/>
  <c r="I289" i="5"/>
  <c r="G289" i="5"/>
  <c r="U288" i="5"/>
  <c r="T288" i="5"/>
  <c r="O288" i="5"/>
  <c r="M288" i="5"/>
  <c r="K288" i="5"/>
  <c r="I288" i="5"/>
  <c r="G288" i="5"/>
  <c r="U287" i="5"/>
  <c r="T287" i="5"/>
  <c r="O287" i="5"/>
  <c r="M287" i="5"/>
  <c r="K287" i="5"/>
  <c r="I287" i="5"/>
  <c r="G287" i="5"/>
  <c r="U286" i="5"/>
  <c r="T286" i="5"/>
  <c r="O286" i="5"/>
  <c r="M286" i="5"/>
  <c r="K286" i="5"/>
  <c r="I286" i="5"/>
  <c r="G286" i="5"/>
  <c r="S285" i="5"/>
  <c r="R285" i="5"/>
  <c r="Q285" i="5"/>
  <c r="P285" i="5"/>
  <c r="O285" i="5"/>
  <c r="L285" i="5"/>
  <c r="J285" i="5"/>
  <c r="H285" i="5"/>
  <c r="F285" i="5"/>
  <c r="E285" i="5"/>
  <c r="K285" i="5" s="1"/>
  <c r="D285" i="5"/>
  <c r="U284" i="5"/>
  <c r="T284" i="5"/>
  <c r="O284" i="5"/>
  <c r="M284" i="5"/>
  <c r="K284" i="5"/>
  <c r="I284" i="5"/>
  <c r="G284" i="5"/>
  <c r="U283" i="5"/>
  <c r="T283" i="5"/>
  <c r="O283" i="5"/>
  <c r="M283" i="5"/>
  <c r="K283" i="5"/>
  <c r="I283" i="5"/>
  <c r="G283" i="5"/>
  <c r="U282" i="5"/>
  <c r="T282" i="5"/>
  <c r="O282" i="5"/>
  <c r="M282" i="5"/>
  <c r="K282" i="5"/>
  <c r="I282" i="5"/>
  <c r="G282" i="5"/>
  <c r="U281" i="5"/>
  <c r="T281" i="5"/>
  <c r="O281" i="5"/>
  <c r="M281" i="5"/>
  <c r="K281" i="5"/>
  <c r="I281" i="5"/>
  <c r="G281" i="5"/>
  <c r="U280" i="5"/>
  <c r="T280" i="5"/>
  <c r="O280" i="5"/>
  <c r="M280" i="5"/>
  <c r="K280" i="5"/>
  <c r="I280" i="5"/>
  <c r="G280" i="5"/>
  <c r="U279" i="5"/>
  <c r="T279" i="5"/>
  <c r="O279" i="5"/>
  <c r="M279" i="5"/>
  <c r="K279" i="5"/>
  <c r="I279" i="5"/>
  <c r="G279" i="5"/>
  <c r="U278" i="5"/>
  <c r="T278" i="5"/>
  <c r="O278" i="5"/>
  <c r="M278" i="5"/>
  <c r="K278" i="5"/>
  <c r="I278" i="5"/>
  <c r="G278" i="5"/>
  <c r="U277" i="5"/>
  <c r="T277" i="5"/>
  <c r="O277" i="5"/>
  <c r="M277" i="5"/>
  <c r="K277" i="5"/>
  <c r="I277" i="5"/>
  <c r="G277" i="5"/>
  <c r="U276" i="5"/>
  <c r="T276" i="5"/>
  <c r="O276" i="5"/>
  <c r="M276" i="5"/>
  <c r="K276" i="5"/>
  <c r="I276" i="5"/>
  <c r="G276" i="5"/>
  <c r="S275" i="5"/>
  <c r="R275" i="5"/>
  <c r="Q275" i="5"/>
  <c r="T275" i="5" s="1"/>
  <c r="P275" i="5"/>
  <c r="L275" i="5"/>
  <c r="J275" i="5"/>
  <c r="I275" i="5"/>
  <c r="H275" i="5"/>
  <c r="F275" i="5"/>
  <c r="E275" i="5"/>
  <c r="D275" i="5"/>
  <c r="O275" i="5" s="1"/>
  <c r="U274" i="5"/>
  <c r="T274" i="5"/>
  <c r="O274" i="5"/>
  <c r="M274" i="5"/>
  <c r="K274" i="5"/>
  <c r="I274" i="5"/>
  <c r="G274" i="5"/>
  <c r="U273" i="5"/>
  <c r="T273" i="5"/>
  <c r="O273" i="5"/>
  <c r="M273" i="5"/>
  <c r="K273" i="5"/>
  <c r="I273" i="5"/>
  <c r="G273" i="5"/>
  <c r="U272" i="5"/>
  <c r="T272" i="5"/>
  <c r="O272" i="5"/>
  <c r="M272" i="5"/>
  <c r="K272" i="5"/>
  <c r="I272" i="5"/>
  <c r="G272" i="5"/>
  <c r="U271" i="5"/>
  <c r="T271" i="5"/>
  <c r="O271" i="5"/>
  <c r="M271" i="5"/>
  <c r="K271" i="5"/>
  <c r="I271" i="5"/>
  <c r="G271" i="5"/>
  <c r="U270" i="5"/>
  <c r="T270" i="5"/>
  <c r="O270" i="5"/>
  <c r="M270" i="5"/>
  <c r="K270" i="5"/>
  <c r="I270" i="5"/>
  <c r="G270" i="5"/>
  <c r="U269" i="5"/>
  <c r="T269" i="5"/>
  <c r="O269" i="5"/>
  <c r="M269" i="5"/>
  <c r="K269" i="5"/>
  <c r="I269" i="5"/>
  <c r="G269" i="5"/>
  <c r="U268" i="5"/>
  <c r="T268" i="5"/>
  <c r="O268" i="5"/>
  <c r="M268" i="5"/>
  <c r="K268" i="5"/>
  <c r="I268" i="5"/>
  <c r="G268" i="5"/>
  <c r="S267" i="5"/>
  <c r="T267" i="5" s="1"/>
  <c r="R267" i="5"/>
  <c r="Q267" i="5"/>
  <c r="P267" i="5"/>
  <c r="L267" i="5"/>
  <c r="K267" i="5"/>
  <c r="J267" i="5"/>
  <c r="H267" i="5"/>
  <c r="F267" i="5"/>
  <c r="E267" i="5"/>
  <c r="D267" i="5"/>
  <c r="U266" i="5"/>
  <c r="T266" i="5"/>
  <c r="O266" i="5"/>
  <c r="M266" i="5"/>
  <c r="K266" i="5"/>
  <c r="I266" i="5"/>
  <c r="G266" i="5"/>
  <c r="U265" i="5"/>
  <c r="T265" i="5"/>
  <c r="O265" i="5"/>
  <c r="M265" i="5"/>
  <c r="K265" i="5"/>
  <c r="I265" i="5"/>
  <c r="G265" i="5"/>
  <c r="U264" i="5"/>
  <c r="T264" i="5"/>
  <c r="O264" i="5"/>
  <c r="M264" i="5"/>
  <c r="K264" i="5"/>
  <c r="I264" i="5"/>
  <c r="G264" i="5"/>
  <c r="U263" i="5"/>
  <c r="T263" i="5"/>
  <c r="O263" i="5"/>
  <c r="M263" i="5"/>
  <c r="K263" i="5"/>
  <c r="I263" i="5"/>
  <c r="G263" i="5"/>
  <c r="S260" i="5"/>
  <c r="R260" i="5"/>
  <c r="Q260" i="5"/>
  <c r="T260" i="5" s="1"/>
  <c r="P260" i="5"/>
  <c r="U260" i="5" s="1"/>
  <c r="L260" i="5"/>
  <c r="J260" i="5"/>
  <c r="H260" i="5"/>
  <c r="F260" i="5"/>
  <c r="E260" i="5"/>
  <c r="K260" i="5" s="1"/>
  <c r="D260" i="5"/>
  <c r="I260" i="5" s="1"/>
  <c r="S259" i="5"/>
  <c r="R259" i="5"/>
  <c r="Q259" i="5"/>
  <c r="P259" i="5"/>
  <c r="O259" i="5"/>
  <c r="L259" i="5"/>
  <c r="J259" i="5"/>
  <c r="H259" i="5"/>
  <c r="I259" i="5" s="1"/>
  <c r="F259" i="5"/>
  <c r="E259" i="5"/>
  <c r="D259" i="5"/>
  <c r="U258" i="5"/>
  <c r="T258" i="5"/>
  <c r="O258" i="5"/>
  <c r="M258" i="5"/>
  <c r="K258" i="5"/>
  <c r="I258" i="5"/>
  <c r="G258" i="5"/>
  <c r="U257" i="5"/>
  <c r="T257" i="5"/>
  <c r="O257" i="5"/>
  <c r="M257" i="5"/>
  <c r="K257" i="5"/>
  <c r="I257" i="5"/>
  <c r="G257" i="5"/>
  <c r="U256" i="5"/>
  <c r="T256" i="5"/>
  <c r="O256" i="5"/>
  <c r="M256" i="5"/>
  <c r="K256" i="5"/>
  <c r="I256" i="5"/>
  <c r="G256" i="5"/>
  <c r="U255" i="5"/>
  <c r="T255" i="5"/>
  <c r="O255" i="5"/>
  <c r="M255" i="5"/>
  <c r="K255" i="5"/>
  <c r="I255" i="5"/>
  <c r="G255" i="5"/>
  <c r="S254" i="5"/>
  <c r="R254" i="5"/>
  <c r="Q254" i="5"/>
  <c r="P254" i="5"/>
  <c r="U254" i="5" s="1"/>
  <c r="O254" i="5"/>
  <c r="L254" i="5"/>
  <c r="J254" i="5"/>
  <c r="H254" i="5"/>
  <c r="I254" i="5" s="1"/>
  <c r="F254" i="5"/>
  <c r="G254" i="5" s="1"/>
  <c r="E254" i="5"/>
  <c r="M254" i="5" s="1"/>
  <c r="D254" i="5"/>
  <c r="U253" i="5"/>
  <c r="T253" i="5"/>
  <c r="O253" i="5"/>
  <c r="M253" i="5"/>
  <c r="K253" i="5"/>
  <c r="I253" i="5"/>
  <c r="G253" i="5"/>
  <c r="U252" i="5"/>
  <c r="T252" i="5"/>
  <c r="O252" i="5"/>
  <c r="M252" i="5"/>
  <c r="K252" i="5"/>
  <c r="I252" i="5"/>
  <c r="G252" i="5"/>
  <c r="U251" i="5"/>
  <c r="T251" i="5"/>
  <c r="O251" i="5"/>
  <c r="M251" i="5"/>
  <c r="K251" i="5"/>
  <c r="I251" i="5"/>
  <c r="G251" i="5"/>
  <c r="U250" i="5"/>
  <c r="T250" i="5"/>
  <c r="O250" i="5"/>
  <c r="M250" i="5"/>
  <c r="K250" i="5"/>
  <c r="I250" i="5"/>
  <c r="G250" i="5"/>
  <c r="U249" i="5"/>
  <c r="T249" i="5"/>
  <c r="O249" i="5"/>
  <c r="M249" i="5"/>
  <c r="K249" i="5"/>
  <c r="I249" i="5"/>
  <c r="G249" i="5"/>
  <c r="U248" i="5"/>
  <c r="T248" i="5"/>
  <c r="O248" i="5"/>
  <c r="M248" i="5"/>
  <c r="K248" i="5"/>
  <c r="I248" i="5"/>
  <c r="G248" i="5"/>
  <c r="S247" i="5"/>
  <c r="R247" i="5"/>
  <c r="Q247" i="5"/>
  <c r="P247" i="5"/>
  <c r="O247" i="5"/>
  <c r="L247" i="5"/>
  <c r="J247" i="5"/>
  <c r="H247" i="5"/>
  <c r="I247" i="5" s="1"/>
  <c r="F247" i="5"/>
  <c r="U247" i="5" s="1"/>
  <c r="E247" i="5"/>
  <c r="K247" i="5" s="1"/>
  <c r="D247" i="5"/>
  <c r="U246" i="5"/>
  <c r="T246" i="5"/>
  <c r="O246" i="5"/>
  <c r="M246" i="5"/>
  <c r="K246" i="5"/>
  <c r="I246" i="5"/>
  <c r="G246" i="5"/>
  <c r="U245" i="5"/>
  <c r="T245" i="5"/>
  <c r="O245" i="5"/>
  <c r="M245" i="5"/>
  <c r="K245" i="5"/>
  <c r="I245" i="5"/>
  <c r="G245" i="5"/>
  <c r="U244" i="5"/>
  <c r="T244" i="5"/>
  <c r="O244" i="5"/>
  <c r="M244" i="5"/>
  <c r="K244" i="5"/>
  <c r="I244" i="5"/>
  <c r="G244" i="5"/>
  <c r="U243" i="5"/>
  <c r="T243" i="5"/>
  <c r="O243" i="5"/>
  <c r="M243" i="5"/>
  <c r="K243" i="5"/>
  <c r="I243" i="5"/>
  <c r="G243" i="5"/>
  <c r="U242" i="5"/>
  <c r="T242" i="5"/>
  <c r="O242" i="5"/>
  <c r="M242" i="5"/>
  <c r="K242" i="5"/>
  <c r="I242" i="5"/>
  <c r="G242" i="5"/>
  <c r="U241" i="5"/>
  <c r="T241" i="5"/>
  <c r="O241" i="5"/>
  <c r="M241" i="5"/>
  <c r="K241" i="5"/>
  <c r="I241" i="5"/>
  <c r="G241" i="5"/>
  <c r="S240" i="5"/>
  <c r="R240" i="5"/>
  <c r="Q240" i="5"/>
  <c r="P240" i="5"/>
  <c r="L240" i="5"/>
  <c r="K240" i="5"/>
  <c r="J240" i="5"/>
  <c r="H240" i="5"/>
  <c r="F240" i="5"/>
  <c r="E240" i="5"/>
  <c r="D240" i="5"/>
  <c r="U239" i="5"/>
  <c r="T239" i="5"/>
  <c r="O239" i="5"/>
  <c r="M239" i="5"/>
  <c r="K239" i="5"/>
  <c r="I239" i="5"/>
  <c r="G239" i="5"/>
  <c r="U238" i="5"/>
  <c r="T238" i="5"/>
  <c r="O238" i="5"/>
  <c r="M238" i="5"/>
  <c r="K238" i="5"/>
  <c r="I238" i="5"/>
  <c r="G238" i="5"/>
  <c r="U237" i="5"/>
  <c r="T237" i="5"/>
  <c r="O237" i="5"/>
  <c r="M237" i="5"/>
  <c r="K237" i="5"/>
  <c r="I237" i="5"/>
  <c r="G237" i="5"/>
  <c r="U236" i="5"/>
  <c r="T236" i="5"/>
  <c r="O236" i="5"/>
  <c r="M236" i="5"/>
  <c r="K236" i="5"/>
  <c r="I236" i="5"/>
  <c r="G236" i="5"/>
  <c r="U235" i="5"/>
  <c r="T235" i="5"/>
  <c r="O235" i="5"/>
  <c r="M235" i="5"/>
  <c r="K235" i="5"/>
  <c r="I235" i="5"/>
  <c r="G235" i="5"/>
  <c r="U234" i="5"/>
  <c r="T234" i="5"/>
  <c r="O234" i="5"/>
  <c r="M234" i="5"/>
  <c r="K234" i="5"/>
  <c r="I234" i="5"/>
  <c r="G234" i="5"/>
  <c r="S231" i="5"/>
  <c r="T231" i="5" s="1"/>
  <c r="R231" i="5"/>
  <c r="Q231" i="5"/>
  <c r="P231" i="5"/>
  <c r="L231" i="5"/>
  <c r="J231" i="5"/>
  <c r="H231" i="5"/>
  <c r="F231" i="5"/>
  <c r="G231" i="5" s="1"/>
  <c r="E231" i="5"/>
  <c r="M231" i="5" s="1"/>
  <c r="D231" i="5"/>
  <c r="I231" i="5" s="1"/>
  <c r="S230" i="5"/>
  <c r="R230" i="5"/>
  <c r="Q230" i="5"/>
  <c r="T230" i="5" s="1"/>
  <c r="P230" i="5"/>
  <c r="U230" i="5" s="1"/>
  <c r="L230" i="5"/>
  <c r="J230" i="5"/>
  <c r="H230" i="5"/>
  <c r="F230" i="5"/>
  <c r="E230" i="5"/>
  <c r="D230" i="5"/>
  <c r="I230" i="5" s="1"/>
  <c r="U229" i="5"/>
  <c r="T229" i="5"/>
  <c r="O229" i="5"/>
  <c r="M229" i="5"/>
  <c r="K229" i="5"/>
  <c r="I229" i="5"/>
  <c r="G229" i="5"/>
  <c r="U228" i="5"/>
  <c r="T228" i="5"/>
  <c r="O228" i="5"/>
  <c r="M228" i="5"/>
  <c r="K228" i="5"/>
  <c r="I228" i="5"/>
  <c r="G228" i="5"/>
  <c r="U227" i="5"/>
  <c r="T227" i="5"/>
  <c r="O227" i="5"/>
  <c r="M227" i="5"/>
  <c r="K227" i="5"/>
  <c r="I227" i="5"/>
  <c r="G227" i="5"/>
  <c r="U226" i="5"/>
  <c r="T226" i="5"/>
  <c r="O226" i="5"/>
  <c r="M226" i="5"/>
  <c r="K226" i="5"/>
  <c r="I226" i="5"/>
  <c r="G226" i="5"/>
  <c r="U225" i="5"/>
  <c r="T225" i="5"/>
  <c r="O225" i="5"/>
  <c r="M225" i="5"/>
  <c r="K225" i="5"/>
  <c r="I225" i="5"/>
  <c r="G225" i="5"/>
  <c r="S224" i="5"/>
  <c r="R224" i="5"/>
  <c r="Q224" i="5"/>
  <c r="T224" i="5" s="1"/>
  <c r="P224" i="5"/>
  <c r="U224" i="5" s="1"/>
  <c r="L224" i="5"/>
  <c r="J224" i="5"/>
  <c r="H224" i="5"/>
  <c r="F224" i="5"/>
  <c r="E224" i="5"/>
  <c r="D224" i="5"/>
  <c r="U223" i="5"/>
  <c r="T223" i="5"/>
  <c r="O223" i="5"/>
  <c r="M223" i="5"/>
  <c r="K223" i="5"/>
  <c r="I223" i="5"/>
  <c r="G223" i="5"/>
  <c r="U222" i="5"/>
  <c r="T222" i="5"/>
  <c r="O222" i="5"/>
  <c r="M222" i="5"/>
  <c r="K222" i="5"/>
  <c r="I222" i="5"/>
  <c r="G222" i="5"/>
  <c r="U221" i="5"/>
  <c r="T221" i="5"/>
  <c r="O221" i="5"/>
  <c r="M221" i="5"/>
  <c r="K221" i="5"/>
  <c r="I221" i="5"/>
  <c r="G221" i="5"/>
  <c r="U220" i="5"/>
  <c r="T220" i="5"/>
  <c r="O220" i="5"/>
  <c r="M220" i="5"/>
  <c r="K220" i="5"/>
  <c r="I220" i="5"/>
  <c r="G220" i="5"/>
  <c r="U219" i="5"/>
  <c r="T219" i="5"/>
  <c r="O219" i="5"/>
  <c r="M219" i="5"/>
  <c r="K219" i="5"/>
  <c r="I219" i="5"/>
  <c r="G219" i="5"/>
  <c r="U218" i="5"/>
  <c r="T218" i="5"/>
  <c r="O218" i="5"/>
  <c r="M218" i="5"/>
  <c r="K218" i="5"/>
  <c r="I218" i="5"/>
  <c r="G218" i="5"/>
  <c r="U217" i="5"/>
  <c r="T217" i="5"/>
  <c r="O217" i="5"/>
  <c r="M217" i="5"/>
  <c r="K217" i="5"/>
  <c r="I217" i="5"/>
  <c r="G217" i="5"/>
  <c r="S216" i="5"/>
  <c r="T216" i="5" s="1"/>
  <c r="R216" i="5"/>
  <c r="Q216" i="5"/>
  <c r="P216" i="5"/>
  <c r="L216" i="5"/>
  <c r="J216" i="5"/>
  <c r="H216" i="5"/>
  <c r="I216" i="5" s="1"/>
  <c r="F216" i="5"/>
  <c r="G216" i="5" s="1"/>
  <c r="E216" i="5"/>
  <c r="M216" i="5" s="1"/>
  <c r="D216" i="5"/>
  <c r="O216" i="5" s="1"/>
  <c r="U215" i="5"/>
  <c r="T215" i="5"/>
  <c r="O215" i="5"/>
  <c r="M215" i="5"/>
  <c r="K215" i="5"/>
  <c r="I215" i="5"/>
  <c r="G215" i="5"/>
  <c r="U214" i="5"/>
  <c r="T214" i="5"/>
  <c r="O214" i="5"/>
  <c r="M214" i="5"/>
  <c r="K214" i="5"/>
  <c r="I214" i="5"/>
  <c r="G214" i="5"/>
  <c r="U213" i="5"/>
  <c r="T213" i="5"/>
  <c r="O213" i="5"/>
  <c r="M213" i="5"/>
  <c r="K213" i="5"/>
  <c r="I213" i="5"/>
  <c r="G213" i="5"/>
  <c r="U212" i="5"/>
  <c r="T212" i="5"/>
  <c r="O212" i="5"/>
  <c r="M212" i="5"/>
  <c r="K212" i="5"/>
  <c r="I212" i="5"/>
  <c r="G212" i="5"/>
  <c r="U211" i="5"/>
  <c r="T211" i="5"/>
  <c r="O211" i="5"/>
  <c r="M211" i="5"/>
  <c r="K211" i="5"/>
  <c r="I211" i="5"/>
  <c r="G211" i="5"/>
  <c r="U210" i="5"/>
  <c r="T210" i="5"/>
  <c r="O210" i="5"/>
  <c r="M210" i="5"/>
  <c r="K210" i="5"/>
  <c r="I210" i="5"/>
  <c r="G210" i="5"/>
  <c r="U209" i="5"/>
  <c r="T209" i="5"/>
  <c r="O209" i="5"/>
  <c r="M209" i="5"/>
  <c r="K209" i="5"/>
  <c r="I209" i="5"/>
  <c r="G209" i="5"/>
  <c r="U208" i="5"/>
  <c r="T208" i="5"/>
  <c r="O208" i="5"/>
  <c r="M208" i="5"/>
  <c r="K208" i="5"/>
  <c r="I208" i="5"/>
  <c r="G208" i="5"/>
  <c r="S205" i="5"/>
  <c r="T205" i="5" s="1"/>
  <c r="R205" i="5"/>
  <c r="Q205" i="5"/>
  <c r="P205" i="5"/>
  <c r="L205" i="5"/>
  <c r="K205" i="5"/>
  <c r="J205" i="5"/>
  <c r="H205" i="5"/>
  <c r="F205" i="5"/>
  <c r="E205" i="5"/>
  <c r="D205" i="5"/>
  <c r="U204" i="5"/>
  <c r="S204" i="5"/>
  <c r="R204" i="5"/>
  <c r="Q204" i="5"/>
  <c r="P204" i="5"/>
  <c r="L204" i="5"/>
  <c r="J204" i="5"/>
  <c r="H204" i="5"/>
  <c r="F204" i="5"/>
  <c r="E204" i="5"/>
  <c r="K204" i="5" s="1"/>
  <c r="D204" i="5"/>
  <c r="U203" i="5"/>
  <c r="T203" i="5"/>
  <c r="O203" i="5"/>
  <c r="M203" i="5"/>
  <c r="K203" i="5"/>
  <c r="I203" i="5"/>
  <c r="G203" i="5"/>
  <c r="U202" i="5"/>
  <c r="T202" i="5"/>
  <c r="O202" i="5"/>
  <c r="M202" i="5"/>
  <c r="K202" i="5"/>
  <c r="I202" i="5"/>
  <c r="G202" i="5"/>
  <c r="U201" i="5"/>
  <c r="T201" i="5"/>
  <c r="O201" i="5"/>
  <c r="M201" i="5"/>
  <c r="K201" i="5"/>
  <c r="I201" i="5"/>
  <c r="G201" i="5"/>
  <c r="U200" i="5"/>
  <c r="T200" i="5"/>
  <c r="O200" i="5"/>
  <c r="M200" i="5"/>
  <c r="K200" i="5"/>
  <c r="I200" i="5"/>
  <c r="G200" i="5"/>
  <c r="U199" i="5"/>
  <c r="T199" i="5"/>
  <c r="O199" i="5"/>
  <c r="M199" i="5"/>
  <c r="K199" i="5"/>
  <c r="I199" i="5"/>
  <c r="G199" i="5"/>
  <c r="U198" i="5"/>
  <c r="S198" i="5"/>
  <c r="R198" i="5"/>
  <c r="Q198" i="5"/>
  <c r="P198" i="5"/>
  <c r="L198" i="5"/>
  <c r="J198" i="5"/>
  <c r="K198" i="5" s="1"/>
  <c r="H198" i="5"/>
  <c r="F198" i="5"/>
  <c r="E198" i="5"/>
  <c r="D198" i="5"/>
  <c r="G198" i="5" s="1"/>
  <c r="U197" i="5"/>
  <c r="T197" i="5"/>
  <c r="O197" i="5"/>
  <c r="M197" i="5"/>
  <c r="K197" i="5"/>
  <c r="I197" i="5"/>
  <c r="G197" i="5"/>
  <c r="U196" i="5"/>
  <c r="T196" i="5"/>
  <c r="O196" i="5"/>
  <c r="M196" i="5"/>
  <c r="K196" i="5"/>
  <c r="I196" i="5"/>
  <c r="G196" i="5"/>
  <c r="U195" i="5"/>
  <c r="T195" i="5"/>
  <c r="O195" i="5"/>
  <c r="M195" i="5"/>
  <c r="K195" i="5"/>
  <c r="I195" i="5"/>
  <c r="G195" i="5"/>
  <c r="U194" i="5"/>
  <c r="T194" i="5"/>
  <c r="O194" i="5"/>
  <c r="M194" i="5"/>
  <c r="K194" i="5"/>
  <c r="I194" i="5"/>
  <c r="G194" i="5"/>
  <c r="U193" i="5"/>
  <c r="T193" i="5"/>
  <c r="O193" i="5"/>
  <c r="M193" i="5"/>
  <c r="K193" i="5"/>
  <c r="I193" i="5"/>
  <c r="G193" i="5"/>
  <c r="U192" i="5"/>
  <c r="T192" i="5"/>
  <c r="O192" i="5"/>
  <c r="M192" i="5"/>
  <c r="K192" i="5"/>
  <c r="I192" i="5"/>
  <c r="G192" i="5"/>
  <c r="S191" i="5"/>
  <c r="R191" i="5"/>
  <c r="Q191" i="5"/>
  <c r="T191" i="5" s="1"/>
  <c r="P191" i="5"/>
  <c r="U191" i="5" s="1"/>
  <c r="L191" i="5"/>
  <c r="J191" i="5"/>
  <c r="H191" i="5"/>
  <c r="F191" i="5"/>
  <c r="E191" i="5"/>
  <c r="D191" i="5"/>
  <c r="U190" i="5"/>
  <c r="T190" i="5"/>
  <c r="O190" i="5"/>
  <c r="M190" i="5"/>
  <c r="K190" i="5"/>
  <c r="I190" i="5"/>
  <c r="G190" i="5"/>
  <c r="U189" i="5"/>
  <c r="T189" i="5"/>
  <c r="O189" i="5"/>
  <c r="M189" i="5"/>
  <c r="K189" i="5"/>
  <c r="I189" i="5"/>
  <c r="G189" i="5"/>
  <c r="U188" i="5"/>
  <c r="T188" i="5"/>
  <c r="O188" i="5"/>
  <c r="M188" i="5"/>
  <c r="K188" i="5"/>
  <c r="I188" i="5"/>
  <c r="G188" i="5"/>
  <c r="U187" i="5"/>
  <c r="T187" i="5"/>
  <c r="O187" i="5"/>
  <c r="M187" i="5"/>
  <c r="K187" i="5"/>
  <c r="I187" i="5"/>
  <c r="G187" i="5"/>
  <c r="U186" i="5"/>
  <c r="T186" i="5"/>
  <c r="O186" i="5"/>
  <c r="M186" i="5"/>
  <c r="K186" i="5"/>
  <c r="I186" i="5"/>
  <c r="G186" i="5"/>
  <c r="S185" i="5"/>
  <c r="R185" i="5"/>
  <c r="Q185" i="5"/>
  <c r="T185" i="5" s="1"/>
  <c r="P185" i="5"/>
  <c r="U185" i="5" s="1"/>
  <c r="L185" i="5"/>
  <c r="K185" i="5"/>
  <c r="J185" i="5"/>
  <c r="H185" i="5"/>
  <c r="G185" i="5"/>
  <c r="F185" i="5"/>
  <c r="E185" i="5"/>
  <c r="D185" i="5"/>
  <c r="O185" i="5" s="1"/>
  <c r="U184" i="5"/>
  <c r="T184" i="5"/>
  <c r="O184" i="5"/>
  <c r="M184" i="5"/>
  <c r="K184" i="5"/>
  <c r="I184" i="5"/>
  <c r="G184" i="5"/>
  <c r="U183" i="5"/>
  <c r="T183" i="5"/>
  <c r="O183" i="5"/>
  <c r="M183" i="5"/>
  <c r="K183" i="5"/>
  <c r="I183" i="5"/>
  <c r="G183" i="5"/>
  <c r="U182" i="5"/>
  <c r="T182" i="5"/>
  <c r="O182" i="5"/>
  <c r="M182" i="5"/>
  <c r="K182" i="5"/>
  <c r="I182" i="5"/>
  <c r="G182" i="5"/>
  <c r="U181" i="5"/>
  <c r="T181" i="5"/>
  <c r="O181" i="5"/>
  <c r="M181" i="5"/>
  <c r="K181" i="5"/>
  <c r="I181" i="5"/>
  <c r="G181" i="5"/>
  <c r="U180" i="5"/>
  <c r="T180" i="5"/>
  <c r="O180" i="5"/>
  <c r="M180" i="5"/>
  <c r="K180" i="5"/>
  <c r="I180" i="5"/>
  <c r="G180" i="5"/>
  <c r="T179" i="5"/>
  <c r="S179" i="5"/>
  <c r="R179" i="5"/>
  <c r="Q179" i="5"/>
  <c r="P179" i="5"/>
  <c r="U179" i="5" s="1"/>
  <c r="L179" i="5"/>
  <c r="J179" i="5"/>
  <c r="H179" i="5"/>
  <c r="F179" i="5"/>
  <c r="E179" i="5"/>
  <c r="D179" i="5"/>
  <c r="U178" i="5"/>
  <c r="T178" i="5"/>
  <c r="O178" i="5"/>
  <c r="M178" i="5"/>
  <c r="K178" i="5"/>
  <c r="I178" i="5"/>
  <c r="G178" i="5"/>
  <c r="U177" i="5"/>
  <c r="T177" i="5"/>
  <c r="O177" i="5"/>
  <c r="M177" i="5"/>
  <c r="K177" i="5"/>
  <c r="I177" i="5"/>
  <c r="G177" i="5"/>
  <c r="U176" i="5"/>
  <c r="T176" i="5"/>
  <c r="O176" i="5"/>
  <c r="M176" i="5"/>
  <c r="K176" i="5"/>
  <c r="I176" i="5"/>
  <c r="G176" i="5"/>
  <c r="U175" i="5"/>
  <c r="T175" i="5"/>
  <c r="O175" i="5"/>
  <c r="M175" i="5"/>
  <c r="K175" i="5"/>
  <c r="I175" i="5"/>
  <c r="G175" i="5"/>
  <c r="U174" i="5"/>
  <c r="T174" i="5"/>
  <c r="O174" i="5"/>
  <c r="M174" i="5"/>
  <c r="K174" i="5"/>
  <c r="I174" i="5"/>
  <c r="G174" i="5"/>
  <c r="U173" i="5"/>
  <c r="T173" i="5"/>
  <c r="O173" i="5"/>
  <c r="M173" i="5"/>
  <c r="K173" i="5"/>
  <c r="I173" i="5"/>
  <c r="G173" i="5"/>
  <c r="S170" i="5"/>
  <c r="T170" i="5" s="1"/>
  <c r="R170" i="5"/>
  <c r="Q170" i="5"/>
  <c r="P170" i="5"/>
  <c r="L170" i="5"/>
  <c r="J170" i="5"/>
  <c r="H170" i="5"/>
  <c r="F170" i="5"/>
  <c r="E170" i="5"/>
  <c r="D170" i="5"/>
  <c r="O170" i="5" s="1"/>
  <c r="S169" i="5"/>
  <c r="R169" i="5"/>
  <c r="Q169" i="5"/>
  <c r="T169" i="5" s="1"/>
  <c r="P169" i="5"/>
  <c r="U169" i="5" s="1"/>
  <c r="L169" i="5"/>
  <c r="K169" i="5"/>
  <c r="J169" i="5"/>
  <c r="H169" i="5"/>
  <c r="F169" i="5"/>
  <c r="E169" i="5"/>
  <c r="M169" i="5" s="1"/>
  <c r="D169" i="5"/>
  <c r="U168" i="5"/>
  <c r="T168" i="5"/>
  <c r="O168" i="5"/>
  <c r="M168" i="5"/>
  <c r="K168" i="5"/>
  <c r="I168" i="5"/>
  <c r="G168" i="5"/>
  <c r="U167" i="5"/>
  <c r="T167" i="5"/>
  <c r="O167" i="5"/>
  <c r="M167" i="5"/>
  <c r="K167" i="5"/>
  <c r="I167" i="5"/>
  <c r="G167" i="5"/>
  <c r="U166" i="5"/>
  <c r="T166" i="5"/>
  <c r="O166" i="5"/>
  <c r="M166" i="5"/>
  <c r="K166" i="5"/>
  <c r="I166" i="5"/>
  <c r="G166" i="5"/>
  <c r="U165" i="5"/>
  <c r="T165" i="5"/>
  <c r="O165" i="5"/>
  <c r="M165" i="5"/>
  <c r="K165" i="5"/>
  <c r="I165" i="5"/>
  <c r="G165" i="5"/>
  <c r="U164" i="5"/>
  <c r="T164" i="5"/>
  <c r="O164" i="5"/>
  <c r="M164" i="5"/>
  <c r="K164" i="5"/>
  <c r="I164" i="5"/>
  <c r="G164" i="5"/>
  <c r="S163" i="5"/>
  <c r="R163" i="5"/>
  <c r="Q163" i="5"/>
  <c r="T163" i="5" s="1"/>
  <c r="P163" i="5"/>
  <c r="L163" i="5"/>
  <c r="K163" i="5"/>
  <c r="J163" i="5"/>
  <c r="H163" i="5"/>
  <c r="G163" i="5"/>
  <c r="F163" i="5"/>
  <c r="E163" i="5"/>
  <c r="M163" i="5" s="1"/>
  <c r="D163" i="5"/>
  <c r="U162" i="5"/>
  <c r="T162" i="5"/>
  <c r="O162" i="5"/>
  <c r="M162" i="5"/>
  <c r="K162" i="5"/>
  <c r="I162" i="5"/>
  <c r="G162" i="5"/>
  <c r="U161" i="5"/>
  <c r="T161" i="5"/>
  <c r="O161" i="5"/>
  <c r="M161" i="5"/>
  <c r="K161" i="5"/>
  <c r="I161" i="5"/>
  <c r="G161" i="5"/>
  <c r="U160" i="5"/>
  <c r="T160" i="5"/>
  <c r="O160" i="5"/>
  <c r="M160" i="5"/>
  <c r="K160" i="5"/>
  <c r="I160" i="5"/>
  <c r="G160" i="5"/>
  <c r="U159" i="5"/>
  <c r="T159" i="5"/>
  <c r="O159" i="5"/>
  <c r="M159" i="5"/>
  <c r="K159" i="5"/>
  <c r="I159" i="5"/>
  <c r="G159" i="5"/>
  <c r="U158" i="5"/>
  <c r="T158" i="5"/>
  <c r="O158" i="5"/>
  <c r="M158" i="5"/>
  <c r="K158" i="5"/>
  <c r="I158" i="5"/>
  <c r="G158" i="5"/>
  <c r="S157" i="5"/>
  <c r="R157" i="5"/>
  <c r="Q157" i="5"/>
  <c r="T157" i="5" s="1"/>
  <c r="P157" i="5"/>
  <c r="O157" i="5"/>
  <c r="L157" i="5"/>
  <c r="J157" i="5"/>
  <c r="H157" i="5"/>
  <c r="G157" i="5"/>
  <c r="F157" i="5"/>
  <c r="E157" i="5"/>
  <c r="D157" i="5"/>
  <c r="U156" i="5"/>
  <c r="T156" i="5"/>
  <c r="O156" i="5"/>
  <c r="M156" i="5"/>
  <c r="K156" i="5"/>
  <c r="I156" i="5"/>
  <c r="G156" i="5"/>
  <c r="U155" i="5"/>
  <c r="T155" i="5"/>
  <c r="O155" i="5"/>
  <c r="M155" i="5"/>
  <c r="K155" i="5"/>
  <c r="I155" i="5"/>
  <c r="G155" i="5"/>
  <c r="U154" i="5"/>
  <c r="T154" i="5"/>
  <c r="O154" i="5"/>
  <c r="M154" i="5"/>
  <c r="K154" i="5"/>
  <c r="I154" i="5"/>
  <c r="G154" i="5"/>
  <c r="U153" i="5"/>
  <c r="T153" i="5"/>
  <c r="O153" i="5"/>
  <c r="M153" i="5"/>
  <c r="K153" i="5"/>
  <c r="I153" i="5"/>
  <c r="G153" i="5"/>
  <c r="U152" i="5"/>
  <c r="T152" i="5"/>
  <c r="O152" i="5"/>
  <c r="M152" i="5"/>
  <c r="K152" i="5"/>
  <c r="I152" i="5"/>
  <c r="G152" i="5"/>
  <c r="U151" i="5"/>
  <c r="T151" i="5"/>
  <c r="O151" i="5"/>
  <c r="M151" i="5"/>
  <c r="K151" i="5"/>
  <c r="I151" i="5"/>
  <c r="G151" i="5"/>
  <c r="S150" i="5"/>
  <c r="T150" i="5" s="1"/>
  <c r="R150" i="5"/>
  <c r="Q150" i="5"/>
  <c r="P150" i="5"/>
  <c r="U150" i="5" s="1"/>
  <c r="O150" i="5"/>
  <c r="L150" i="5"/>
  <c r="J150" i="5"/>
  <c r="K150" i="5" s="1"/>
  <c r="I150" i="5"/>
  <c r="H150" i="5"/>
  <c r="F150" i="5"/>
  <c r="G150" i="5" s="1"/>
  <c r="E150" i="5"/>
  <c r="D150" i="5"/>
  <c r="U149" i="5"/>
  <c r="T149" i="5"/>
  <c r="O149" i="5"/>
  <c r="M149" i="5"/>
  <c r="K149" i="5"/>
  <c r="I149" i="5"/>
  <c r="G149" i="5"/>
  <c r="U148" i="5"/>
  <c r="T148" i="5"/>
  <c r="O148" i="5"/>
  <c r="M148" i="5"/>
  <c r="K148" i="5"/>
  <c r="I148" i="5"/>
  <c r="G148" i="5"/>
  <c r="U147" i="5"/>
  <c r="T147" i="5"/>
  <c r="O147" i="5"/>
  <c r="M147" i="5"/>
  <c r="K147" i="5"/>
  <c r="I147" i="5"/>
  <c r="G147" i="5"/>
  <c r="U146" i="5"/>
  <c r="T146" i="5"/>
  <c r="O146" i="5"/>
  <c r="M146" i="5"/>
  <c r="K146" i="5"/>
  <c r="I146" i="5"/>
  <c r="G146" i="5"/>
  <c r="U145" i="5"/>
  <c r="T145" i="5"/>
  <c r="O145" i="5"/>
  <c r="M145" i="5"/>
  <c r="K145" i="5"/>
  <c r="I145" i="5"/>
  <c r="G145" i="5"/>
  <c r="S144" i="5"/>
  <c r="R144" i="5"/>
  <c r="Q144" i="5"/>
  <c r="P144" i="5"/>
  <c r="U144" i="5" s="1"/>
  <c r="O144" i="5"/>
  <c r="L144" i="5"/>
  <c r="J144" i="5"/>
  <c r="H144" i="5"/>
  <c r="F144" i="5"/>
  <c r="G144" i="5" s="1"/>
  <c r="E144" i="5"/>
  <c r="M144" i="5" s="1"/>
  <c r="D144" i="5"/>
  <c r="I144" i="5" s="1"/>
  <c r="U143" i="5"/>
  <c r="T143" i="5"/>
  <c r="O143" i="5"/>
  <c r="M143" i="5"/>
  <c r="K143" i="5"/>
  <c r="I143" i="5"/>
  <c r="G143" i="5"/>
  <c r="U142" i="5"/>
  <c r="T142" i="5"/>
  <c r="O142" i="5"/>
  <c r="M142" i="5"/>
  <c r="K142" i="5"/>
  <c r="I142" i="5"/>
  <c r="G142" i="5"/>
  <c r="U141" i="5"/>
  <c r="T141" i="5"/>
  <c r="O141" i="5"/>
  <c r="M141" i="5"/>
  <c r="K141" i="5"/>
  <c r="I141" i="5"/>
  <c r="G141" i="5"/>
  <c r="U140" i="5"/>
  <c r="T140" i="5"/>
  <c r="O140" i="5"/>
  <c r="M140" i="5"/>
  <c r="K140" i="5"/>
  <c r="I140" i="5"/>
  <c r="G140" i="5"/>
  <c r="U139" i="5"/>
  <c r="T139" i="5"/>
  <c r="O139" i="5"/>
  <c r="M139" i="5"/>
  <c r="K139" i="5"/>
  <c r="I139" i="5"/>
  <c r="G139" i="5"/>
  <c r="U138" i="5"/>
  <c r="T138" i="5"/>
  <c r="O138" i="5"/>
  <c r="M138" i="5"/>
  <c r="K138" i="5"/>
  <c r="I138" i="5"/>
  <c r="G138" i="5"/>
  <c r="U137" i="5"/>
  <c r="S137" i="5"/>
  <c r="R137" i="5"/>
  <c r="Q137" i="5"/>
  <c r="P137" i="5"/>
  <c r="L137" i="5"/>
  <c r="J137" i="5"/>
  <c r="H137" i="5"/>
  <c r="I137" i="5" s="1"/>
  <c r="F137" i="5"/>
  <c r="E137" i="5"/>
  <c r="D137" i="5"/>
  <c r="G137" i="5" s="1"/>
  <c r="U136" i="5"/>
  <c r="T136" i="5"/>
  <c r="O136" i="5"/>
  <c r="M136" i="5"/>
  <c r="K136" i="5"/>
  <c r="I136" i="5"/>
  <c r="G136" i="5"/>
  <c r="U135" i="5"/>
  <c r="T135" i="5"/>
  <c r="O135" i="5"/>
  <c r="M135" i="5"/>
  <c r="K135" i="5"/>
  <c r="I135" i="5"/>
  <c r="G135" i="5"/>
  <c r="U134" i="5"/>
  <c r="T134" i="5"/>
  <c r="O134" i="5"/>
  <c r="M134" i="5"/>
  <c r="K134" i="5"/>
  <c r="I134" i="5"/>
  <c r="G134" i="5"/>
  <c r="U133" i="5"/>
  <c r="T133" i="5"/>
  <c r="O133" i="5"/>
  <c r="M133" i="5"/>
  <c r="K133" i="5"/>
  <c r="I133" i="5"/>
  <c r="G133" i="5"/>
  <c r="S132" i="5"/>
  <c r="T132" i="5" s="1"/>
  <c r="R132" i="5"/>
  <c r="Q132" i="5"/>
  <c r="P132" i="5"/>
  <c r="U132" i="5" s="1"/>
  <c r="L132" i="5"/>
  <c r="J132" i="5"/>
  <c r="H132" i="5"/>
  <c r="F132" i="5"/>
  <c r="E132" i="5"/>
  <c r="M132" i="5" s="1"/>
  <c r="D132" i="5"/>
  <c r="I132" i="5" s="1"/>
  <c r="U131" i="5"/>
  <c r="T131" i="5"/>
  <c r="O131" i="5"/>
  <c r="M131" i="5"/>
  <c r="K131" i="5"/>
  <c r="I131" i="5"/>
  <c r="G131" i="5"/>
  <c r="U130" i="5"/>
  <c r="T130" i="5"/>
  <c r="O130" i="5"/>
  <c r="M130" i="5"/>
  <c r="K130" i="5"/>
  <c r="I130" i="5"/>
  <c r="G130" i="5"/>
  <c r="U129" i="5"/>
  <c r="T129" i="5"/>
  <c r="O129" i="5"/>
  <c r="M129" i="5"/>
  <c r="K129" i="5"/>
  <c r="I129" i="5"/>
  <c r="G129" i="5"/>
  <c r="U128" i="5"/>
  <c r="T128" i="5"/>
  <c r="O128" i="5"/>
  <c r="M128" i="5"/>
  <c r="K128" i="5"/>
  <c r="I128" i="5"/>
  <c r="G128" i="5"/>
  <c r="U127" i="5"/>
  <c r="T127" i="5"/>
  <c r="O127" i="5"/>
  <c r="M127" i="5"/>
  <c r="K127" i="5"/>
  <c r="I127" i="5"/>
  <c r="G127" i="5"/>
  <c r="S126" i="5"/>
  <c r="R126" i="5"/>
  <c r="Q126" i="5"/>
  <c r="P126" i="5"/>
  <c r="O126" i="5"/>
  <c r="L126" i="5"/>
  <c r="J126" i="5"/>
  <c r="H126" i="5"/>
  <c r="I126" i="5" s="1"/>
  <c r="F126" i="5"/>
  <c r="G126" i="5" s="1"/>
  <c r="E126" i="5"/>
  <c r="M126" i="5" s="1"/>
  <c r="D126" i="5"/>
  <c r="U125" i="5"/>
  <c r="T125" i="5"/>
  <c r="O125" i="5"/>
  <c r="M125" i="5"/>
  <c r="K125" i="5"/>
  <c r="I125" i="5"/>
  <c r="G125" i="5"/>
  <c r="U124" i="5"/>
  <c r="T124" i="5"/>
  <c r="O124" i="5"/>
  <c r="M124" i="5"/>
  <c r="K124" i="5"/>
  <c r="I124" i="5"/>
  <c r="G124" i="5"/>
  <c r="U123" i="5"/>
  <c r="T123" i="5"/>
  <c r="O123" i="5"/>
  <c r="M123" i="5"/>
  <c r="K123" i="5"/>
  <c r="I123" i="5"/>
  <c r="G123" i="5"/>
  <c r="U122" i="5"/>
  <c r="T122" i="5"/>
  <c r="O122" i="5"/>
  <c r="M122" i="5"/>
  <c r="K122" i="5"/>
  <c r="I122" i="5"/>
  <c r="G122" i="5"/>
  <c r="S121" i="5"/>
  <c r="T121" i="5" s="1"/>
  <c r="R121" i="5"/>
  <c r="Q121" i="5"/>
  <c r="P121" i="5"/>
  <c r="U121" i="5" s="1"/>
  <c r="L121" i="5"/>
  <c r="K121" i="5"/>
  <c r="J121" i="5"/>
  <c r="H121" i="5"/>
  <c r="F121" i="5"/>
  <c r="E121" i="5"/>
  <c r="M121" i="5" s="1"/>
  <c r="D121" i="5"/>
  <c r="U120" i="5"/>
  <c r="T120" i="5"/>
  <c r="O120" i="5"/>
  <c r="M120" i="5"/>
  <c r="K120" i="5"/>
  <c r="I120" i="5"/>
  <c r="G120" i="5"/>
  <c r="U119" i="5"/>
  <c r="T119" i="5"/>
  <c r="O119" i="5"/>
  <c r="M119" i="5"/>
  <c r="K119" i="5"/>
  <c r="I119" i="5"/>
  <c r="G119" i="5"/>
  <c r="U118" i="5"/>
  <c r="T118" i="5"/>
  <c r="O118" i="5"/>
  <c r="M118" i="5"/>
  <c r="K118" i="5"/>
  <c r="I118" i="5"/>
  <c r="G118" i="5"/>
  <c r="U117" i="5"/>
  <c r="T117" i="5"/>
  <c r="O117" i="5"/>
  <c r="M117" i="5"/>
  <c r="K117" i="5"/>
  <c r="I117" i="5"/>
  <c r="G117" i="5"/>
  <c r="U116" i="5"/>
  <c r="T116" i="5"/>
  <c r="O116" i="5"/>
  <c r="M116" i="5"/>
  <c r="K116" i="5"/>
  <c r="I116" i="5"/>
  <c r="G116" i="5"/>
  <c r="U115" i="5"/>
  <c r="T115" i="5"/>
  <c r="O115" i="5"/>
  <c r="M115" i="5"/>
  <c r="K115" i="5"/>
  <c r="I115" i="5"/>
  <c r="G115" i="5"/>
  <c r="U114" i="5"/>
  <c r="T114" i="5"/>
  <c r="O114" i="5"/>
  <c r="M114" i="5"/>
  <c r="K114" i="5"/>
  <c r="I114" i="5"/>
  <c r="G114" i="5"/>
  <c r="U113" i="5"/>
  <c r="T113" i="5"/>
  <c r="O113" i="5"/>
  <c r="M113" i="5"/>
  <c r="K113" i="5"/>
  <c r="I113" i="5"/>
  <c r="G113" i="5"/>
  <c r="S112" i="5"/>
  <c r="R112" i="5"/>
  <c r="Q112" i="5"/>
  <c r="P112" i="5"/>
  <c r="L112" i="5"/>
  <c r="J112" i="5"/>
  <c r="H112" i="5"/>
  <c r="F112" i="5"/>
  <c r="E112" i="5"/>
  <c r="D112" i="5"/>
  <c r="U111" i="5"/>
  <c r="T111" i="5"/>
  <c r="O111" i="5"/>
  <c r="M111" i="5"/>
  <c r="K111" i="5"/>
  <c r="I111" i="5"/>
  <c r="G111" i="5"/>
  <c r="U110" i="5"/>
  <c r="T110" i="5"/>
  <c r="O110" i="5"/>
  <c r="M110" i="5"/>
  <c r="K110" i="5"/>
  <c r="I110" i="5"/>
  <c r="G110" i="5"/>
  <c r="U109" i="5"/>
  <c r="T109" i="5"/>
  <c r="O109" i="5"/>
  <c r="M109" i="5"/>
  <c r="K109" i="5"/>
  <c r="I109" i="5"/>
  <c r="G109" i="5"/>
  <c r="U108" i="5"/>
  <c r="T108" i="5"/>
  <c r="O108" i="5"/>
  <c r="M108" i="5"/>
  <c r="K108" i="5"/>
  <c r="I108" i="5"/>
  <c r="G108" i="5"/>
  <c r="U107" i="5"/>
  <c r="T107" i="5"/>
  <c r="O107" i="5"/>
  <c r="M107" i="5"/>
  <c r="K107" i="5"/>
  <c r="I107" i="5"/>
  <c r="G107" i="5"/>
  <c r="U106" i="5"/>
  <c r="S106" i="5"/>
  <c r="R106" i="5"/>
  <c r="Q106" i="5"/>
  <c r="P106" i="5"/>
  <c r="L106" i="5"/>
  <c r="J106" i="5"/>
  <c r="H106" i="5"/>
  <c r="F106" i="5"/>
  <c r="E106" i="5"/>
  <c r="D106" i="5"/>
  <c r="I106" i="5" s="1"/>
  <c r="U105" i="5"/>
  <c r="T105" i="5"/>
  <c r="O105" i="5"/>
  <c r="M105" i="5"/>
  <c r="K105" i="5"/>
  <c r="I105" i="5"/>
  <c r="G105" i="5"/>
  <c r="S102" i="5"/>
  <c r="R102" i="5"/>
  <c r="Q102" i="5"/>
  <c r="T102" i="5" s="1"/>
  <c r="P102" i="5"/>
  <c r="U102" i="5" s="1"/>
  <c r="L102" i="5"/>
  <c r="J102" i="5"/>
  <c r="H102" i="5"/>
  <c r="F102" i="5"/>
  <c r="E102" i="5"/>
  <c r="K102" i="5" s="1"/>
  <c r="D102" i="5"/>
  <c r="I102" i="5" s="1"/>
  <c r="S101" i="5"/>
  <c r="R101" i="5"/>
  <c r="Q101" i="5"/>
  <c r="P101" i="5"/>
  <c r="O101" i="5"/>
  <c r="L101" i="5"/>
  <c r="J101" i="5"/>
  <c r="H101" i="5"/>
  <c r="I101" i="5" s="1"/>
  <c r="F101" i="5"/>
  <c r="E101" i="5"/>
  <c r="D101" i="5"/>
  <c r="U100" i="5"/>
  <c r="T100" i="5"/>
  <c r="O100" i="5"/>
  <c r="M100" i="5"/>
  <c r="K100" i="5"/>
  <c r="I100" i="5"/>
  <c r="G100" i="5"/>
  <c r="U99" i="5"/>
  <c r="T99" i="5"/>
  <c r="O99" i="5"/>
  <c r="M99" i="5"/>
  <c r="K99" i="5"/>
  <c r="I99" i="5"/>
  <c r="G99" i="5"/>
  <c r="U98" i="5"/>
  <c r="T98" i="5"/>
  <c r="O98" i="5"/>
  <c r="M98" i="5"/>
  <c r="K98" i="5"/>
  <c r="I98" i="5"/>
  <c r="G98" i="5"/>
  <c r="U97" i="5"/>
  <c r="T97" i="5"/>
  <c r="O97" i="5"/>
  <c r="M97" i="5"/>
  <c r="K97" i="5"/>
  <c r="I97" i="5"/>
  <c r="G97" i="5"/>
  <c r="S96" i="5"/>
  <c r="R96" i="5"/>
  <c r="Q96" i="5"/>
  <c r="P96" i="5"/>
  <c r="O96" i="5"/>
  <c r="L96" i="5"/>
  <c r="J96" i="5"/>
  <c r="H96" i="5"/>
  <c r="I96" i="5" s="1"/>
  <c r="F96" i="5"/>
  <c r="G96" i="5" s="1"/>
  <c r="E96" i="5"/>
  <c r="M96" i="5" s="1"/>
  <c r="D96" i="5"/>
  <c r="U95" i="5"/>
  <c r="T95" i="5"/>
  <c r="O95" i="5"/>
  <c r="M95" i="5"/>
  <c r="K95" i="5"/>
  <c r="I95" i="5"/>
  <c r="G95" i="5"/>
  <c r="U94" i="5"/>
  <c r="T94" i="5"/>
  <c r="O94" i="5"/>
  <c r="M94" i="5"/>
  <c r="K94" i="5"/>
  <c r="I94" i="5"/>
  <c r="G94" i="5"/>
  <c r="U93" i="5"/>
  <c r="T93" i="5"/>
  <c r="O93" i="5"/>
  <c r="M93" i="5"/>
  <c r="K93" i="5"/>
  <c r="I93" i="5"/>
  <c r="G93" i="5"/>
  <c r="U92" i="5"/>
  <c r="T92" i="5"/>
  <c r="O92" i="5"/>
  <c r="M92" i="5"/>
  <c r="K92" i="5"/>
  <c r="I92" i="5"/>
  <c r="G92" i="5"/>
  <c r="S91" i="5"/>
  <c r="T91" i="5" s="1"/>
  <c r="R91" i="5"/>
  <c r="Q91" i="5"/>
  <c r="P91" i="5"/>
  <c r="U91" i="5" s="1"/>
  <c r="L91" i="5"/>
  <c r="K91" i="5"/>
  <c r="J91" i="5"/>
  <c r="H91" i="5"/>
  <c r="F91" i="5"/>
  <c r="E91" i="5"/>
  <c r="M91" i="5" s="1"/>
  <c r="D91" i="5"/>
  <c r="U90" i="5"/>
  <c r="T90" i="5"/>
  <c r="O90" i="5"/>
  <c r="M90" i="5"/>
  <c r="K90" i="5"/>
  <c r="I90" i="5"/>
  <c r="G90" i="5"/>
  <c r="U89" i="5"/>
  <c r="T89" i="5"/>
  <c r="O89" i="5"/>
  <c r="M89" i="5"/>
  <c r="K89" i="5"/>
  <c r="I89" i="5"/>
  <c r="G89" i="5"/>
  <c r="U88" i="5"/>
  <c r="T88" i="5"/>
  <c r="O88" i="5"/>
  <c r="M88" i="5"/>
  <c r="K88" i="5"/>
  <c r="I88" i="5"/>
  <c r="G88" i="5"/>
  <c r="S85" i="5"/>
  <c r="R85" i="5"/>
  <c r="Q85" i="5"/>
  <c r="P85" i="5"/>
  <c r="L85" i="5"/>
  <c r="J85" i="5"/>
  <c r="H85" i="5"/>
  <c r="F85" i="5"/>
  <c r="E85" i="5"/>
  <c r="K85" i="5" s="1"/>
  <c r="D85" i="5"/>
  <c r="S84" i="5"/>
  <c r="T84" i="5" s="1"/>
  <c r="R84" i="5"/>
  <c r="Q84" i="5"/>
  <c r="P84" i="5"/>
  <c r="O84" i="5"/>
  <c r="L84" i="5"/>
  <c r="J84" i="5"/>
  <c r="H84" i="5"/>
  <c r="F84" i="5"/>
  <c r="E84" i="5"/>
  <c r="D84" i="5"/>
  <c r="I84" i="5" s="1"/>
  <c r="U83" i="5"/>
  <c r="T83" i="5"/>
  <c r="O83" i="5"/>
  <c r="M83" i="5"/>
  <c r="K83" i="5"/>
  <c r="I83" i="5"/>
  <c r="G83" i="5"/>
  <c r="U82" i="5"/>
  <c r="T82" i="5"/>
  <c r="O82" i="5"/>
  <c r="M82" i="5"/>
  <c r="K82" i="5"/>
  <c r="I82" i="5"/>
  <c r="G82" i="5"/>
  <c r="U81" i="5"/>
  <c r="T81" i="5"/>
  <c r="O81" i="5"/>
  <c r="M81" i="5"/>
  <c r="K81" i="5"/>
  <c r="I81" i="5"/>
  <c r="G81" i="5"/>
  <c r="U80" i="5"/>
  <c r="T80" i="5"/>
  <c r="O80" i="5"/>
  <c r="M80" i="5"/>
  <c r="K80" i="5"/>
  <c r="I80" i="5"/>
  <c r="G80" i="5"/>
  <c r="U79" i="5"/>
  <c r="T79" i="5"/>
  <c r="O79" i="5"/>
  <c r="M79" i="5"/>
  <c r="K79" i="5"/>
  <c r="I79" i="5"/>
  <c r="G79" i="5"/>
  <c r="S78" i="5"/>
  <c r="R78" i="5"/>
  <c r="Q78" i="5"/>
  <c r="P78" i="5"/>
  <c r="U78" i="5" s="1"/>
  <c r="L78" i="5"/>
  <c r="J78" i="5"/>
  <c r="H78" i="5"/>
  <c r="F78" i="5"/>
  <c r="G78" i="5" s="1"/>
  <c r="E78" i="5"/>
  <c r="M78" i="5" s="1"/>
  <c r="D78" i="5"/>
  <c r="O78" i="5" s="1"/>
  <c r="U77" i="5"/>
  <c r="T77" i="5"/>
  <c r="O77" i="5"/>
  <c r="M77" i="5"/>
  <c r="K77" i="5"/>
  <c r="I77" i="5"/>
  <c r="G77" i="5"/>
  <c r="U76" i="5"/>
  <c r="T76" i="5"/>
  <c r="O76" i="5"/>
  <c r="M76" i="5"/>
  <c r="K76" i="5"/>
  <c r="I76" i="5"/>
  <c r="G76" i="5"/>
  <c r="U75" i="5"/>
  <c r="T75" i="5"/>
  <c r="O75" i="5"/>
  <c r="M75" i="5"/>
  <c r="K75" i="5"/>
  <c r="I75" i="5"/>
  <c r="G75" i="5"/>
  <c r="U74" i="5"/>
  <c r="T74" i="5"/>
  <c r="O74" i="5"/>
  <c r="M74" i="5"/>
  <c r="K74" i="5"/>
  <c r="I74" i="5"/>
  <c r="G74" i="5"/>
  <c r="U73" i="5"/>
  <c r="T73" i="5"/>
  <c r="O73" i="5"/>
  <c r="M73" i="5"/>
  <c r="K73" i="5"/>
  <c r="I73" i="5"/>
  <c r="G73" i="5"/>
  <c r="U72" i="5"/>
  <c r="T72" i="5"/>
  <c r="O72" i="5"/>
  <c r="M72" i="5"/>
  <c r="K72" i="5"/>
  <c r="I72" i="5"/>
  <c r="G72" i="5"/>
  <c r="U71" i="5"/>
  <c r="T71" i="5"/>
  <c r="O71" i="5"/>
  <c r="M71" i="5"/>
  <c r="K71" i="5"/>
  <c r="I71" i="5"/>
  <c r="G71" i="5"/>
  <c r="S70" i="5"/>
  <c r="R70" i="5"/>
  <c r="Q70" i="5"/>
  <c r="P70" i="5"/>
  <c r="L70" i="5"/>
  <c r="J70" i="5"/>
  <c r="H70" i="5"/>
  <c r="F70" i="5"/>
  <c r="U70" i="5" s="1"/>
  <c r="E70" i="5"/>
  <c r="D70" i="5"/>
  <c r="U69" i="5"/>
  <c r="T69" i="5"/>
  <c r="O69" i="5"/>
  <c r="M69" i="5"/>
  <c r="K69" i="5"/>
  <c r="I69" i="5"/>
  <c r="G69" i="5"/>
  <c r="U68" i="5"/>
  <c r="T68" i="5"/>
  <c r="O68" i="5"/>
  <c r="M68" i="5"/>
  <c r="K68" i="5"/>
  <c r="I68" i="5"/>
  <c r="G68" i="5"/>
  <c r="U67" i="5"/>
  <c r="T67" i="5"/>
  <c r="O67" i="5"/>
  <c r="M67" i="5"/>
  <c r="K67" i="5"/>
  <c r="I67" i="5"/>
  <c r="G67" i="5"/>
  <c r="U66" i="5"/>
  <c r="T66" i="5"/>
  <c r="O66" i="5"/>
  <c r="M66" i="5"/>
  <c r="K66" i="5"/>
  <c r="I66" i="5"/>
  <c r="G66" i="5"/>
  <c r="U65" i="5"/>
  <c r="T65" i="5"/>
  <c r="O65" i="5"/>
  <c r="M65" i="5"/>
  <c r="K65" i="5"/>
  <c r="I65" i="5"/>
  <c r="G65" i="5"/>
  <c r="U64" i="5"/>
  <c r="T64" i="5"/>
  <c r="O64" i="5"/>
  <c r="M64" i="5"/>
  <c r="K64" i="5"/>
  <c r="I64" i="5"/>
  <c r="G64" i="5"/>
  <c r="S63" i="5"/>
  <c r="R63" i="5"/>
  <c r="Q63" i="5"/>
  <c r="T63" i="5" s="1"/>
  <c r="P63" i="5"/>
  <c r="U63" i="5" s="1"/>
  <c r="L63" i="5"/>
  <c r="J63" i="5"/>
  <c r="K63" i="5" s="1"/>
  <c r="H63" i="5"/>
  <c r="F63" i="5"/>
  <c r="E63" i="5"/>
  <c r="D63" i="5"/>
  <c r="O63" i="5" s="1"/>
  <c r="U62" i="5"/>
  <c r="T62" i="5"/>
  <c r="O62" i="5"/>
  <c r="M62" i="5"/>
  <c r="K62" i="5"/>
  <c r="I62" i="5"/>
  <c r="G62" i="5"/>
  <c r="U61" i="5"/>
  <c r="T61" i="5"/>
  <c r="O61" i="5"/>
  <c r="M61" i="5"/>
  <c r="K61" i="5"/>
  <c r="I61" i="5"/>
  <c r="G61" i="5"/>
  <c r="U60" i="5"/>
  <c r="T60" i="5"/>
  <c r="O60" i="5"/>
  <c r="M60" i="5"/>
  <c r="K60" i="5"/>
  <c r="I60" i="5"/>
  <c r="G60" i="5"/>
  <c r="U59" i="5"/>
  <c r="T59" i="5"/>
  <c r="O59" i="5"/>
  <c r="M59" i="5"/>
  <c r="K59" i="5"/>
  <c r="I59" i="5"/>
  <c r="G59" i="5"/>
  <c r="U58" i="5"/>
  <c r="S58" i="5"/>
  <c r="R58" i="5"/>
  <c r="Q58" i="5"/>
  <c r="P58" i="5"/>
  <c r="L58" i="5"/>
  <c r="J58" i="5"/>
  <c r="H58" i="5"/>
  <c r="F58" i="5"/>
  <c r="E58" i="5"/>
  <c r="D58" i="5"/>
  <c r="U57" i="5"/>
  <c r="T57" i="5"/>
  <c r="O57" i="5"/>
  <c r="M57" i="5"/>
  <c r="K57" i="5"/>
  <c r="I57" i="5"/>
  <c r="G57" i="5"/>
  <c r="S54" i="5"/>
  <c r="R54" i="5"/>
  <c r="Q54" i="5"/>
  <c r="P54" i="5"/>
  <c r="U54" i="5" s="1"/>
  <c r="L54" i="5"/>
  <c r="J54" i="5"/>
  <c r="H54" i="5"/>
  <c r="F54" i="5"/>
  <c r="E54" i="5"/>
  <c r="D54" i="5"/>
  <c r="I54" i="5" s="1"/>
  <c r="S53" i="5"/>
  <c r="R53" i="5"/>
  <c r="Q53" i="5"/>
  <c r="P53" i="5"/>
  <c r="L53" i="5"/>
  <c r="J53" i="5"/>
  <c r="H53" i="5"/>
  <c r="F53" i="5"/>
  <c r="E53" i="5"/>
  <c r="K53" i="5" s="1"/>
  <c r="D53" i="5"/>
  <c r="U52" i="5"/>
  <c r="T52" i="5"/>
  <c r="O52" i="5"/>
  <c r="M52" i="5"/>
  <c r="K52" i="5"/>
  <c r="I52" i="5"/>
  <c r="G52" i="5"/>
  <c r="U51" i="5"/>
  <c r="T51" i="5"/>
  <c r="O51" i="5"/>
  <c r="M51" i="5"/>
  <c r="K51" i="5"/>
  <c r="I51" i="5"/>
  <c r="G51" i="5"/>
  <c r="U50" i="5"/>
  <c r="T50" i="5"/>
  <c r="O50" i="5"/>
  <c r="M50" i="5"/>
  <c r="K50" i="5"/>
  <c r="I50" i="5"/>
  <c r="G50" i="5"/>
  <c r="U49" i="5"/>
  <c r="T49" i="5"/>
  <c r="O49" i="5"/>
  <c r="M49" i="5"/>
  <c r="K49" i="5"/>
  <c r="I49" i="5"/>
  <c r="G49" i="5"/>
  <c r="U48" i="5"/>
  <c r="T48" i="5"/>
  <c r="O48" i="5"/>
  <c r="M48" i="5"/>
  <c r="K48" i="5"/>
  <c r="I48" i="5"/>
  <c r="G48" i="5"/>
  <c r="U47" i="5"/>
  <c r="S47" i="5"/>
  <c r="R47" i="5"/>
  <c r="Q47" i="5"/>
  <c r="P47" i="5"/>
  <c r="L47" i="5"/>
  <c r="J47" i="5"/>
  <c r="H47" i="5"/>
  <c r="I47" i="5" s="1"/>
  <c r="F47" i="5"/>
  <c r="E47" i="5"/>
  <c r="M47" i="5" s="1"/>
  <c r="D47" i="5"/>
  <c r="U46" i="5"/>
  <c r="T46" i="5"/>
  <c r="O46" i="5"/>
  <c r="M46" i="5"/>
  <c r="K46" i="5"/>
  <c r="I46" i="5"/>
  <c r="G46" i="5"/>
  <c r="U45" i="5"/>
  <c r="T45" i="5"/>
  <c r="O45" i="5"/>
  <c r="M45" i="5"/>
  <c r="K45" i="5"/>
  <c r="I45" i="5"/>
  <c r="G45" i="5"/>
  <c r="U44" i="5"/>
  <c r="T44" i="5"/>
  <c r="O44" i="5"/>
  <c r="M44" i="5"/>
  <c r="K44" i="5"/>
  <c r="I44" i="5"/>
  <c r="G44" i="5"/>
  <c r="U43" i="5"/>
  <c r="T43" i="5"/>
  <c r="O43" i="5"/>
  <c r="M43" i="5"/>
  <c r="K43" i="5"/>
  <c r="I43" i="5"/>
  <c r="G43" i="5"/>
  <c r="U42" i="5"/>
  <c r="T42" i="5"/>
  <c r="O42" i="5"/>
  <c r="M42" i="5"/>
  <c r="K42" i="5"/>
  <c r="I42" i="5"/>
  <c r="G42" i="5"/>
  <c r="U41" i="5"/>
  <c r="T41" i="5"/>
  <c r="O41" i="5"/>
  <c r="M41" i="5"/>
  <c r="K41" i="5"/>
  <c r="I41" i="5"/>
  <c r="G41" i="5"/>
  <c r="S40" i="5"/>
  <c r="R40" i="5"/>
  <c r="Q40" i="5"/>
  <c r="T40" i="5" s="1"/>
  <c r="P40" i="5"/>
  <c r="U40" i="5" s="1"/>
  <c r="L40" i="5"/>
  <c r="J40" i="5"/>
  <c r="H40" i="5"/>
  <c r="F40" i="5"/>
  <c r="E40" i="5"/>
  <c r="K40" i="5" s="1"/>
  <c r="D40" i="5"/>
  <c r="I40" i="5" s="1"/>
  <c r="U39" i="5"/>
  <c r="T39" i="5"/>
  <c r="O39" i="5"/>
  <c r="M39" i="5"/>
  <c r="K39" i="5"/>
  <c r="I39" i="5"/>
  <c r="G39" i="5"/>
  <c r="U38" i="5"/>
  <c r="T38" i="5"/>
  <c r="O38" i="5"/>
  <c r="M38" i="5"/>
  <c r="K38" i="5"/>
  <c r="I38" i="5"/>
  <c r="G38" i="5"/>
  <c r="U37" i="5"/>
  <c r="T37" i="5"/>
  <c r="O37" i="5"/>
  <c r="M37" i="5"/>
  <c r="K37" i="5"/>
  <c r="I37" i="5"/>
  <c r="G37" i="5"/>
  <c r="U36" i="5"/>
  <c r="T36" i="5"/>
  <c r="O36" i="5"/>
  <c r="M36" i="5"/>
  <c r="K36" i="5"/>
  <c r="I36" i="5"/>
  <c r="G36" i="5"/>
  <c r="S35" i="5"/>
  <c r="R35" i="5"/>
  <c r="Q35" i="5"/>
  <c r="T35" i="5" s="1"/>
  <c r="P35" i="5"/>
  <c r="L35" i="5"/>
  <c r="J35" i="5"/>
  <c r="H35" i="5"/>
  <c r="I35" i="5" s="1"/>
  <c r="F35" i="5"/>
  <c r="U35" i="5" s="1"/>
  <c r="E35" i="5"/>
  <c r="D35" i="5"/>
  <c r="U34" i="5"/>
  <c r="T34" i="5"/>
  <c r="O34" i="5"/>
  <c r="M34" i="5"/>
  <c r="K34" i="5"/>
  <c r="I34" i="5"/>
  <c r="G34" i="5"/>
  <c r="U33" i="5"/>
  <c r="T33" i="5"/>
  <c r="O33" i="5"/>
  <c r="M33" i="5"/>
  <c r="K33" i="5"/>
  <c r="I33" i="5"/>
  <c r="G33" i="5"/>
  <c r="U32" i="5"/>
  <c r="T32" i="5"/>
  <c r="O32" i="5"/>
  <c r="M32" i="5"/>
  <c r="K32" i="5"/>
  <c r="I32" i="5"/>
  <c r="G32" i="5"/>
  <c r="U31" i="5"/>
  <c r="T31" i="5"/>
  <c r="O31" i="5"/>
  <c r="M31" i="5"/>
  <c r="K31" i="5"/>
  <c r="I31" i="5"/>
  <c r="G31" i="5"/>
  <c r="U30" i="5"/>
  <c r="T30" i="5"/>
  <c r="O30" i="5"/>
  <c r="M30" i="5"/>
  <c r="K30" i="5"/>
  <c r="I30" i="5"/>
  <c r="G30" i="5"/>
  <c r="U29" i="5"/>
  <c r="T29" i="5"/>
  <c r="O29" i="5"/>
  <c r="M29" i="5"/>
  <c r="K29" i="5"/>
  <c r="I29" i="5"/>
  <c r="G29" i="5"/>
  <c r="U28" i="5"/>
  <c r="T28" i="5"/>
  <c r="O28" i="5"/>
  <c r="M28" i="5"/>
  <c r="K28" i="5"/>
  <c r="I28" i="5"/>
  <c r="G28" i="5"/>
  <c r="T27" i="5"/>
  <c r="S27" i="5"/>
  <c r="R27" i="5"/>
  <c r="Q27" i="5"/>
  <c r="P27" i="5"/>
  <c r="L27" i="5"/>
  <c r="K27" i="5"/>
  <c r="J27" i="5"/>
  <c r="H27" i="5"/>
  <c r="F27" i="5"/>
  <c r="E27" i="5"/>
  <c r="D27" i="5"/>
  <c r="U26" i="5"/>
  <c r="T26" i="5"/>
  <c r="O26" i="5"/>
  <c r="M26" i="5"/>
  <c r="K26" i="5"/>
  <c r="I26" i="5"/>
  <c r="G26" i="5"/>
  <c r="U25" i="5"/>
  <c r="T25" i="5"/>
  <c r="O25" i="5"/>
  <c r="M25" i="5"/>
  <c r="K25" i="5"/>
  <c r="I25" i="5"/>
  <c r="G25" i="5"/>
  <c r="U24" i="5"/>
  <c r="T24" i="5"/>
  <c r="O24" i="5"/>
  <c r="M24" i="5"/>
  <c r="K24" i="5"/>
  <c r="I24" i="5"/>
  <c r="G24" i="5"/>
  <c r="U23" i="5"/>
  <c r="T23" i="5"/>
  <c r="O23" i="5"/>
  <c r="M23" i="5"/>
  <c r="K23" i="5"/>
  <c r="I23" i="5"/>
  <c r="G23" i="5"/>
  <c r="U22" i="5"/>
  <c r="T22" i="5"/>
  <c r="O22" i="5"/>
  <c r="M22" i="5"/>
  <c r="K22" i="5"/>
  <c r="I22" i="5"/>
  <c r="G22" i="5"/>
  <c r="U21" i="5"/>
  <c r="T21" i="5"/>
  <c r="O21" i="5"/>
  <c r="M21" i="5"/>
  <c r="K21" i="5"/>
  <c r="I21" i="5"/>
  <c r="G21" i="5"/>
  <c r="U20" i="5"/>
  <c r="T20" i="5"/>
  <c r="O20" i="5"/>
  <c r="M20" i="5"/>
  <c r="K20" i="5"/>
  <c r="I20" i="5"/>
  <c r="G20" i="5"/>
  <c r="S19" i="5"/>
  <c r="R19" i="5"/>
  <c r="Q19" i="5"/>
  <c r="T19" i="5" s="1"/>
  <c r="P19" i="5"/>
  <c r="O19" i="5"/>
  <c r="L19" i="5"/>
  <c r="J19" i="5"/>
  <c r="H19" i="5"/>
  <c r="F19" i="5"/>
  <c r="E19" i="5"/>
  <c r="D19" i="5"/>
  <c r="U18" i="5"/>
  <c r="T18" i="5"/>
  <c r="O18" i="5"/>
  <c r="M18" i="5"/>
  <c r="K18" i="5"/>
  <c r="I18" i="5"/>
  <c r="G18" i="5"/>
  <c r="U17" i="5"/>
  <c r="T17" i="5"/>
  <c r="O17" i="5"/>
  <c r="M17" i="5"/>
  <c r="K17" i="5"/>
  <c r="I17" i="5"/>
  <c r="G17" i="5"/>
  <c r="U16" i="5"/>
  <c r="T16" i="5"/>
  <c r="O16" i="5"/>
  <c r="M16" i="5"/>
  <c r="K16" i="5"/>
  <c r="I16" i="5"/>
  <c r="G16" i="5"/>
  <c r="U15" i="5"/>
  <c r="T15" i="5"/>
  <c r="O15" i="5"/>
  <c r="M15" i="5"/>
  <c r="K15" i="5"/>
  <c r="I15" i="5"/>
  <c r="G15" i="5"/>
  <c r="U14" i="5"/>
  <c r="T14" i="5"/>
  <c r="O14" i="5"/>
  <c r="M14" i="5"/>
  <c r="K14" i="5"/>
  <c r="I14" i="5"/>
  <c r="G14" i="5"/>
  <c r="U13" i="5"/>
  <c r="T13" i="5"/>
  <c r="O13" i="5"/>
  <c r="M13" i="5"/>
  <c r="K13" i="5"/>
  <c r="I13" i="5"/>
  <c r="G13" i="5"/>
  <c r="U12" i="5"/>
  <c r="T12" i="5"/>
  <c r="O12" i="5"/>
  <c r="M12" i="5"/>
  <c r="K12" i="5"/>
  <c r="I12" i="5"/>
  <c r="G12" i="5"/>
  <c r="U11" i="5"/>
  <c r="T11" i="5"/>
  <c r="O11" i="5"/>
  <c r="M11" i="5"/>
  <c r="K11" i="5"/>
  <c r="I11" i="5"/>
  <c r="G11" i="5"/>
  <c r="S10" i="5"/>
  <c r="R10" i="5"/>
  <c r="Q10" i="5"/>
  <c r="P10" i="5"/>
  <c r="U10" i="5" s="1"/>
  <c r="O10" i="5"/>
  <c r="L10" i="5"/>
  <c r="J10" i="5"/>
  <c r="I10" i="5"/>
  <c r="H10" i="5"/>
  <c r="F10" i="5"/>
  <c r="G10" i="5" s="1"/>
  <c r="E10" i="5"/>
  <c r="M10" i="5" s="1"/>
  <c r="D10" i="5"/>
  <c r="U9" i="5"/>
  <c r="T9" i="5"/>
  <c r="O9" i="5"/>
  <c r="M9" i="5"/>
  <c r="K9" i="5"/>
  <c r="I9" i="5"/>
  <c r="G9" i="5"/>
  <c r="U8" i="5"/>
  <c r="T8" i="5"/>
  <c r="O8" i="5"/>
  <c r="M8" i="5"/>
  <c r="K8" i="5"/>
  <c r="I8" i="5"/>
  <c r="G8" i="5"/>
  <c r="S339" i="4"/>
  <c r="R339" i="4"/>
  <c r="Q339" i="4"/>
  <c r="P339" i="4"/>
  <c r="L339" i="4"/>
  <c r="J339" i="4"/>
  <c r="H339" i="4"/>
  <c r="F339" i="4"/>
  <c r="E339" i="4"/>
  <c r="D339" i="4"/>
  <c r="T338" i="4"/>
  <c r="S338" i="4"/>
  <c r="R338" i="4"/>
  <c r="Q338" i="4"/>
  <c r="P338" i="4"/>
  <c r="U338" i="4" s="1"/>
  <c r="O338" i="4"/>
  <c r="L338" i="4"/>
  <c r="J338" i="4"/>
  <c r="I338" i="4"/>
  <c r="H338" i="4"/>
  <c r="F338" i="4"/>
  <c r="G338" i="4" s="1"/>
  <c r="E338" i="4"/>
  <c r="M338" i="4" s="1"/>
  <c r="D338" i="4"/>
  <c r="S337" i="4"/>
  <c r="R337" i="4"/>
  <c r="Q337" i="4"/>
  <c r="T337" i="4" s="1"/>
  <c r="P337" i="4"/>
  <c r="U337" i="4" s="1"/>
  <c r="L337" i="4"/>
  <c r="J337" i="4"/>
  <c r="K337" i="4" s="1"/>
  <c r="H337" i="4"/>
  <c r="F337" i="4"/>
  <c r="E337" i="4"/>
  <c r="D337" i="4"/>
  <c r="U336" i="4"/>
  <c r="T336" i="4"/>
  <c r="O336" i="4"/>
  <c r="M336" i="4"/>
  <c r="K336" i="4"/>
  <c r="I336" i="4"/>
  <c r="G336" i="4"/>
  <c r="U335" i="4"/>
  <c r="T335" i="4"/>
  <c r="O335" i="4"/>
  <c r="M335" i="4"/>
  <c r="K335" i="4"/>
  <c r="I335" i="4"/>
  <c r="G335" i="4"/>
  <c r="U334" i="4"/>
  <c r="T334" i="4"/>
  <c r="O334" i="4"/>
  <c r="M334" i="4"/>
  <c r="K334" i="4"/>
  <c r="I334" i="4"/>
  <c r="G334" i="4"/>
  <c r="U333" i="4"/>
  <c r="T333" i="4"/>
  <c r="O333" i="4"/>
  <c r="M333" i="4"/>
  <c r="K333" i="4"/>
  <c r="I333" i="4"/>
  <c r="G333" i="4"/>
  <c r="S332" i="4"/>
  <c r="T332" i="4" s="1"/>
  <c r="R332" i="4"/>
  <c r="Q332" i="4"/>
  <c r="P332" i="4"/>
  <c r="U332" i="4" s="1"/>
  <c r="L332" i="4"/>
  <c r="J332" i="4"/>
  <c r="H332" i="4"/>
  <c r="F332" i="4"/>
  <c r="E332" i="4"/>
  <c r="K332" i="4" s="1"/>
  <c r="D332" i="4"/>
  <c r="U331" i="4"/>
  <c r="T331" i="4"/>
  <c r="O331" i="4"/>
  <c r="M331" i="4"/>
  <c r="K331" i="4"/>
  <c r="I331" i="4"/>
  <c r="G331" i="4"/>
  <c r="U330" i="4"/>
  <c r="T330" i="4"/>
  <c r="O330" i="4"/>
  <c r="M330" i="4"/>
  <c r="K330" i="4"/>
  <c r="I330" i="4"/>
  <c r="G330" i="4"/>
  <c r="U329" i="4"/>
  <c r="T329" i="4"/>
  <c r="O329" i="4"/>
  <c r="M329" i="4"/>
  <c r="K329" i="4"/>
  <c r="I329" i="4"/>
  <c r="G329" i="4"/>
  <c r="U328" i="4"/>
  <c r="T328" i="4"/>
  <c r="O328" i="4"/>
  <c r="M328" i="4"/>
  <c r="K328" i="4"/>
  <c r="I328" i="4"/>
  <c r="G328" i="4"/>
  <c r="U327" i="4"/>
  <c r="T327" i="4"/>
  <c r="O327" i="4"/>
  <c r="M327" i="4"/>
  <c r="K327" i="4"/>
  <c r="I327" i="4"/>
  <c r="G327" i="4"/>
  <c r="U326" i="4"/>
  <c r="T326" i="4"/>
  <c r="O326" i="4"/>
  <c r="M326" i="4"/>
  <c r="K326" i="4"/>
  <c r="I326" i="4"/>
  <c r="G326" i="4"/>
  <c r="U325" i="4"/>
  <c r="T325" i="4"/>
  <c r="O325" i="4"/>
  <c r="M325" i="4"/>
  <c r="K325" i="4"/>
  <c r="I325" i="4"/>
  <c r="G325" i="4"/>
  <c r="U324" i="4"/>
  <c r="T324" i="4"/>
  <c r="O324" i="4"/>
  <c r="M324" i="4"/>
  <c r="K324" i="4"/>
  <c r="I324" i="4"/>
  <c r="G324" i="4"/>
  <c r="S323" i="4"/>
  <c r="R323" i="4"/>
  <c r="Q323" i="4"/>
  <c r="P323" i="4"/>
  <c r="L323" i="4"/>
  <c r="J323" i="4"/>
  <c r="H323" i="4"/>
  <c r="F323" i="4"/>
  <c r="U323" i="4" s="1"/>
  <c r="E323" i="4"/>
  <c r="D323" i="4"/>
  <c r="U322" i="4"/>
  <c r="T322" i="4"/>
  <c r="O322" i="4"/>
  <c r="M322" i="4"/>
  <c r="K322" i="4"/>
  <c r="I322" i="4"/>
  <c r="G322" i="4"/>
  <c r="U321" i="4"/>
  <c r="T321" i="4"/>
  <c r="O321" i="4"/>
  <c r="M321" i="4"/>
  <c r="K321" i="4"/>
  <c r="I321" i="4"/>
  <c r="G321" i="4"/>
  <c r="U320" i="4"/>
  <c r="T320" i="4"/>
  <c r="O320" i="4"/>
  <c r="M320" i="4"/>
  <c r="K320" i="4"/>
  <c r="I320" i="4"/>
  <c r="G320" i="4"/>
  <c r="U319" i="4"/>
  <c r="T319" i="4"/>
  <c r="O319" i="4"/>
  <c r="M319" i="4"/>
  <c r="K319" i="4"/>
  <c r="I319" i="4"/>
  <c r="G319" i="4"/>
  <c r="U318" i="4"/>
  <c r="T318" i="4"/>
  <c r="O318" i="4"/>
  <c r="M318" i="4"/>
  <c r="K318" i="4"/>
  <c r="I318" i="4"/>
  <c r="G318" i="4"/>
  <c r="S317" i="4"/>
  <c r="R317" i="4"/>
  <c r="Q317" i="4"/>
  <c r="T317" i="4" s="1"/>
  <c r="P317" i="4"/>
  <c r="L317" i="4"/>
  <c r="J317" i="4"/>
  <c r="I317" i="4"/>
  <c r="H317" i="4"/>
  <c r="F317" i="4"/>
  <c r="U317" i="4" s="1"/>
  <c r="E317" i="4"/>
  <c r="D317" i="4"/>
  <c r="U316" i="4"/>
  <c r="T316" i="4"/>
  <c r="O316" i="4"/>
  <c r="M316" i="4"/>
  <c r="K316" i="4"/>
  <c r="I316" i="4"/>
  <c r="G316" i="4"/>
  <c r="U315" i="4"/>
  <c r="T315" i="4"/>
  <c r="O315" i="4"/>
  <c r="M315" i="4"/>
  <c r="K315" i="4"/>
  <c r="I315" i="4"/>
  <c r="G315" i="4"/>
  <c r="U314" i="4"/>
  <c r="T314" i="4"/>
  <c r="O314" i="4"/>
  <c r="M314" i="4"/>
  <c r="K314" i="4"/>
  <c r="I314" i="4"/>
  <c r="G314" i="4"/>
  <c r="U313" i="4"/>
  <c r="T313" i="4"/>
  <c r="O313" i="4"/>
  <c r="M313" i="4"/>
  <c r="K313" i="4"/>
  <c r="I313" i="4"/>
  <c r="G313" i="4"/>
  <c r="U312" i="4"/>
  <c r="T312" i="4"/>
  <c r="O312" i="4"/>
  <c r="M312" i="4"/>
  <c r="K312" i="4"/>
  <c r="I312" i="4"/>
  <c r="G312" i="4"/>
  <c r="U311" i="4"/>
  <c r="T311" i="4"/>
  <c r="O311" i="4"/>
  <c r="M311" i="4"/>
  <c r="K311" i="4"/>
  <c r="I311" i="4"/>
  <c r="G311" i="4"/>
  <c r="S310" i="4"/>
  <c r="R310" i="4"/>
  <c r="Q310" i="4"/>
  <c r="P310" i="4"/>
  <c r="L310" i="4"/>
  <c r="M310" i="4" s="1"/>
  <c r="J310" i="4"/>
  <c r="H310" i="4"/>
  <c r="F310" i="4"/>
  <c r="E310" i="4"/>
  <c r="K310" i="4" s="1"/>
  <c r="D310" i="4"/>
  <c r="I310" i="4" s="1"/>
  <c r="U309" i="4"/>
  <c r="T309" i="4"/>
  <c r="O309" i="4"/>
  <c r="M309" i="4"/>
  <c r="K309" i="4"/>
  <c r="I309" i="4"/>
  <c r="G309" i="4"/>
  <c r="U308" i="4"/>
  <c r="T308" i="4"/>
  <c r="O308" i="4"/>
  <c r="M308" i="4"/>
  <c r="K308" i="4"/>
  <c r="I308" i="4"/>
  <c r="G308" i="4"/>
  <c r="U307" i="4"/>
  <c r="T307" i="4"/>
  <c r="O307" i="4"/>
  <c r="M307" i="4"/>
  <c r="K307" i="4"/>
  <c r="I307" i="4"/>
  <c r="G307" i="4"/>
  <c r="U306" i="4"/>
  <c r="T306" i="4"/>
  <c r="O306" i="4"/>
  <c r="M306" i="4"/>
  <c r="K306" i="4"/>
  <c r="I306" i="4"/>
  <c r="G306" i="4"/>
  <c r="U305" i="4"/>
  <c r="T305" i="4"/>
  <c r="O305" i="4"/>
  <c r="M305" i="4"/>
  <c r="K305" i="4"/>
  <c r="I305" i="4"/>
  <c r="G305" i="4"/>
  <c r="U304" i="4"/>
  <c r="T304" i="4"/>
  <c r="O304" i="4"/>
  <c r="M304" i="4"/>
  <c r="K304" i="4"/>
  <c r="I304" i="4"/>
  <c r="G304" i="4"/>
  <c r="S303" i="4"/>
  <c r="R303" i="4"/>
  <c r="Q303" i="4"/>
  <c r="P303" i="4"/>
  <c r="L303" i="4"/>
  <c r="K303" i="4"/>
  <c r="J303" i="4"/>
  <c r="H303" i="4"/>
  <c r="G303" i="4"/>
  <c r="F303" i="4"/>
  <c r="E303" i="4"/>
  <c r="M303" i="4" s="1"/>
  <c r="D303" i="4"/>
  <c r="O303" i="4" s="1"/>
  <c r="U302" i="4"/>
  <c r="T302" i="4"/>
  <c r="O302" i="4"/>
  <c r="M302" i="4"/>
  <c r="K302" i="4"/>
  <c r="I302" i="4"/>
  <c r="G302" i="4"/>
  <c r="S299" i="4"/>
  <c r="R299" i="4"/>
  <c r="Q299" i="4"/>
  <c r="T299" i="4" s="1"/>
  <c r="P299" i="4"/>
  <c r="L299" i="4"/>
  <c r="J299" i="4"/>
  <c r="H299" i="4"/>
  <c r="F299" i="4"/>
  <c r="E299" i="4"/>
  <c r="M299" i="4" s="1"/>
  <c r="D299" i="4"/>
  <c r="S298" i="4"/>
  <c r="R298" i="4"/>
  <c r="Q298" i="4"/>
  <c r="P298" i="4"/>
  <c r="U298" i="4" s="1"/>
  <c r="L298" i="4"/>
  <c r="J298" i="4"/>
  <c r="H298" i="4"/>
  <c r="F298" i="4"/>
  <c r="E298" i="4"/>
  <c r="M298" i="4" s="1"/>
  <c r="D298" i="4"/>
  <c r="G298" i="4" s="1"/>
  <c r="U297" i="4"/>
  <c r="T297" i="4"/>
  <c r="O297" i="4"/>
  <c r="M297" i="4"/>
  <c r="K297" i="4"/>
  <c r="I297" i="4"/>
  <c r="G297" i="4"/>
  <c r="U296" i="4"/>
  <c r="T296" i="4"/>
  <c r="O296" i="4"/>
  <c r="M296" i="4"/>
  <c r="K296" i="4"/>
  <c r="I296" i="4"/>
  <c r="G296" i="4"/>
  <c r="U295" i="4"/>
  <c r="T295" i="4"/>
  <c r="O295" i="4"/>
  <c r="M295" i="4"/>
  <c r="K295" i="4"/>
  <c r="I295" i="4"/>
  <c r="G295" i="4"/>
  <c r="U294" i="4"/>
  <c r="T294" i="4"/>
  <c r="O294" i="4"/>
  <c r="M294" i="4"/>
  <c r="K294" i="4"/>
  <c r="I294" i="4"/>
  <c r="G294" i="4"/>
  <c r="U293" i="4"/>
  <c r="T293" i="4"/>
  <c r="O293" i="4"/>
  <c r="M293" i="4"/>
  <c r="K293" i="4"/>
  <c r="I293" i="4"/>
  <c r="G293" i="4"/>
  <c r="S292" i="4"/>
  <c r="R292" i="4"/>
  <c r="Q292" i="4"/>
  <c r="T292" i="4" s="1"/>
  <c r="P292" i="4"/>
  <c r="L292" i="4"/>
  <c r="J292" i="4"/>
  <c r="H292" i="4"/>
  <c r="F292" i="4"/>
  <c r="U292" i="4" s="1"/>
  <c r="E292" i="4"/>
  <c r="K292" i="4" s="1"/>
  <c r="D292" i="4"/>
  <c r="U291" i="4"/>
  <c r="T291" i="4"/>
  <c r="O291" i="4"/>
  <c r="M291" i="4"/>
  <c r="K291" i="4"/>
  <c r="I291" i="4"/>
  <c r="G291" i="4"/>
  <c r="U290" i="4"/>
  <c r="T290" i="4"/>
  <c r="O290" i="4"/>
  <c r="M290" i="4"/>
  <c r="K290" i="4"/>
  <c r="I290" i="4"/>
  <c r="G290" i="4"/>
  <c r="U289" i="4"/>
  <c r="T289" i="4"/>
  <c r="O289" i="4"/>
  <c r="M289" i="4"/>
  <c r="K289" i="4"/>
  <c r="I289" i="4"/>
  <c r="G289" i="4"/>
  <c r="U288" i="4"/>
  <c r="T288" i="4"/>
  <c r="O288" i="4"/>
  <c r="M288" i="4"/>
  <c r="K288" i="4"/>
  <c r="I288" i="4"/>
  <c r="G288" i="4"/>
  <c r="U287" i="4"/>
  <c r="T287" i="4"/>
  <c r="O287" i="4"/>
  <c r="M287" i="4"/>
  <c r="K287" i="4"/>
  <c r="I287" i="4"/>
  <c r="G287" i="4"/>
  <c r="U286" i="4"/>
  <c r="T286" i="4"/>
  <c r="O286" i="4"/>
  <c r="M286" i="4"/>
  <c r="K286" i="4"/>
  <c r="I286" i="4"/>
  <c r="G286" i="4"/>
  <c r="S285" i="4"/>
  <c r="R285" i="4"/>
  <c r="Q285" i="4"/>
  <c r="P285" i="4"/>
  <c r="L285" i="4"/>
  <c r="K285" i="4"/>
  <c r="J285" i="4"/>
  <c r="H285" i="4"/>
  <c r="F285" i="4"/>
  <c r="G285" i="4" s="1"/>
  <c r="E285" i="4"/>
  <c r="D285" i="4"/>
  <c r="O285" i="4" s="1"/>
  <c r="U284" i="4"/>
  <c r="T284" i="4"/>
  <c r="O284" i="4"/>
  <c r="M284" i="4"/>
  <c r="K284" i="4"/>
  <c r="I284" i="4"/>
  <c r="G284" i="4"/>
  <c r="U283" i="4"/>
  <c r="T283" i="4"/>
  <c r="O283" i="4"/>
  <c r="M283" i="4"/>
  <c r="K283" i="4"/>
  <c r="I283" i="4"/>
  <c r="G283" i="4"/>
  <c r="U282" i="4"/>
  <c r="T282" i="4"/>
  <c r="O282" i="4"/>
  <c r="M282" i="4"/>
  <c r="K282" i="4"/>
  <c r="I282" i="4"/>
  <c r="G282" i="4"/>
  <c r="U281" i="4"/>
  <c r="T281" i="4"/>
  <c r="O281" i="4"/>
  <c r="M281" i="4"/>
  <c r="K281" i="4"/>
  <c r="I281" i="4"/>
  <c r="G281" i="4"/>
  <c r="U280" i="4"/>
  <c r="T280" i="4"/>
  <c r="O280" i="4"/>
  <c r="M280" i="4"/>
  <c r="K280" i="4"/>
  <c r="I280" i="4"/>
  <c r="G280" i="4"/>
  <c r="U279" i="4"/>
  <c r="T279" i="4"/>
  <c r="O279" i="4"/>
  <c r="M279" i="4"/>
  <c r="K279" i="4"/>
  <c r="I279" i="4"/>
  <c r="G279" i="4"/>
  <c r="U278" i="4"/>
  <c r="T278" i="4"/>
  <c r="O278" i="4"/>
  <c r="M278" i="4"/>
  <c r="K278" i="4"/>
  <c r="I278" i="4"/>
  <c r="G278" i="4"/>
  <c r="U277" i="4"/>
  <c r="T277" i="4"/>
  <c r="O277" i="4"/>
  <c r="M277" i="4"/>
  <c r="K277" i="4"/>
  <c r="I277" i="4"/>
  <c r="G277" i="4"/>
  <c r="U276" i="4"/>
  <c r="T276" i="4"/>
  <c r="O276" i="4"/>
  <c r="M276" i="4"/>
  <c r="K276" i="4"/>
  <c r="I276" i="4"/>
  <c r="G276" i="4"/>
  <c r="S275" i="4"/>
  <c r="R275" i="4"/>
  <c r="Q275" i="4"/>
  <c r="P275" i="4"/>
  <c r="U275" i="4" s="1"/>
  <c r="L275" i="4"/>
  <c r="J275" i="4"/>
  <c r="K275" i="4" s="1"/>
  <c r="H275" i="4"/>
  <c r="F275" i="4"/>
  <c r="E275" i="4"/>
  <c r="D275" i="4"/>
  <c r="U274" i="4"/>
  <c r="T274" i="4"/>
  <c r="O274" i="4"/>
  <c r="M274" i="4"/>
  <c r="K274" i="4"/>
  <c r="I274" i="4"/>
  <c r="G274" i="4"/>
  <c r="U273" i="4"/>
  <c r="T273" i="4"/>
  <c r="O273" i="4"/>
  <c r="M273" i="4"/>
  <c r="K273" i="4"/>
  <c r="I273" i="4"/>
  <c r="G273" i="4"/>
  <c r="U272" i="4"/>
  <c r="T272" i="4"/>
  <c r="O272" i="4"/>
  <c r="M272" i="4"/>
  <c r="K272" i="4"/>
  <c r="I272" i="4"/>
  <c r="G272" i="4"/>
  <c r="U271" i="4"/>
  <c r="T271" i="4"/>
  <c r="O271" i="4"/>
  <c r="M271" i="4"/>
  <c r="K271" i="4"/>
  <c r="I271" i="4"/>
  <c r="G271" i="4"/>
  <c r="U270" i="4"/>
  <c r="T270" i="4"/>
  <c r="O270" i="4"/>
  <c r="M270" i="4"/>
  <c r="K270" i="4"/>
  <c r="I270" i="4"/>
  <c r="G270" i="4"/>
  <c r="U269" i="4"/>
  <c r="T269" i="4"/>
  <c r="O269" i="4"/>
  <c r="M269" i="4"/>
  <c r="K269" i="4"/>
  <c r="I269" i="4"/>
  <c r="G269" i="4"/>
  <c r="U268" i="4"/>
  <c r="T268" i="4"/>
  <c r="O268" i="4"/>
  <c r="M268" i="4"/>
  <c r="K268" i="4"/>
  <c r="I268" i="4"/>
  <c r="G268" i="4"/>
  <c r="S267" i="4"/>
  <c r="R267" i="4"/>
  <c r="Q267" i="4"/>
  <c r="P267" i="4"/>
  <c r="O267" i="4"/>
  <c r="L267" i="4"/>
  <c r="J267" i="4"/>
  <c r="H267" i="4"/>
  <c r="F267" i="4"/>
  <c r="U267" i="4" s="1"/>
  <c r="E267" i="4"/>
  <c r="D267" i="4"/>
  <c r="U266" i="4"/>
  <c r="T266" i="4"/>
  <c r="O266" i="4"/>
  <c r="M266" i="4"/>
  <c r="K266" i="4"/>
  <c r="I266" i="4"/>
  <c r="G266" i="4"/>
  <c r="U265" i="4"/>
  <c r="T265" i="4"/>
  <c r="O265" i="4"/>
  <c r="M265" i="4"/>
  <c r="K265" i="4"/>
  <c r="I265" i="4"/>
  <c r="G265" i="4"/>
  <c r="U264" i="4"/>
  <c r="T264" i="4"/>
  <c r="O264" i="4"/>
  <c r="M264" i="4"/>
  <c r="K264" i="4"/>
  <c r="I264" i="4"/>
  <c r="G264" i="4"/>
  <c r="U263" i="4"/>
  <c r="T263" i="4"/>
  <c r="O263" i="4"/>
  <c r="M263" i="4"/>
  <c r="K263" i="4"/>
  <c r="I263" i="4"/>
  <c r="G263" i="4"/>
  <c r="S260" i="4"/>
  <c r="T260" i="4" s="1"/>
  <c r="R260" i="4"/>
  <c r="Q260" i="4"/>
  <c r="P260" i="4"/>
  <c r="O260" i="4"/>
  <c r="L260" i="4"/>
  <c r="J260" i="4"/>
  <c r="H260" i="4"/>
  <c r="F260" i="4"/>
  <c r="E260" i="4"/>
  <c r="D260" i="4"/>
  <c r="I260" i="4" s="1"/>
  <c r="S259" i="4"/>
  <c r="R259" i="4"/>
  <c r="Q259" i="4"/>
  <c r="P259" i="4"/>
  <c r="L259" i="4"/>
  <c r="J259" i="4"/>
  <c r="H259" i="4"/>
  <c r="F259" i="4"/>
  <c r="E259" i="4"/>
  <c r="D259" i="4"/>
  <c r="U258" i="4"/>
  <c r="T258" i="4"/>
  <c r="O258" i="4"/>
  <c r="M258" i="4"/>
  <c r="K258" i="4"/>
  <c r="I258" i="4"/>
  <c r="G258" i="4"/>
  <c r="U257" i="4"/>
  <c r="T257" i="4"/>
  <c r="O257" i="4"/>
  <c r="M257" i="4"/>
  <c r="K257" i="4"/>
  <c r="I257" i="4"/>
  <c r="G257" i="4"/>
  <c r="U256" i="4"/>
  <c r="T256" i="4"/>
  <c r="O256" i="4"/>
  <c r="M256" i="4"/>
  <c r="K256" i="4"/>
  <c r="I256" i="4"/>
  <c r="G256" i="4"/>
  <c r="U255" i="4"/>
  <c r="T255" i="4"/>
  <c r="O255" i="4"/>
  <c r="M255" i="4"/>
  <c r="K255" i="4"/>
  <c r="I255" i="4"/>
  <c r="G255" i="4"/>
  <c r="U254" i="4"/>
  <c r="S254" i="4"/>
  <c r="R254" i="4"/>
  <c r="Q254" i="4"/>
  <c r="T254" i="4" s="1"/>
  <c r="P254" i="4"/>
  <c r="L254" i="4"/>
  <c r="J254" i="4"/>
  <c r="H254" i="4"/>
  <c r="F254" i="4"/>
  <c r="E254" i="4"/>
  <c r="K254" i="4" s="1"/>
  <c r="D254" i="4"/>
  <c r="U253" i="4"/>
  <c r="T253" i="4"/>
  <c r="O253" i="4"/>
  <c r="M253" i="4"/>
  <c r="K253" i="4"/>
  <c r="I253" i="4"/>
  <c r="G253" i="4"/>
  <c r="U252" i="4"/>
  <c r="T252" i="4"/>
  <c r="O252" i="4"/>
  <c r="M252" i="4"/>
  <c r="K252" i="4"/>
  <c r="I252" i="4"/>
  <c r="G252" i="4"/>
  <c r="U251" i="4"/>
  <c r="T251" i="4"/>
  <c r="O251" i="4"/>
  <c r="M251" i="4"/>
  <c r="K251" i="4"/>
  <c r="I251" i="4"/>
  <c r="G251" i="4"/>
  <c r="U250" i="4"/>
  <c r="T250" i="4"/>
  <c r="O250" i="4"/>
  <c r="M250" i="4"/>
  <c r="K250" i="4"/>
  <c r="I250" i="4"/>
  <c r="G250" i="4"/>
  <c r="U249" i="4"/>
  <c r="T249" i="4"/>
  <c r="O249" i="4"/>
  <c r="M249" i="4"/>
  <c r="K249" i="4"/>
  <c r="I249" i="4"/>
  <c r="G249" i="4"/>
  <c r="U248" i="4"/>
  <c r="T248" i="4"/>
  <c r="O248" i="4"/>
  <c r="M248" i="4"/>
  <c r="K248" i="4"/>
  <c r="I248" i="4"/>
  <c r="G248" i="4"/>
  <c r="S247" i="4"/>
  <c r="R247" i="4"/>
  <c r="Q247" i="4"/>
  <c r="P247" i="4"/>
  <c r="L247" i="4"/>
  <c r="K247" i="4"/>
  <c r="J247" i="4"/>
  <c r="H247" i="4"/>
  <c r="F247" i="4"/>
  <c r="E247" i="4"/>
  <c r="M247" i="4" s="1"/>
  <c r="D247" i="4"/>
  <c r="U246" i="4"/>
  <c r="T246" i="4"/>
  <c r="O246" i="4"/>
  <c r="M246" i="4"/>
  <c r="K246" i="4"/>
  <c r="I246" i="4"/>
  <c r="G246" i="4"/>
  <c r="U245" i="4"/>
  <c r="T245" i="4"/>
  <c r="O245" i="4"/>
  <c r="M245" i="4"/>
  <c r="K245" i="4"/>
  <c r="I245" i="4"/>
  <c r="G245" i="4"/>
  <c r="U244" i="4"/>
  <c r="T244" i="4"/>
  <c r="O244" i="4"/>
  <c r="M244" i="4"/>
  <c r="K244" i="4"/>
  <c r="I244" i="4"/>
  <c r="G244" i="4"/>
  <c r="U243" i="4"/>
  <c r="T243" i="4"/>
  <c r="O243" i="4"/>
  <c r="M243" i="4"/>
  <c r="K243" i="4"/>
  <c r="I243" i="4"/>
  <c r="G243" i="4"/>
  <c r="U242" i="4"/>
  <c r="T242" i="4"/>
  <c r="O242" i="4"/>
  <c r="M242" i="4"/>
  <c r="K242" i="4"/>
  <c r="I242" i="4"/>
  <c r="G242" i="4"/>
  <c r="U241" i="4"/>
  <c r="T241" i="4"/>
  <c r="O241" i="4"/>
  <c r="M241" i="4"/>
  <c r="K241" i="4"/>
  <c r="I241" i="4"/>
  <c r="G241" i="4"/>
  <c r="S240" i="4"/>
  <c r="T240" i="4" s="1"/>
  <c r="R240" i="4"/>
  <c r="Q240" i="4"/>
  <c r="P240" i="4"/>
  <c r="U240" i="4" s="1"/>
  <c r="L240" i="4"/>
  <c r="J240" i="4"/>
  <c r="H240" i="4"/>
  <c r="F240" i="4"/>
  <c r="E240" i="4"/>
  <c r="M240" i="4" s="1"/>
  <c r="D240" i="4"/>
  <c r="U239" i="4"/>
  <c r="T239" i="4"/>
  <c r="O239" i="4"/>
  <c r="M239" i="4"/>
  <c r="K239" i="4"/>
  <c r="I239" i="4"/>
  <c r="G239" i="4"/>
  <c r="U238" i="4"/>
  <c r="T238" i="4"/>
  <c r="O238" i="4"/>
  <c r="M238" i="4"/>
  <c r="K238" i="4"/>
  <c r="I238" i="4"/>
  <c r="G238" i="4"/>
  <c r="U237" i="4"/>
  <c r="T237" i="4"/>
  <c r="O237" i="4"/>
  <c r="M237" i="4"/>
  <c r="K237" i="4"/>
  <c r="I237" i="4"/>
  <c r="G237" i="4"/>
  <c r="U236" i="4"/>
  <c r="T236" i="4"/>
  <c r="O236" i="4"/>
  <c r="M236" i="4"/>
  <c r="K236" i="4"/>
  <c r="I236" i="4"/>
  <c r="G236" i="4"/>
  <c r="U235" i="4"/>
  <c r="T235" i="4"/>
  <c r="O235" i="4"/>
  <c r="M235" i="4"/>
  <c r="K235" i="4"/>
  <c r="I235" i="4"/>
  <c r="G235" i="4"/>
  <c r="U234" i="4"/>
  <c r="T234" i="4"/>
  <c r="O234" i="4"/>
  <c r="M234" i="4"/>
  <c r="K234" i="4"/>
  <c r="I234" i="4"/>
  <c r="G234" i="4"/>
  <c r="S231" i="4"/>
  <c r="R231" i="4"/>
  <c r="Q231" i="4"/>
  <c r="P231" i="4"/>
  <c r="L231" i="4"/>
  <c r="J231" i="4"/>
  <c r="I231" i="4"/>
  <c r="H231" i="4"/>
  <c r="F231" i="4"/>
  <c r="U231" i="4" s="1"/>
  <c r="E231" i="4"/>
  <c r="K231" i="4" s="1"/>
  <c r="D231" i="4"/>
  <c r="S230" i="4"/>
  <c r="T230" i="4" s="1"/>
  <c r="R230" i="4"/>
  <c r="Q230" i="4"/>
  <c r="P230" i="4"/>
  <c r="U230" i="4" s="1"/>
  <c r="O230" i="4"/>
  <c r="L230" i="4"/>
  <c r="J230" i="4"/>
  <c r="H230" i="4"/>
  <c r="F230" i="4"/>
  <c r="E230" i="4"/>
  <c r="D230" i="4"/>
  <c r="I230" i="4" s="1"/>
  <c r="U229" i="4"/>
  <c r="T229" i="4"/>
  <c r="O229" i="4"/>
  <c r="M229" i="4"/>
  <c r="K229" i="4"/>
  <c r="I229" i="4"/>
  <c r="G229" i="4"/>
  <c r="U228" i="4"/>
  <c r="T228" i="4"/>
  <c r="O228" i="4"/>
  <c r="M228" i="4"/>
  <c r="K228" i="4"/>
  <c r="I228" i="4"/>
  <c r="G228" i="4"/>
  <c r="U227" i="4"/>
  <c r="T227" i="4"/>
  <c r="O227" i="4"/>
  <c r="M227" i="4"/>
  <c r="K227" i="4"/>
  <c r="I227" i="4"/>
  <c r="G227" i="4"/>
  <c r="U226" i="4"/>
  <c r="T226" i="4"/>
  <c r="O226" i="4"/>
  <c r="M226" i="4"/>
  <c r="K226" i="4"/>
  <c r="I226" i="4"/>
  <c r="G226" i="4"/>
  <c r="U225" i="4"/>
  <c r="T225" i="4"/>
  <c r="O225" i="4"/>
  <c r="M225" i="4"/>
  <c r="K225" i="4"/>
  <c r="I225" i="4"/>
  <c r="G225" i="4"/>
  <c r="S224" i="4"/>
  <c r="R224" i="4"/>
  <c r="Q224" i="4"/>
  <c r="P224" i="4"/>
  <c r="O224" i="4"/>
  <c r="L224" i="4"/>
  <c r="J224" i="4"/>
  <c r="H224" i="4"/>
  <c r="I224" i="4" s="1"/>
  <c r="F224" i="4"/>
  <c r="G224" i="4" s="1"/>
  <c r="E224" i="4"/>
  <c r="M224" i="4" s="1"/>
  <c r="D224" i="4"/>
  <c r="U223" i="4"/>
  <c r="T223" i="4"/>
  <c r="O223" i="4"/>
  <c r="M223" i="4"/>
  <c r="K223" i="4"/>
  <c r="I223" i="4"/>
  <c r="G223" i="4"/>
  <c r="U222" i="4"/>
  <c r="T222" i="4"/>
  <c r="O222" i="4"/>
  <c r="M222" i="4"/>
  <c r="K222" i="4"/>
  <c r="I222" i="4"/>
  <c r="G222" i="4"/>
  <c r="U221" i="4"/>
  <c r="T221" i="4"/>
  <c r="O221" i="4"/>
  <c r="M221" i="4"/>
  <c r="K221" i="4"/>
  <c r="I221" i="4"/>
  <c r="G221" i="4"/>
  <c r="U220" i="4"/>
  <c r="T220" i="4"/>
  <c r="O220" i="4"/>
  <c r="M220" i="4"/>
  <c r="K220" i="4"/>
  <c r="I220" i="4"/>
  <c r="G220" i="4"/>
  <c r="U219" i="4"/>
  <c r="T219" i="4"/>
  <c r="O219" i="4"/>
  <c r="M219" i="4"/>
  <c r="K219" i="4"/>
  <c r="I219" i="4"/>
  <c r="G219" i="4"/>
  <c r="U218" i="4"/>
  <c r="T218" i="4"/>
  <c r="O218" i="4"/>
  <c r="M218" i="4"/>
  <c r="K218" i="4"/>
  <c r="I218" i="4"/>
  <c r="G218" i="4"/>
  <c r="U217" i="4"/>
  <c r="T217" i="4"/>
  <c r="O217" i="4"/>
  <c r="M217" i="4"/>
  <c r="K217" i="4"/>
  <c r="I217" i="4"/>
  <c r="G217" i="4"/>
  <c r="U216" i="4"/>
  <c r="S216" i="4"/>
  <c r="R216" i="4"/>
  <c r="Q216" i="4"/>
  <c r="T216" i="4" s="1"/>
  <c r="P216" i="4"/>
  <c r="L216" i="4"/>
  <c r="J216" i="4"/>
  <c r="H216" i="4"/>
  <c r="F216" i="4"/>
  <c r="E216" i="4"/>
  <c r="D216" i="4"/>
  <c r="U215" i="4"/>
  <c r="T215" i="4"/>
  <c r="O215" i="4"/>
  <c r="M215" i="4"/>
  <c r="K215" i="4"/>
  <c r="I215" i="4"/>
  <c r="G215" i="4"/>
  <c r="U214" i="4"/>
  <c r="T214" i="4"/>
  <c r="O214" i="4"/>
  <c r="M214" i="4"/>
  <c r="K214" i="4"/>
  <c r="I214" i="4"/>
  <c r="G214" i="4"/>
  <c r="U213" i="4"/>
  <c r="T213" i="4"/>
  <c r="O213" i="4"/>
  <c r="M213" i="4"/>
  <c r="K213" i="4"/>
  <c r="I213" i="4"/>
  <c r="G213" i="4"/>
  <c r="U212" i="4"/>
  <c r="T212" i="4"/>
  <c r="O212" i="4"/>
  <c r="M212" i="4"/>
  <c r="K212" i="4"/>
  <c r="I212" i="4"/>
  <c r="G212" i="4"/>
  <c r="U211" i="4"/>
  <c r="T211" i="4"/>
  <c r="O211" i="4"/>
  <c r="M211" i="4"/>
  <c r="K211" i="4"/>
  <c r="I211" i="4"/>
  <c r="G211" i="4"/>
  <c r="U210" i="4"/>
  <c r="T210" i="4"/>
  <c r="O210" i="4"/>
  <c r="M210" i="4"/>
  <c r="K210" i="4"/>
  <c r="I210" i="4"/>
  <c r="G210" i="4"/>
  <c r="U209" i="4"/>
  <c r="T209" i="4"/>
  <c r="O209" i="4"/>
  <c r="M209" i="4"/>
  <c r="K209" i="4"/>
  <c r="I209" i="4"/>
  <c r="G209" i="4"/>
  <c r="U208" i="4"/>
  <c r="T208" i="4"/>
  <c r="O208" i="4"/>
  <c r="M208" i="4"/>
  <c r="K208" i="4"/>
  <c r="I208" i="4"/>
  <c r="G208" i="4"/>
  <c r="S205" i="4"/>
  <c r="R205" i="4"/>
  <c r="Q205" i="4"/>
  <c r="T205" i="4" s="1"/>
  <c r="P205" i="4"/>
  <c r="O205" i="4"/>
  <c r="L205" i="4"/>
  <c r="J205" i="4"/>
  <c r="H205" i="4"/>
  <c r="F205" i="4"/>
  <c r="U205" i="4" s="1"/>
  <c r="E205" i="4"/>
  <c r="D205" i="4"/>
  <c r="G205" i="4" s="1"/>
  <c r="S204" i="4"/>
  <c r="T204" i="4" s="1"/>
  <c r="R204" i="4"/>
  <c r="Q204" i="4"/>
  <c r="P204" i="4"/>
  <c r="O204" i="4"/>
  <c r="L204" i="4"/>
  <c r="J204" i="4"/>
  <c r="K204" i="4" s="1"/>
  <c r="H204" i="4"/>
  <c r="I204" i="4" s="1"/>
  <c r="F204" i="4"/>
  <c r="G204" i="4" s="1"/>
  <c r="E204" i="4"/>
  <c r="M204" i="4" s="1"/>
  <c r="D204" i="4"/>
  <c r="U203" i="4"/>
  <c r="T203" i="4"/>
  <c r="O203" i="4"/>
  <c r="M203" i="4"/>
  <c r="K203" i="4"/>
  <c r="I203" i="4"/>
  <c r="G203" i="4"/>
  <c r="U202" i="4"/>
  <c r="T202" i="4"/>
  <c r="O202" i="4"/>
  <c r="M202" i="4"/>
  <c r="K202" i="4"/>
  <c r="I202" i="4"/>
  <c r="G202" i="4"/>
  <c r="U201" i="4"/>
  <c r="T201" i="4"/>
  <c r="O201" i="4"/>
  <c r="M201" i="4"/>
  <c r="K201" i="4"/>
  <c r="I201" i="4"/>
  <c r="G201" i="4"/>
  <c r="U200" i="4"/>
  <c r="T200" i="4"/>
  <c r="O200" i="4"/>
  <c r="M200" i="4"/>
  <c r="K200" i="4"/>
  <c r="I200" i="4"/>
  <c r="G200" i="4"/>
  <c r="U199" i="4"/>
  <c r="T199" i="4"/>
  <c r="O199" i="4"/>
  <c r="M199" i="4"/>
  <c r="K199" i="4"/>
  <c r="I199" i="4"/>
  <c r="G199" i="4"/>
  <c r="S198" i="4"/>
  <c r="R198" i="4"/>
  <c r="Q198" i="4"/>
  <c r="P198" i="4"/>
  <c r="L198" i="4"/>
  <c r="J198" i="4"/>
  <c r="K198" i="4" s="1"/>
  <c r="H198" i="4"/>
  <c r="F198" i="4"/>
  <c r="E198" i="4"/>
  <c r="D198" i="4"/>
  <c r="U197" i="4"/>
  <c r="T197" i="4"/>
  <c r="O197" i="4"/>
  <c r="M197" i="4"/>
  <c r="K197" i="4"/>
  <c r="I197" i="4"/>
  <c r="G197" i="4"/>
  <c r="U196" i="4"/>
  <c r="T196" i="4"/>
  <c r="O196" i="4"/>
  <c r="M196" i="4"/>
  <c r="K196" i="4"/>
  <c r="I196" i="4"/>
  <c r="G196" i="4"/>
  <c r="U195" i="4"/>
  <c r="T195" i="4"/>
  <c r="O195" i="4"/>
  <c r="M195" i="4"/>
  <c r="K195" i="4"/>
  <c r="I195" i="4"/>
  <c r="G195" i="4"/>
  <c r="U194" i="4"/>
  <c r="T194" i="4"/>
  <c r="O194" i="4"/>
  <c r="M194" i="4"/>
  <c r="K194" i="4"/>
  <c r="I194" i="4"/>
  <c r="G194" i="4"/>
  <c r="U193" i="4"/>
  <c r="T193" i="4"/>
  <c r="O193" i="4"/>
  <c r="M193" i="4"/>
  <c r="K193" i="4"/>
  <c r="I193" i="4"/>
  <c r="G193" i="4"/>
  <c r="U192" i="4"/>
  <c r="T192" i="4"/>
  <c r="O192" i="4"/>
  <c r="M192" i="4"/>
  <c r="K192" i="4"/>
  <c r="I192" i="4"/>
  <c r="G192" i="4"/>
  <c r="S191" i="4"/>
  <c r="R191" i="4"/>
  <c r="Q191" i="4"/>
  <c r="T191" i="4" s="1"/>
  <c r="P191" i="4"/>
  <c r="O191" i="4"/>
  <c r="L191" i="4"/>
  <c r="J191" i="4"/>
  <c r="H191" i="4"/>
  <c r="I191" i="4" s="1"/>
  <c r="F191" i="4"/>
  <c r="E191" i="4"/>
  <c r="K191" i="4" s="1"/>
  <c r="D191" i="4"/>
  <c r="U190" i="4"/>
  <c r="T190" i="4"/>
  <c r="O190" i="4"/>
  <c r="M190" i="4"/>
  <c r="K190" i="4"/>
  <c r="I190" i="4"/>
  <c r="G190" i="4"/>
  <c r="U189" i="4"/>
  <c r="T189" i="4"/>
  <c r="O189" i="4"/>
  <c r="M189" i="4"/>
  <c r="K189" i="4"/>
  <c r="I189" i="4"/>
  <c r="G189" i="4"/>
  <c r="U188" i="4"/>
  <c r="T188" i="4"/>
  <c r="O188" i="4"/>
  <c r="M188" i="4"/>
  <c r="K188" i="4"/>
  <c r="I188" i="4"/>
  <c r="G188" i="4"/>
  <c r="U187" i="4"/>
  <c r="T187" i="4"/>
  <c r="O187" i="4"/>
  <c r="M187" i="4"/>
  <c r="K187" i="4"/>
  <c r="I187" i="4"/>
  <c r="G187" i="4"/>
  <c r="U186" i="4"/>
  <c r="T186" i="4"/>
  <c r="O186" i="4"/>
  <c r="M186" i="4"/>
  <c r="K186" i="4"/>
  <c r="I186" i="4"/>
  <c r="G186" i="4"/>
  <c r="S185" i="4"/>
  <c r="R185" i="4"/>
  <c r="Q185" i="4"/>
  <c r="P185" i="4"/>
  <c r="O185" i="4"/>
  <c r="L185" i="4"/>
  <c r="J185" i="4"/>
  <c r="I185" i="4"/>
  <c r="H185" i="4"/>
  <c r="F185" i="4"/>
  <c r="U185" i="4" s="1"/>
  <c r="E185" i="4"/>
  <c r="D185" i="4"/>
  <c r="G185" i="4" s="1"/>
  <c r="U184" i="4"/>
  <c r="T184" i="4"/>
  <c r="O184" i="4"/>
  <c r="M184" i="4"/>
  <c r="K184" i="4"/>
  <c r="I184" i="4"/>
  <c r="G184" i="4"/>
  <c r="U183" i="4"/>
  <c r="T183" i="4"/>
  <c r="O183" i="4"/>
  <c r="M183" i="4"/>
  <c r="K183" i="4"/>
  <c r="I183" i="4"/>
  <c r="G183" i="4"/>
  <c r="U182" i="4"/>
  <c r="T182" i="4"/>
  <c r="O182" i="4"/>
  <c r="M182" i="4"/>
  <c r="K182" i="4"/>
  <c r="I182" i="4"/>
  <c r="G182" i="4"/>
  <c r="U181" i="4"/>
  <c r="T181" i="4"/>
  <c r="O181" i="4"/>
  <c r="M181" i="4"/>
  <c r="K181" i="4"/>
  <c r="I181" i="4"/>
  <c r="G181" i="4"/>
  <c r="U180" i="4"/>
  <c r="T180" i="4"/>
  <c r="O180" i="4"/>
  <c r="M180" i="4"/>
  <c r="K180" i="4"/>
  <c r="I180" i="4"/>
  <c r="G180" i="4"/>
  <c r="S179" i="4"/>
  <c r="R179" i="4"/>
  <c r="Q179" i="4"/>
  <c r="T179" i="4" s="1"/>
  <c r="P179" i="4"/>
  <c r="L179" i="4"/>
  <c r="J179" i="4"/>
  <c r="H179" i="4"/>
  <c r="F179" i="4"/>
  <c r="E179" i="4"/>
  <c r="D179" i="4"/>
  <c r="U178" i="4"/>
  <c r="T178" i="4"/>
  <c r="O178" i="4"/>
  <c r="M178" i="4"/>
  <c r="K178" i="4"/>
  <c r="I178" i="4"/>
  <c r="G178" i="4"/>
  <c r="U177" i="4"/>
  <c r="T177" i="4"/>
  <c r="O177" i="4"/>
  <c r="M177" i="4"/>
  <c r="K177" i="4"/>
  <c r="I177" i="4"/>
  <c r="G177" i="4"/>
  <c r="U176" i="4"/>
  <c r="T176" i="4"/>
  <c r="O176" i="4"/>
  <c r="M176" i="4"/>
  <c r="K176" i="4"/>
  <c r="I176" i="4"/>
  <c r="G176" i="4"/>
  <c r="U175" i="4"/>
  <c r="T175" i="4"/>
  <c r="O175" i="4"/>
  <c r="M175" i="4"/>
  <c r="K175" i="4"/>
  <c r="I175" i="4"/>
  <c r="G175" i="4"/>
  <c r="U174" i="4"/>
  <c r="T174" i="4"/>
  <c r="O174" i="4"/>
  <c r="M174" i="4"/>
  <c r="K174" i="4"/>
  <c r="I174" i="4"/>
  <c r="G174" i="4"/>
  <c r="U173" i="4"/>
  <c r="T173" i="4"/>
  <c r="O173" i="4"/>
  <c r="M173" i="4"/>
  <c r="K173" i="4"/>
  <c r="I173" i="4"/>
  <c r="G173" i="4"/>
  <c r="S170" i="4"/>
  <c r="R170" i="4"/>
  <c r="Q170" i="4"/>
  <c r="P170" i="4"/>
  <c r="L170" i="4"/>
  <c r="J170" i="4"/>
  <c r="H170" i="4"/>
  <c r="F170" i="4"/>
  <c r="U170" i="4" s="1"/>
  <c r="E170" i="4"/>
  <c r="M170" i="4" s="1"/>
  <c r="D170" i="4"/>
  <c r="G170" i="4" s="1"/>
  <c r="S169" i="4"/>
  <c r="R169" i="4"/>
  <c r="Q169" i="4"/>
  <c r="T169" i="4" s="1"/>
  <c r="P169" i="4"/>
  <c r="O169" i="4"/>
  <c r="L169" i="4"/>
  <c r="J169" i="4"/>
  <c r="H169" i="4"/>
  <c r="F169" i="4"/>
  <c r="E169" i="4"/>
  <c r="M169" i="4" s="1"/>
  <c r="D169" i="4"/>
  <c r="U168" i="4"/>
  <c r="T168" i="4"/>
  <c r="O168" i="4"/>
  <c r="M168" i="4"/>
  <c r="K168" i="4"/>
  <c r="I168" i="4"/>
  <c r="G168" i="4"/>
  <c r="U167" i="4"/>
  <c r="T167" i="4"/>
  <c r="O167" i="4"/>
  <c r="M167" i="4"/>
  <c r="K167" i="4"/>
  <c r="I167" i="4"/>
  <c r="G167" i="4"/>
  <c r="U166" i="4"/>
  <c r="T166" i="4"/>
  <c r="O166" i="4"/>
  <c r="M166" i="4"/>
  <c r="K166" i="4"/>
  <c r="I166" i="4"/>
  <c r="G166" i="4"/>
  <c r="U165" i="4"/>
  <c r="T165" i="4"/>
  <c r="O165" i="4"/>
  <c r="M165" i="4"/>
  <c r="K165" i="4"/>
  <c r="I165" i="4"/>
  <c r="G165" i="4"/>
  <c r="U164" i="4"/>
  <c r="T164" i="4"/>
  <c r="O164" i="4"/>
  <c r="M164" i="4"/>
  <c r="K164" i="4"/>
  <c r="I164" i="4"/>
  <c r="G164" i="4"/>
  <c r="S163" i="4"/>
  <c r="R163" i="4"/>
  <c r="Q163" i="4"/>
  <c r="P163" i="4"/>
  <c r="O163" i="4"/>
  <c r="L163" i="4"/>
  <c r="J163" i="4"/>
  <c r="H163" i="4"/>
  <c r="I163" i="4" s="1"/>
  <c r="F163" i="4"/>
  <c r="E163" i="4"/>
  <c r="D163" i="4"/>
  <c r="U162" i="4"/>
  <c r="T162" i="4"/>
  <c r="O162" i="4"/>
  <c r="M162" i="4"/>
  <c r="K162" i="4"/>
  <c r="I162" i="4"/>
  <c r="G162" i="4"/>
  <c r="U161" i="4"/>
  <c r="T161" i="4"/>
  <c r="O161" i="4"/>
  <c r="M161" i="4"/>
  <c r="K161" i="4"/>
  <c r="I161" i="4"/>
  <c r="G161" i="4"/>
  <c r="U160" i="4"/>
  <c r="T160" i="4"/>
  <c r="O160" i="4"/>
  <c r="M160" i="4"/>
  <c r="K160" i="4"/>
  <c r="I160" i="4"/>
  <c r="G160" i="4"/>
  <c r="U159" i="4"/>
  <c r="T159" i="4"/>
  <c r="O159" i="4"/>
  <c r="M159" i="4"/>
  <c r="K159" i="4"/>
  <c r="I159" i="4"/>
  <c r="G159" i="4"/>
  <c r="U158" i="4"/>
  <c r="T158" i="4"/>
  <c r="O158" i="4"/>
  <c r="M158" i="4"/>
  <c r="K158" i="4"/>
  <c r="I158" i="4"/>
  <c r="G158" i="4"/>
  <c r="S157" i="4"/>
  <c r="R157" i="4"/>
  <c r="Q157" i="4"/>
  <c r="P157" i="4"/>
  <c r="L157" i="4"/>
  <c r="J157" i="4"/>
  <c r="H157" i="4"/>
  <c r="F157" i="4"/>
  <c r="E157" i="4"/>
  <c r="M157" i="4" s="1"/>
  <c r="D157" i="4"/>
  <c r="U156" i="4"/>
  <c r="T156" i="4"/>
  <c r="O156" i="4"/>
  <c r="M156" i="4"/>
  <c r="K156" i="4"/>
  <c r="I156" i="4"/>
  <c r="G156" i="4"/>
  <c r="U155" i="4"/>
  <c r="T155" i="4"/>
  <c r="O155" i="4"/>
  <c r="M155" i="4"/>
  <c r="K155" i="4"/>
  <c r="I155" i="4"/>
  <c r="G155" i="4"/>
  <c r="U154" i="4"/>
  <c r="T154" i="4"/>
  <c r="O154" i="4"/>
  <c r="M154" i="4"/>
  <c r="K154" i="4"/>
  <c r="I154" i="4"/>
  <c r="G154" i="4"/>
  <c r="U153" i="4"/>
  <c r="T153" i="4"/>
  <c r="O153" i="4"/>
  <c r="M153" i="4"/>
  <c r="K153" i="4"/>
  <c r="I153" i="4"/>
  <c r="G153" i="4"/>
  <c r="U152" i="4"/>
  <c r="T152" i="4"/>
  <c r="O152" i="4"/>
  <c r="M152" i="4"/>
  <c r="K152" i="4"/>
  <c r="I152" i="4"/>
  <c r="G152" i="4"/>
  <c r="U151" i="4"/>
  <c r="T151" i="4"/>
  <c r="O151" i="4"/>
  <c r="M151" i="4"/>
  <c r="K151" i="4"/>
  <c r="I151" i="4"/>
  <c r="G151" i="4"/>
  <c r="U150" i="4"/>
  <c r="S150" i="4"/>
  <c r="R150" i="4"/>
  <c r="Q150" i="4"/>
  <c r="T150" i="4" s="1"/>
  <c r="P150" i="4"/>
  <c r="L150" i="4"/>
  <c r="J150" i="4"/>
  <c r="H150" i="4"/>
  <c r="F150" i="4"/>
  <c r="E150" i="4"/>
  <c r="K150" i="4" s="1"/>
  <c r="D150" i="4"/>
  <c r="U149" i="4"/>
  <c r="T149" i="4"/>
  <c r="O149" i="4"/>
  <c r="M149" i="4"/>
  <c r="K149" i="4"/>
  <c r="I149" i="4"/>
  <c r="G149" i="4"/>
  <c r="U148" i="4"/>
  <c r="T148" i="4"/>
  <c r="O148" i="4"/>
  <c r="M148" i="4"/>
  <c r="K148" i="4"/>
  <c r="I148" i="4"/>
  <c r="G148" i="4"/>
  <c r="U147" i="4"/>
  <c r="T147" i="4"/>
  <c r="O147" i="4"/>
  <c r="M147" i="4"/>
  <c r="K147" i="4"/>
  <c r="I147" i="4"/>
  <c r="G147" i="4"/>
  <c r="U146" i="4"/>
  <c r="T146" i="4"/>
  <c r="O146" i="4"/>
  <c r="M146" i="4"/>
  <c r="K146" i="4"/>
  <c r="I146" i="4"/>
  <c r="G146" i="4"/>
  <c r="U145" i="4"/>
  <c r="T145" i="4"/>
  <c r="O145" i="4"/>
  <c r="M145" i="4"/>
  <c r="K145" i="4"/>
  <c r="I145" i="4"/>
  <c r="G145" i="4"/>
  <c r="U144" i="4"/>
  <c r="S144" i="4"/>
  <c r="R144" i="4"/>
  <c r="Q144" i="4"/>
  <c r="T144" i="4" s="1"/>
  <c r="P144" i="4"/>
  <c r="L144" i="4"/>
  <c r="J144" i="4"/>
  <c r="H144" i="4"/>
  <c r="F144" i="4"/>
  <c r="E144" i="4"/>
  <c r="D144" i="4"/>
  <c r="G144" i="4" s="1"/>
  <c r="U143" i="4"/>
  <c r="T143" i="4"/>
  <c r="O143" i="4"/>
  <c r="M143" i="4"/>
  <c r="K143" i="4"/>
  <c r="I143" i="4"/>
  <c r="G143" i="4"/>
  <c r="U142" i="4"/>
  <c r="T142" i="4"/>
  <c r="O142" i="4"/>
  <c r="M142" i="4"/>
  <c r="K142" i="4"/>
  <c r="I142" i="4"/>
  <c r="G142" i="4"/>
  <c r="U141" i="4"/>
  <c r="T141" i="4"/>
  <c r="O141" i="4"/>
  <c r="M141" i="4"/>
  <c r="K141" i="4"/>
  <c r="I141" i="4"/>
  <c r="G141" i="4"/>
  <c r="U140" i="4"/>
  <c r="T140" i="4"/>
  <c r="O140" i="4"/>
  <c r="M140" i="4"/>
  <c r="K140" i="4"/>
  <c r="I140" i="4"/>
  <c r="G140" i="4"/>
  <c r="U139" i="4"/>
  <c r="T139" i="4"/>
  <c r="O139" i="4"/>
  <c r="M139" i="4"/>
  <c r="K139" i="4"/>
  <c r="I139" i="4"/>
  <c r="G139" i="4"/>
  <c r="U138" i="4"/>
  <c r="T138" i="4"/>
  <c r="O138" i="4"/>
  <c r="M138" i="4"/>
  <c r="K138" i="4"/>
  <c r="I138" i="4"/>
  <c r="G138" i="4"/>
  <c r="S137" i="4"/>
  <c r="T137" i="4" s="1"/>
  <c r="R137" i="4"/>
  <c r="Q137" i="4"/>
  <c r="P137" i="4"/>
  <c r="U137" i="4" s="1"/>
  <c r="L137" i="4"/>
  <c r="J137" i="4"/>
  <c r="H137" i="4"/>
  <c r="F137" i="4"/>
  <c r="E137" i="4"/>
  <c r="M137" i="4" s="1"/>
  <c r="D137" i="4"/>
  <c r="I137" i="4" s="1"/>
  <c r="U136" i="4"/>
  <c r="T136" i="4"/>
  <c r="O136" i="4"/>
  <c r="M136" i="4"/>
  <c r="K136" i="4"/>
  <c r="I136" i="4"/>
  <c r="G136" i="4"/>
  <c r="U135" i="4"/>
  <c r="T135" i="4"/>
  <c r="O135" i="4"/>
  <c r="M135" i="4"/>
  <c r="K135" i="4"/>
  <c r="I135" i="4"/>
  <c r="G135" i="4"/>
  <c r="U134" i="4"/>
  <c r="T134" i="4"/>
  <c r="O134" i="4"/>
  <c r="M134" i="4"/>
  <c r="K134" i="4"/>
  <c r="I134" i="4"/>
  <c r="G134" i="4"/>
  <c r="U133" i="4"/>
  <c r="T133" i="4"/>
  <c r="O133" i="4"/>
  <c r="M133" i="4"/>
  <c r="K133" i="4"/>
  <c r="I133" i="4"/>
  <c r="G133" i="4"/>
  <c r="U132" i="4"/>
  <c r="S132" i="4"/>
  <c r="R132" i="4"/>
  <c r="Q132" i="4"/>
  <c r="P132" i="4"/>
  <c r="L132" i="4"/>
  <c r="J132" i="4"/>
  <c r="H132" i="4"/>
  <c r="F132" i="4"/>
  <c r="E132" i="4"/>
  <c r="D132" i="4"/>
  <c r="U131" i="4"/>
  <c r="T131" i="4"/>
  <c r="O131" i="4"/>
  <c r="M131" i="4"/>
  <c r="K131" i="4"/>
  <c r="I131" i="4"/>
  <c r="G131" i="4"/>
  <c r="U130" i="4"/>
  <c r="T130" i="4"/>
  <c r="O130" i="4"/>
  <c r="M130" i="4"/>
  <c r="K130" i="4"/>
  <c r="I130" i="4"/>
  <c r="G130" i="4"/>
  <c r="U129" i="4"/>
  <c r="T129" i="4"/>
  <c r="O129" i="4"/>
  <c r="M129" i="4"/>
  <c r="K129" i="4"/>
  <c r="I129" i="4"/>
  <c r="G129" i="4"/>
  <c r="U128" i="4"/>
  <c r="T128" i="4"/>
  <c r="O128" i="4"/>
  <c r="M128" i="4"/>
  <c r="K128" i="4"/>
  <c r="I128" i="4"/>
  <c r="G128" i="4"/>
  <c r="U127" i="4"/>
  <c r="T127" i="4"/>
  <c r="O127" i="4"/>
  <c r="M127" i="4"/>
  <c r="K127" i="4"/>
  <c r="I127" i="4"/>
  <c r="G127" i="4"/>
  <c r="U126" i="4"/>
  <c r="S126" i="4"/>
  <c r="R126" i="4"/>
  <c r="Q126" i="4"/>
  <c r="T126" i="4" s="1"/>
  <c r="P126" i="4"/>
  <c r="L126" i="4"/>
  <c r="J126" i="4"/>
  <c r="H126" i="4"/>
  <c r="F126" i="4"/>
  <c r="E126" i="4"/>
  <c r="D126" i="4"/>
  <c r="U125" i="4"/>
  <c r="T125" i="4"/>
  <c r="O125" i="4"/>
  <c r="M125" i="4"/>
  <c r="K125" i="4"/>
  <c r="I125" i="4"/>
  <c r="G125" i="4"/>
  <c r="U124" i="4"/>
  <c r="T124" i="4"/>
  <c r="O124" i="4"/>
  <c r="M124" i="4"/>
  <c r="K124" i="4"/>
  <c r="I124" i="4"/>
  <c r="G124" i="4"/>
  <c r="U123" i="4"/>
  <c r="T123" i="4"/>
  <c r="O123" i="4"/>
  <c r="M123" i="4"/>
  <c r="K123" i="4"/>
  <c r="I123" i="4"/>
  <c r="G123" i="4"/>
  <c r="U122" i="4"/>
  <c r="T122" i="4"/>
  <c r="O122" i="4"/>
  <c r="M122" i="4"/>
  <c r="K122" i="4"/>
  <c r="I122" i="4"/>
  <c r="G122" i="4"/>
  <c r="S121" i="4"/>
  <c r="R121" i="4"/>
  <c r="Q121" i="4"/>
  <c r="P121" i="4"/>
  <c r="L121" i="4"/>
  <c r="J121" i="4"/>
  <c r="H121" i="4"/>
  <c r="F121" i="4"/>
  <c r="E121" i="4"/>
  <c r="D121" i="4"/>
  <c r="G121" i="4" s="1"/>
  <c r="U120" i="4"/>
  <c r="T120" i="4"/>
  <c r="O120" i="4"/>
  <c r="M120" i="4"/>
  <c r="K120" i="4"/>
  <c r="I120" i="4"/>
  <c r="G120" i="4"/>
  <c r="U119" i="4"/>
  <c r="T119" i="4"/>
  <c r="O119" i="4"/>
  <c r="M119" i="4"/>
  <c r="K119" i="4"/>
  <c r="I119" i="4"/>
  <c r="G119" i="4"/>
  <c r="U118" i="4"/>
  <c r="T118" i="4"/>
  <c r="O118" i="4"/>
  <c r="M118" i="4"/>
  <c r="K118" i="4"/>
  <c r="I118" i="4"/>
  <c r="G118" i="4"/>
  <c r="U117" i="4"/>
  <c r="T117" i="4"/>
  <c r="O117" i="4"/>
  <c r="M117" i="4"/>
  <c r="K117" i="4"/>
  <c r="I117" i="4"/>
  <c r="G117" i="4"/>
  <c r="U116" i="4"/>
  <c r="T116" i="4"/>
  <c r="O116" i="4"/>
  <c r="M116" i="4"/>
  <c r="K116" i="4"/>
  <c r="I116" i="4"/>
  <c r="G116" i="4"/>
  <c r="U115" i="4"/>
  <c r="T115" i="4"/>
  <c r="O115" i="4"/>
  <c r="M115" i="4"/>
  <c r="K115" i="4"/>
  <c r="I115" i="4"/>
  <c r="G115" i="4"/>
  <c r="U114" i="4"/>
  <c r="T114" i="4"/>
  <c r="O114" i="4"/>
  <c r="M114" i="4"/>
  <c r="K114" i="4"/>
  <c r="I114" i="4"/>
  <c r="G114" i="4"/>
  <c r="U113" i="4"/>
  <c r="T113" i="4"/>
  <c r="O113" i="4"/>
  <c r="M113" i="4"/>
  <c r="K113" i="4"/>
  <c r="I113" i="4"/>
  <c r="G113" i="4"/>
  <c r="S112" i="4"/>
  <c r="R112" i="4"/>
  <c r="Q112" i="4"/>
  <c r="P112" i="4"/>
  <c r="U112" i="4" s="1"/>
  <c r="L112" i="4"/>
  <c r="J112" i="4"/>
  <c r="I112" i="4"/>
  <c r="H112" i="4"/>
  <c r="F112" i="4"/>
  <c r="E112" i="4"/>
  <c r="M112" i="4" s="1"/>
  <c r="D112" i="4"/>
  <c r="O112" i="4" s="1"/>
  <c r="U111" i="4"/>
  <c r="T111" i="4"/>
  <c r="O111" i="4"/>
  <c r="M111" i="4"/>
  <c r="K111" i="4"/>
  <c r="I111" i="4"/>
  <c r="G111" i="4"/>
  <c r="U110" i="4"/>
  <c r="T110" i="4"/>
  <c r="O110" i="4"/>
  <c r="M110" i="4"/>
  <c r="K110" i="4"/>
  <c r="I110" i="4"/>
  <c r="G110" i="4"/>
  <c r="U109" i="4"/>
  <c r="T109" i="4"/>
  <c r="O109" i="4"/>
  <c r="M109" i="4"/>
  <c r="K109" i="4"/>
  <c r="I109" i="4"/>
  <c r="G109" i="4"/>
  <c r="U108" i="4"/>
  <c r="T108" i="4"/>
  <c r="O108" i="4"/>
  <c r="M108" i="4"/>
  <c r="K108" i="4"/>
  <c r="I108" i="4"/>
  <c r="G108" i="4"/>
  <c r="U107" i="4"/>
  <c r="T107" i="4"/>
  <c r="O107" i="4"/>
  <c r="M107" i="4"/>
  <c r="K107" i="4"/>
  <c r="I107" i="4"/>
  <c r="G107" i="4"/>
  <c r="S106" i="4"/>
  <c r="T106" i="4" s="1"/>
  <c r="R106" i="4"/>
  <c r="Q106" i="4"/>
  <c r="P106" i="4"/>
  <c r="U106" i="4" s="1"/>
  <c r="O106" i="4"/>
  <c r="L106" i="4"/>
  <c r="J106" i="4"/>
  <c r="I106" i="4"/>
  <c r="H106" i="4"/>
  <c r="F106" i="4"/>
  <c r="G106" i="4" s="1"/>
  <c r="E106" i="4"/>
  <c r="M106" i="4" s="1"/>
  <c r="D106" i="4"/>
  <c r="U105" i="4"/>
  <c r="T105" i="4"/>
  <c r="O105" i="4"/>
  <c r="M105" i="4"/>
  <c r="K105" i="4"/>
  <c r="I105" i="4"/>
  <c r="G105" i="4"/>
  <c r="S102" i="4"/>
  <c r="R102" i="4"/>
  <c r="Q102" i="4"/>
  <c r="P102" i="4"/>
  <c r="U102" i="4" s="1"/>
  <c r="L102" i="4"/>
  <c r="J102" i="4"/>
  <c r="K102" i="4" s="1"/>
  <c r="H102" i="4"/>
  <c r="F102" i="4"/>
  <c r="G102" i="4" s="1"/>
  <c r="E102" i="4"/>
  <c r="D102" i="4"/>
  <c r="O102" i="4" s="1"/>
  <c r="S101" i="4"/>
  <c r="R101" i="4"/>
  <c r="Q101" i="4"/>
  <c r="P101" i="4"/>
  <c r="U101" i="4" s="1"/>
  <c r="L101" i="4"/>
  <c r="J101" i="4"/>
  <c r="H101" i="4"/>
  <c r="G101" i="4"/>
  <c r="F101" i="4"/>
  <c r="E101" i="4"/>
  <c r="D101" i="4"/>
  <c r="O101" i="4" s="1"/>
  <c r="U100" i="4"/>
  <c r="T100" i="4"/>
  <c r="O100" i="4"/>
  <c r="M100" i="4"/>
  <c r="K100" i="4"/>
  <c r="I100" i="4"/>
  <c r="G100" i="4"/>
  <c r="U99" i="4"/>
  <c r="T99" i="4"/>
  <c r="O99" i="4"/>
  <c r="M99" i="4"/>
  <c r="K99" i="4"/>
  <c r="I99" i="4"/>
  <c r="G99" i="4"/>
  <c r="U98" i="4"/>
  <c r="T98" i="4"/>
  <c r="O98" i="4"/>
  <c r="M98" i="4"/>
  <c r="K98" i="4"/>
  <c r="I98" i="4"/>
  <c r="G98" i="4"/>
  <c r="U97" i="4"/>
  <c r="T97" i="4"/>
  <c r="O97" i="4"/>
  <c r="M97" i="4"/>
  <c r="K97" i="4"/>
  <c r="I97" i="4"/>
  <c r="G97" i="4"/>
  <c r="U96" i="4"/>
  <c r="S96" i="4"/>
  <c r="R96" i="4"/>
  <c r="Q96" i="4"/>
  <c r="P96" i="4"/>
  <c r="L96" i="4"/>
  <c r="J96" i="4"/>
  <c r="H96" i="4"/>
  <c r="F96" i="4"/>
  <c r="E96" i="4"/>
  <c r="K96" i="4" s="1"/>
  <c r="D96" i="4"/>
  <c r="I96" i="4" s="1"/>
  <c r="U95" i="4"/>
  <c r="T95" i="4"/>
  <c r="O95" i="4"/>
  <c r="M95" i="4"/>
  <c r="K95" i="4"/>
  <c r="I95" i="4"/>
  <c r="G95" i="4"/>
  <c r="U94" i="4"/>
  <c r="T94" i="4"/>
  <c r="O94" i="4"/>
  <c r="M94" i="4"/>
  <c r="K94" i="4"/>
  <c r="I94" i="4"/>
  <c r="G94" i="4"/>
  <c r="U93" i="4"/>
  <c r="T93" i="4"/>
  <c r="O93" i="4"/>
  <c r="M93" i="4"/>
  <c r="K93" i="4"/>
  <c r="I93" i="4"/>
  <c r="G93" i="4"/>
  <c r="U92" i="4"/>
  <c r="T92" i="4"/>
  <c r="O92" i="4"/>
  <c r="M92" i="4"/>
  <c r="K92" i="4"/>
  <c r="I92" i="4"/>
  <c r="G92" i="4"/>
  <c r="S91" i="4"/>
  <c r="R91" i="4"/>
  <c r="Q91" i="4"/>
  <c r="P91" i="4"/>
  <c r="O91" i="4"/>
  <c r="L91" i="4"/>
  <c r="J91" i="4"/>
  <c r="H91" i="4"/>
  <c r="I91" i="4" s="1"/>
  <c r="F91" i="4"/>
  <c r="U91" i="4" s="1"/>
  <c r="E91" i="4"/>
  <c r="D91" i="4"/>
  <c r="U90" i="4"/>
  <c r="T90" i="4"/>
  <c r="O90" i="4"/>
  <c r="M90" i="4"/>
  <c r="K90" i="4"/>
  <c r="I90" i="4"/>
  <c r="G90" i="4"/>
  <c r="U89" i="4"/>
  <c r="T89" i="4"/>
  <c r="O89" i="4"/>
  <c r="M89" i="4"/>
  <c r="K89" i="4"/>
  <c r="I89" i="4"/>
  <c r="G89" i="4"/>
  <c r="U88" i="4"/>
  <c r="T88" i="4"/>
  <c r="O88" i="4"/>
  <c r="M88" i="4"/>
  <c r="K88" i="4"/>
  <c r="I88" i="4"/>
  <c r="G88" i="4"/>
  <c r="S85" i="4"/>
  <c r="R85" i="4"/>
  <c r="Q85" i="4"/>
  <c r="T85" i="4" s="1"/>
  <c r="P85" i="4"/>
  <c r="L85" i="4"/>
  <c r="J85" i="4"/>
  <c r="K85" i="4" s="1"/>
  <c r="H85" i="4"/>
  <c r="F85" i="4"/>
  <c r="E85" i="4"/>
  <c r="D85" i="4"/>
  <c r="O85" i="4" s="1"/>
  <c r="S84" i="4"/>
  <c r="R84" i="4"/>
  <c r="Q84" i="4"/>
  <c r="P84" i="4"/>
  <c r="L84" i="4"/>
  <c r="J84" i="4"/>
  <c r="H84" i="4"/>
  <c r="I84" i="4" s="1"/>
  <c r="F84" i="4"/>
  <c r="E84" i="4"/>
  <c r="M84" i="4" s="1"/>
  <c r="D84" i="4"/>
  <c r="U83" i="4"/>
  <c r="T83" i="4"/>
  <c r="O83" i="4"/>
  <c r="M83" i="4"/>
  <c r="K83" i="4"/>
  <c r="I83" i="4"/>
  <c r="G83" i="4"/>
  <c r="U82" i="4"/>
  <c r="T82" i="4"/>
  <c r="O82" i="4"/>
  <c r="M82" i="4"/>
  <c r="K82" i="4"/>
  <c r="I82" i="4"/>
  <c r="G82" i="4"/>
  <c r="U81" i="4"/>
  <c r="T81" i="4"/>
  <c r="O81" i="4"/>
  <c r="M81" i="4"/>
  <c r="K81" i="4"/>
  <c r="I81" i="4"/>
  <c r="G81" i="4"/>
  <c r="U80" i="4"/>
  <c r="T80" i="4"/>
  <c r="O80" i="4"/>
  <c r="M80" i="4"/>
  <c r="K80" i="4"/>
  <c r="I80" i="4"/>
  <c r="G80" i="4"/>
  <c r="U79" i="4"/>
  <c r="T79" i="4"/>
  <c r="O79" i="4"/>
  <c r="M79" i="4"/>
  <c r="K79" i="4"/>
  <c r="I79" i="4"/>
  <c r="G79" i="4"/>
  <c r="S78" i="4"/>
  <c r="R78" i="4"/>
  <c r="Q78" i="4"/>
  <c r="T78" i="4" s="1"/>
  <c r="P78" i="4"/>
  <c r="U78" i="4" s="1"/>
  <c r="L78" i="4"/>
  <c r="J78" i="4"/>
  <c r="H78" i="4"/>
  <c r="F78" i="4"/>
  <c r="E78" i="4"/>
  <c r="D78" i="4"/>
  <c r="U77" i="4"/>
  <c r="T77" i="4"/>
  <c r="O77" i="4"/>
  <c r="M77" i="4"/>
  <c r="K77" i="4"/>
  <c r="I77" i="4"/>
  <c r="G77" i="4"/>
  <c r="U76" i="4"/>
  <c r="T76" i="4"/>
  <c r="O76" i="4"/>
  <c r="M76" i="4"/>
  <c r="K76" i="4"/>
  <c r="I76" i="4"/>
  <c r="G76" i="4"/>
  <c r="U75" i="4"/>
  <c r="T75" i="4"/>
  <c r="O75" i="4"/>
  <c r="M75" i="4"/>
  <c r="K75" i="4"/>
  <c r="I75" i="4"/>
  <c r="G75" i="4"/>
  <c r="U74" i="4"/>
  <c r="T74" i="4"/>
  <c r="O74" i="4"/>
  <c r="M74" i="4"/>
  <c r="K74" i="4"/>
  <c r="I74" i="4"/>
  <c r="G74" i="4"/>
  <c r="U73" i="4"/>
  <c r="T73" i="4"/>
  <c r="O73" i="4"/>
  <c r="M73" i="4"/>
  <c r="K73" i="4"/>
  <c r="I73" i="4"/>
  <c r="G73" i="4"/>
  <c r="U72" i="4"/>
  <c r="T72" i="4"/>
  <c r="O72" i="4"/>
  <c r="M72" i="4"/>
  <c r="K72" i="4"/>
  <c r="I72" i="4"/>
  <c r="G72" i="4"/>
  <c r="U71" i="4"/>
  <c r="T71" i="4"/>
  <c r="O71" i="4"/>
  <c r="M71" i="4"/>
  <c r="K71" i="4"/>
  <c r="I71" i="4"/>
  <c r="G71" i="4"/>
  <c r="S70" i="4"/>
  <c r="T70" i="4" s="1"/>
  <c r="R70" i="4"/>
  <c r="Q70" i="4"/>
  <c r="P70" i="4"/>
  <c r="L70" i="4"/>
  <c r="J70" i="4"/>
  <c r="K70" i="4" s="1"/>
  <c r="H70" i="4"/>
  <c r="F70" i="4"/>
  <c r="E70" i="4"/>
  <c r="D70" i="4"/>
  <c r="O70" i="4" s="1"/>
  <c r="U69" i="4"/>
  <c r="T69" i="4"/>
  <c r="O69" i="4"/>
  <c r="M69" i="4"/>
  <c r="K69" i="4"/>
  <c r="I69" i="4"/>
  <c r="G69" i="4"/>
  <c r="U68" i="4"/>
  <c r="T68" i="4"/>
  <c r="O68" i="4"/>
  <c r="M68" i="4"/>
  <c r="K68" i="4"/>
  <c r="I68" i="4"/>
  <c r="G68" i="4"/>
  <c r="U67" i="4"/>
  <c r="T67" i="4"/>
  <c r="O67" i="4"/>
  <c r="M67" i="4"/>
  <c r="K67" i="4"/>
  <c r="I67" i="4"/>
  <c r="G67" i="4"/>
  <c r="U66" i="4"/>
  <c r="T66" i="4"/>
  <c r="O66" i="4"/>
  <c r="M66" i="4"/>
  <c r="K66" i="4"/>
  <c r="I66" i="4"/>
  <c r="G66" i="4"/>
  <c r="U65" i="4"/>
  <c r="T65" i="4"/>
  <c r="O65" i="4"/>
  <c r="M65" i="4"/>
  <c r="K65" i="4"/>
  <c r="I65" i="4"/>
  <c r="G65" i="4"/>
  <c r="U64" i="4"/>
  <c r="T64" i="4"/>
  <c r="O64" i="4"/>
  <c r="M64" i="4"/>
  <c r="K64" i="4"/>
  <c r="I64" i="4"/>
  <c r="G64" i="4"/>
  <c r="S63" i="4"/>
  <c r="R63" i="4"/>
  <c r="Q63" i="4"/>
  <c r="P63" i="4"/>
  <c r="L63" i="4"/>
  <c r="J63" i="4"/>
  <c r="I63" i="4"/>
  <c r="H63" i="4"/>
  <c r="F63" i="4"/>
  <c r="E63" i="4"/>
  <c r="D63" i="4"/>
  <c r="U62" i="4"/>
  <c r="T62" i="4"/>
  <c r="O62" i="4"/>
  <c r="M62" i="4"/>
  <c r="K62" i="4"/>
  <c r="I62" i="4"/>
  <c r="G62" i="4"/>
  <c r="U61" i="4"/>
  <c r="T61" i="4"/>
  <c r="O61" i="4"/>
  <c r="M61" i="4"/>
  <c r="K61" i="4"/>
  <c r="I61" i="4"/>
  <c r="G61" i="4"/>
  <c r="U60" i="4"/>
  <c r="T60" i="4"/>
  <c r="O60" i="4"/>
  <c r="M60" i="4"/>
  <c r="K60" i="4"/>
  <c r="I60" i="4"/>
  <c r="G60" i="4"/>
  <c r="U59" i="4"/>
  <c r="T59" i="4"/>
  <c r="O59" i="4"/>
  <c r="M59" i="4"/>
  <c r="K59" i="4"/>
  <c r="I59" i="4"/>
  <c r="G59" i="4"/>
  <c r="S58" i="4"/>
  <c r="T58" i="4" s="1"/>
  <c r="R58" i="4"/>
  <c r="Q58" i="4"/>
  <c r="P58" i="4"/>
  <c r="U58" i="4" s="1"/>
  <c r="L58" i="4"/>
  <c r="J58" i="4"/>
  <c r="K58" i="4" s="1"/>
  <c r="H58" i="4"/>
  <c r="F58" i="4"/>
  <c r="E58" i="4"/>
  <c r="M58" i="4" s="1"/>
  <c r="D58" i="4"/>
  <c r="I58" i="4" s="1"/>
  <c r="U57" i="4"/>
  <c r="T57" i="4"/>
  <c r="O57" i="4"/>
  <c r="M57" i="4"/>
  <c r="K57" i="4"/>
  <c r="I57" i="4"/>
  <c r="G57" i="4"/>
  <c r="S54" i="4"/>
  <c r="T54" i="4" s="1"/>
  <c r="R54" i="4"/>
  <c r="Q54" i="4"/>
  <c r="P54" i="4"/>
  <c r="U54" i="4" s="1"/>
  <c r="O54" i="4"/>
  <c r="L54" i="4"/>
  <c r="J54" i="4"/>
  <c r="K54" i="4" s="1"/>
  <c r="I54" i="4"/>
  <c r="H54" i="4"/>
  <c r="F54" i="4"/>
  <c r="G54" i="4" s="1"/>
  <c r="E54" i="4"/>
  <c r="D54" i="4"/>
  <c r="S53" i="4"/>
  <c r="R53" i="4"/>
  <c r="Q53" i="4"/>
  <c r="T53" i="4" s="1"/>
  <c r="P53" i="4"/>
  <c r="L53" i="4"/>
  <c r="J53" i="4"/>
  <c r="H53" i="4"/>
  <c r="G53" i="4"/>
  <c r="F53" i="4"/>
  <c r="E53" i="4"/>
  <c r="D53" i="4"/>
  <c r="O53" i="4" s="1"/>
  <c r="U52" i="4"/>
  <c r="T52" i="4"/>
  <c r="O52" i="4"/>
  <c r="M52" i="4"/>
  <c r="K52" i="4"/>
  <c r="I52" i="4"/>
  <c r="G52" i="4"/>
  <c r="U51" i="4"/>
  <c r="T51" i="4"/>
  <c r="O51" i="4"/>
  <c r="M51" i="4"/>
  <c r="K51" i="4"/>
  <c r="I51" i="4"/>
  <c r="G51" i="4"/>
  <c r="U50" i="4"/>
  <c r="T50" i="4"/>
  <c r="O50" i="4"/>
  <c r="M50" i="4"/>
  <c r="K50" i="4"/>
  <c r="I50" i="4"/>
  <c r="G50" i="4"/>
  <c r="U49" i="4"/>
  <c r="T49" i="4"/>
  <c r="O49" i="4"/>
  <c r="M49" i="4"/>
  <c r="K49" i="4"/>
  <c r="I49" i="4"/>
  <c r="G49" i="4"/>
  <c r="U48" i="4"/>
  <c r="T48" i="4"/>
  <c r="O48" i="4"/>
  <c r="M48" i="4"/>
  <c r="K48" i="4"/>
  <c r="I48" i="4"/>
  <c r="G48" i="4"/>
  <c r="S47" i="4"/>
  <c r="R47" i="4"/>
  <c r="Q47" i="4"/>
  <c r="T47" i="4" s="1"/>
  <c r="P47" i="4"/>
  <c r="L47" i="4"/>
  <c r="K47" i="4"/>
  <c r="J47" i="4"/>
  <c r="H47" i="4"/>
  <c r="F47" i="4"/>
  <c r="E47" i="4"/>
  <c r="M47" i="4" s="1"/>
  <c r="D47" i="4"/>
  <c r="I47" i="4" s="1"/>
  <c r="U46" i="4"/>
  <c r="T46" i="4"/>
  <c r="O46" i="4"/>
  <c r="M46" i="4"/>
  <c r="K46" i="4"/>
  <c r="I46" i="4"/>
  <c r="G46" i="4"/>
  <c r="U45" i="4"/>
  <c r="T45" i="4"/>
  <c r="O45" i="4"/>
  <c r="M45" i="4"/>
  <c r="K45" i="4"/>
  <c r="I45" i="4"/>
  <c r="G45" i="4"/>
  <c r="U44" i="4"/>
  <c r="T44" i="4"/>
  <c r="O44" i="4"/>
  <c r="M44" i="4"/>
  <c r="K44" i="4"/>
  <c r="I44" i="4"/>
  <c r="G44" i="4"/>
  <c r="U43" i="4"/>
  <c r="T43" i="4"/>
  <c r="O43" i="4"/>
  <c r="M43" i="4"/>
  <c r="K43" i="4"/>
  <c r="I43" i="4"/>
  <c r="G43" i="4"/>
  <c r="U42" i="4"/>
  <c r="T42" i="4"/>
  <c r="O42" i="4"/>
  <c r="M42" i="4"/>
  <c r="K42" i="4"/>
  <c r="I42" i="4"/>
  <c r="G42" i="4"/>
  <c r="U41" i="4"/>
  <c r="T41" i="4"/>
  <c r="O41" i="4"/>
  <c r="M41" i="4"/>
  <c r="K41" i="4"/>
  <c r="I41" i="4"/>
  <c r="G41" i="4"/>
  <c r="S40" i="4"/>
  <c r="T40" i="4" s="1"/>
  <c r="R40" i="4"/>
  <c r="Q40" i="4"/>
  <c r="P40" i="4"/>
  <c r="U40" i="4" s="1"/>
  <c r="O40" i="4"/>
  <c r="L40" i="4"/>
  <c r="J40" i="4"/>
  <c r="H40" i="4"/>
  <c r="F40" i="4"/>
  <c r="G40" i="4" s="1"/>
  <c r="E40" i="4"/>
  <c r="M40" i="4" s="1"/>
  <c r="D40" i="4"/>
  <c r="U39" i="4"/>
  <c r="T39" i="4"/>
  <c r="O39" i="4"/>
  <c r="M39" i="4"/>
  <c r="K39" i="4"/>
  <c r="I39" i="4"/>
  <c r="G39" i="4"/>
  <c r="U38" i="4"/>
  <c r="T38" i="4"/>
  <c r="O38" i="4"/>
  <c r="M38" i="4"/>
  <c r="K38" i="4"/>
  <c r="I38" i="4"/>
  <c r="G38" i="4"/>
  <c r="U37" i="4"/>
  <c r="T37" i="4"/>
  <c r="O37" i="4"/>
  <c r="M37" i="4"/>
  <c r="K37" i="4"/>
  <c r="I37" i="4"/>
  <c r="G37" i="4"/>
  <c r="U36" i="4"/>
  <c r="T36" i="4"/>
  <c r="O36" i="4"/>
  <c r="M36" i="4"/>
  <c r="K36" i="4"/>
  <c r="I36" i="4"/>
  <c r="G36" i="4"/>
  <c r="S35" i="4"/>
  <c r="R35" i="4"/>
  <c r="Q35" i="4"/>
  <c r="P35" i="4"/>
  <c r="U35" i="4" s="1"/>
  <c r="L35" i="4"/>
  <c r="J35" i="4"/>
  <c r="K35" i="4" s="1"/>
  <c r="H35" i="4"/>
  <c r="F35" i="4"/>
  <c r="E35" i="4"/>
  <c r="D35" i="4"/>
  <c r="U34" i="4"/>
  <c r="T34" i="4"/>
  <c r="O34" i="4"/>
  <c r="M34" i="4"/>
  <c r="K34" i="4"/>
  <c r="I34" i="4"/>
  <c r="G34" i="4"/>
  <c r="U33" i="4"/>
  <c r="T33" i="4"/>
  <c r="O33" i="4"/>
  <c r="M33" i="4"/>
  <c r="K33" i="4"/>
  <c r="I33" i="4"/>
  <c r="G33" i="4"/>
  <c r="U32" i="4"/>
  <c r="T32" i="4"/>
  <c r="O32" i="4"/>
  <c r="M32" i="4"/>
  <c r="K32" i="4"/>
  <c r="I32" i="4"/>
  <c r="G32" i="4"/>
  <c r="U31" i="4"/>
  <c r="T31" i="4"/>
  <c r="O31" i="4"/>
  <c r="M31" i="4"/>
  <c r="K31" i="4"/>
  <c r="I31" i="4"/>
  <c r="G31" i="4"/>
  <c r="U30" i="4"/>
  <c r="T30" i="4"/>
  <c r="O30" i="4"/>
  <c r="M30" i="4"/>
  <c r="K30" i="4"/>
  <c r="I30" i="4"/>
  <c r="G30" i="4"/>
  <c r="U29" i="4"/>
  <c r="T29" i="4"/>
  <c r="O29" i="4"/>
  <c r="M29" i="4"/>
  <c r="K29" i="4"/>
  <c r="I29" i="4"/>
  <c r="G29" i="4"/>
  <c r="U28" i="4"/>
  <c r="T28" i="4"/>
  <c r="O28" i="4"/>
  <c r="M28" i="4"/>
  <c r="K28" i="4"/>
  <c r="I28" i="4"/>
  <c r="G28" i="4"/>
  <c r="S27" i="4"/>
  <c r="R27" i="4"/>
  <c r="Q27" i="4"/>
  <c r="T27" i="4" s="1"/>
  <c r="P27" i="4"/>
  <c r="L27" i="4"/>
  <c r="J27" i="4"/>
  <c r="I27" i="4"/>
  <c r="H27" i="4"/>
  <c r="F27" i="4"/>
  <c r="U27" i="4" s="1"/>
  <c r="E27" i="4"/>
  <c r="D27" i="4"/>
  <c r="U26" i="4"/>
  <c r="T26" i="4"/>
  <c r="O26" i="4"/>
  <c r="M26" i="4"/>
  <c r="K26" i="4"/>
  <c r="I26" i="4"/>
  <c r="G26" i="4"/>
  <c r="U25" i="4"/>
  <c r="T25" i="4"/>
  <c r="O25" i="4"/>
  <c r="M25" i="4"/>
  <c r="K25" i="4"/>
  <c r="I25" i="4"/>
  <c r="G25" i="4"/>
  <c r="U24" i="4"/>
  <c r="T24" i="4"/>
  <c r="O24" i="4"/>
  <c r="M24" i="4"/>
  <c r="K24" i="4"/>
  <c r="I24" i="4"/>
  <c r="G24" i="4"/>
  <c r="U23" i="4"/>
  <c r="T23" i="4"/>
  <c r="O23" i="4"/>
  <c r="M23" i="4"/>
  <c r="K23" i="4"/>
  <c r="I23" i="4"/>
  <c r="G23" i="4"/>
  <c r="U22" i="4"/>
  <c r="T22" i="4"/>
  <c r="O22" i="4"/>
  <c r="M22" i="4"/>
  <c r="K22" i="4"/>
  <c r="I22" i="4"/>
  <c r="G22" i="4"/>
  <c r="U21" i="4"/>
  <c r="T21" i="4"/>
  <c r="O21" i="4"/>
  <c r="M21" i="4"/>
  <c r="K21" i="4"/>
  <c r="I21" i="4"/>
  <c r="G21" i="4"/>
  <c r="U20" i="4"/>
  <c r="T20" i="4"/>
  <c r="O20" i="4"/>
  <c r="M20" i="4"/>
  <c r="K20" i="4"/>
  <c r="I20" i="4"/>
  <c r="G20" i="4"/>
  <c r="S19" i="4"/>
  <c r="R19" i="4"/>
  <c r="Q19" i="4"/>
  <c r="T19" i="4" s="1"/>
  <c r="P19" i="4"/>
  <c r="L19" i="4"/>
  <c r="J19" i="4"/>
  <c r="K19" i="4" s="1"/>
  <c r="H19" i="4"/>
  <c r="F19" i="4"/>
  <c r="E19" i="4"/>
  <c r="D19" i="4"/>
  <c r="O19" i="4" s="1"/>
  <c r="U18" i="4"/>
  <c r="T18" i="4"/>
  <c r="O18" i="4"/>
  <c r="M18" i="4"/>
  <c r="K18" i="4"/>
  <c r="I18" i="4"/>
  <c r="G18" i="4"/>
  <c r="U17" i="4"/>
  <c r="T17" i="4"/>
  <c r="O17" i="4"/>
  <c r="M17" i="4"/>
  <c r="K17" i="4"/>
  <c r="I17" i="4"/>
  <c r="G17" i="4"/>
  <c r="U16" i="4"/>
  <c r="T16" i="4"/>
  <c r="O16" i="4"/>
  <c r="M16" i="4"/>
  <c r="K16" i="4"/>
  <c r="I16" i="4"/>
  <c r="G16" i="4"/>
  <c r="U15" i="4"/>
  <c r="T15" i="4"/>
  <c r="O15" i="4"/>
  <c r="M15" i="4"/>
  <c r="K15" i="4"/>
  <c r="I15" i="4"/>
  <c r="G15" i="4"/>
  <c r="U14" i="4"/>
  <c r="T14" i="4"/>
  <c r="O14" i="4"/>
  <c r="M14" i="4"/>
  <c r="K14" i="4"/>
  <c r="I14" i="4"/>
  <c r="G14" i="4"/>
  <c r="U13" i="4"/>
  <c r="T13" i="4"/>
  <c r="O13" i="4"/>
  <c r="M13" i="4"/>
  <c r="K13" i="4"/>
  <c r="I13" i="4"/>
  <c r="G13" i="4"/>
  <c r="U12" i="4"/>
  <c r="T12" i="4"/>
  <c r="O12" i="4"/>
  <c r="M12" i="4"/>
  <c r="K12" i="4"/>
  <c r="I12" i="4"/>
  <c r="G12" i="4"/>
  <c r="U11" i="4"/>
  <c r="T11" i="4"/>
  <c r="O11" i="4"/>
  <c r="M11" i="4"/>
  <c r="K11" i="4"/>
  <c r="I11" i="4"/>
  <c r="G11" i="4"/>
  <c r="U10" i="4"/>
  <c r="S10" i="4"/>
  <c r="R10" i="4"/>
  <c r="Q10" i="4"/>
  <c r="P10" i="4"/>
  <c r="L10" i="4"/>
  <c r="J10" i="4"/>
  <c r="H10" i="4"/>
  <c r="F10" i="4"/>
  <c r="E10" i="4"/>
  <c r="M10" i="4" s="1"/>
  <c r="D10" i="4"/>
  <c r="G10" i="4" s="1"/>
  <c r="U9" i="4"/>
  <c r="T9" i="4"/>
  <c r="O9" i="4"/>
  <c r="M9" i="4"/>
  <c r="K9" i="4"/>
  <c r="I9" i="4"/>
  <c r="G9" i="4"/>
  <c r="U8" i="4"/>
  <c r="T8" i="4"/>
  <c r="O8" i="4"/>
  <c r="M8" i="4"/>
  <c r="K8" i="4"/>
  <c r="I8" i="4"/>
  <c r="G8" i="4"/>
  <c r="S339" i="3"/>
  <c r="R339" i="3"/>
  <c r="Q339" i="3"/>
  <c r="T339" i="3" s="1"/>
  <c r="P339" i="3"/>
  <c r="L339" i="3"/>
  <c r="J339" i="3"/>
  <c r="H339" i="3"/>
  <c r="F339" i="3"/>
  <c r="E339" i="3"/>
  <c r="D339" i="3"/>
  <c r="O339" i="3" s="1"/>
  <c r="S338" i="3"/>
  <c r="R338" i="3"/>
  <c r="Q338" i="3"/>
  <c r="T338" i="3" s="1"/>
  <c r="P338" i="3"/>
  <c r="U338" i="3" s="1"/>
  <c r="L338" i="3"/>
  <c r="J338" i="3"/>
  <c r="H338" i="3"/>
  <c r="I338" i="3" s="1"/>
  <c r="F338" i="3"/>
  <c r="G338" i="3" s="1"/>
  <c r="E338" i="3"/>
  <c r="D338" i="3"/>
  <c r="O338" i="3" s="1"/>
  <c r="U337" i="3"/>
  <c r="S337" i="3"/>
  <c r="T337" i="3" s="1"/>
  <c r="R337" i="3"/>
  <c r="Q337" i="3"/>
  <c r="P337" i="3"/>
  <c r="L337" i="3"/>
  <c r="J337" i="3"/>
  <c r="H337" i="3"/>
  <c r="F337" i="3"/>
  <c r="E337" i="3"/>
  <c r="M337" i="3" s="1"/>
  <c r="D337" i="3"/>
  <c r="G337" i="3" s="1"/>
  <c r="U336" i="3"/>
  <c r="T336" i="3"/>
  <c r="O336" i="3"/>
  <c r="M336" i="3"/>
  <c r="K336" i="3"/>
  <c r="I336" i="3"/>
  <c r="G336" i="3"/>
  <c r="U335" i="3"/>
  <c r="T335" i="3"/>
  <c r="O335" i="3"/>
  <c r="M335" i="3"/>
  <c r="K335" i="3"/>
  <c r="I335" i="3"/>
  <c r="G335" i="3"/>
  <c r="U334" i="3"/>
  <c r="T334" i="3"/>
  <c r="O334" i="3"/>
  <c r="M334" i="3"/>
  <c r="K334" i="3"/>
  <c r="I334" i="3"/>
  <c r="G334" i="3"/>
  <c r="U333" i="3"/>
  <c r="T333" i="3"/>
  <c r="O333" i="3"/>
  <c r="M333" i="3"/>
  <c r="K333" i="3"/>
  <c r="I333" i="3"/>
  <c r="G333" i="3"/>
  <c r="S332" i="3"/>
  <c r="T332" i="3" s="1"/>
  <c r="R332" i="3"/>
  <c r="Q332" i="3"/>
  <c r="P332" i="3"/>
  <c r="O332" i="3"/>
  <c r="L332" i="3"/>
  <c r="J332" i="3"/>
  <c r="H332" i="3"/>
  <c r="I332" i="3" s="1"/>
  <c r="F332" i="3"/>
  <c r="G332" i="3" s="1"/>
  <c r="E332" i="3"/>
  <c r="D332" i="3"/>
  <c r="U331" i="3"/>
  <c r="T331" i="3"/>
  <c r="O331" i="3"/>
  <c r="M331" i="3"/>
  <c r="K331" i="3"/>
  <c r="I331" i="3"/>
  <c r="G331" i="3"/>
  <c r="U330" i="3"/>
  <c r="T330" i="3"/>
  <c r="O330" i="3"/>
  <c r="M330" i="3"/>
  <c r="K330" i="3"/>
  <c r="I330" i="3"/>
  <c r="G330" i="3"/>
  <c r="U329" i="3"/>
  <c r="T329" i="3"/>
  <c r="O329" i="3"/>
  <c r="M329" i="3"/>
  <c r="K329" i="3"/>
  <c r="I329" i="3"/>
  <c r="G329" i="3"/>
  <c r="U328" i="3"/>
  <c r="T328" i="3"/>
  <c r="O328" i="3"/>
  <c r="M328" i="3"/>
  <c r="K328" i="3"/>
  <c r="I328" i="3"/>
  <c r="G328" i="3"/>
  <c r="U327" i="3"/>
  <c r="T327" i="3"/>
  <c r="O327" i="3"/>
  <c r="M327" i="3"/>
  <c r="K327" i="3"/>
  <c r="I327" i="3"/>
  <c r="G327" i="3"/>
  <c r="U326" i="3"/>
  <c r="T326" i="3"/>
  <c r="O326" i="3"/>
  <c r="M326" i="3"/>
  <c r="K326" i="3"/>
  <c r="I326" i="3"/>
  <c r="G326" i="3"/>
  <c r="U325" i="3"/>
  <c r="T325" i="3"/>
  <c r="O325" i="3"/>
  <c r="M325" i="3"/>
  <c r="K325" i="3"/>
  <c r="I325" i="3"/>
  <c r="G325" i="3"/>
  <c r="U324" i="3"/>
  <c r="T324" i="3"/>
  <c r="O324" i="3"/>
  <c r="M324" i="3"/>
  <c r="K324" i="3"/>
  <c r="I324" i="3"/>
  <c r="G324" i="3"/>
  <c r="S323" i="3"/>
  <c r="R323" i="3"/>
  <c r="Q323" i="3"/>
  <c r="T323" i="3" s="1"/>
  <c r="P323" i="3"/>
  <c r="L323" i="3"/>
  <c r="J323" i="3"/>
  <c r="H323" i="3"/>
  <c r="F323" i="3"/>
  <c r="E323" i="3"/>
  <c r="M323" i="3" s="1"/>
  <c r="D323" i="3"/>
  <c r="O323" i="3" s="1"/>
  <c r="U322" i="3"/>
  <c r="T322" i="3"/>
  <c r="O322" i="3"/>
  <c r="M322" i="3"/>
  <c r="K322" i="3"/>
  <c r="I322" i="3"/>
  <c r="G322" i="3"/>
  <c r="U321" i="3"/>
  <c r="T321" i="3"/>
  <c r="O321" i="3"/>
  <c r="M321" i="3"/>
  <c r="K321" i="3"/>
  <c r="I321" i="3"/>
  <c r="G321" i="3"/>
  <c r="U320" i="3"/>
  <c r="T320" i="3"/>
  <c r="O320" i="3"/>
  <c r="M320" i="3"/>
  <c r="K320" i="3"/>
  <c r="I320" i="3"/>
  <c r="G320" i="3"/>
  <c r="U319" i="3"/>
  <c r="T319" i="3"/>
  <c r="O319" i="3"/>
  <c r="M319" i="3"/>
  <c r="K319" i="3"/>
  <c r="I319" i="3"/>
  <c r="G319" i="3"/>
  <c r="U318" i="3"/>
  <c r="T318" i="3"/>
  <c r="O318" i="3"/>
  <c r="M318" i="3"/>
  <c r="K318" i="3"/>
  <c r="I318" i="3"/>
  <c r="G318" i="3"/>
  <c r="S317" i="3"/>
  <c r="R317" i="3"/>
  <c r="Q317" i="3"/>
  <c r="T317" i="3" s="1"/>
  <c r="P317" i="3"/>
  <c r="O317" i="3"/>
  <c r="L317" i="3"/>
  <c r="J317" i="3"/>
  <c r="H317" i="3"/>
  <c r="F317" i="3"/>
  <c r="U317" i="3" s="1"/>
  <c r="E317" i="3"/>
  <c r="D317" i="3"/>
  <c r="U316" i="3"/>
  <c r="T316" i="3"/>
  <c r="O316" i="3"/>
  <c r="M316" i="3"/>
  <c r="K316" i="3"/>
  <c r="I316" i="3"/>
  <c r="G316" i="3"/>
  <c r="U315" i="3"/>
  <c r="T315" i="3"/>
  <c r="O315" i="3"/>
  <c r="M315" i="3"/>
  <c r="K315" i="3"/>
  <c r="I315" i="3"/>
  <c r="G315" i="3"/>
  <c r="U314" i="3"/>
  <c r="T314" i="3"/>
  <c r="O314" i="3"/>
  <c r="M314" i="3"/>
  <c r="K314" i="3"/>
  <c r="I314" i="3"/>
  <c r="G314" i="3"/>
  <c r="U313" i="3"/>
  <c r="T313" i="3"/>
  <c r="O313" i="3"/>
  <c r="M313" i="3"/>
  <c r="K313" i="3"/>
  <c r="I313" i="3"/>
  <c r="G313" i="3"/>
  <c r="U312" i="3"/>
  <c r="T312" i="3"/>
  <c r="O312" i="3"/>
  <c r="M312" i="3"/>
  <c r="K312" i="3"/>
  <c r="I312" i="3"/>
  <c r="G312" i="3"/>
  <c r="U311" i="3"/>
  <c r="T311" i="3"/>
  <c r="O311" i="3"/>
  <c r="M311" i="3"/>
  <c r="K311" i="3"/>
  <c r="I311" i="3"/>
  <c r="G311" i="3"/>
  <c r="T310" i="3"/>
  <c r="S310" i="3"/>
  <c r="R310" i="3"/>
  <c r="Q310" i="3"/>
  <c r="P310" i="3"/>
  <c r="O310" i="3"/>
  <c r="L310" i="3"/>
  <c r="K310" i="3"/>
  <c r="J310" i="3"/>
  <c r="H310" i="3"/>
  <c r="I310" i="3" s="1"/>
  <c r="F310" i="3"/>
  <c r="G310" i="3" s="1"/>
  <c r="E310" i="3"/>
  <c r="D310" i="3"/>
  <c r="U309" i="3"/>
  <c r="T309" i="3"/>
  <c r="O309" i="3"/>
  <c r="M309" i="3"/>
  <c r="K309" i="3"/>
  <c r="I309" i="3"/>
  <c r="G309" i="3"/>
  <c r="U308" i="3"/>
  <c r="T308" i="3"/>
  <c r="O308" i="3"/>
  <c r="M308" i="3"/>
  <c r="K308" i="3"/>
  <c r="I308" i="3"/>
  <c r="G308" i="3"/>
  <c r="U307" i="3"/>
  <c r="T307" i="3"/>
  <c r="O307" i="3"/>
  <c r="M307" i="3"/>
  <c r="K307" i="3"/>
  <c r="I307" i="3"/>
  <c r="G307" i="3"/>
  <c r="U306" i="3"/>
  <c r="T306" i="3"/>
  <c r="O306" i="3"/>
  <c r="M306" i="3"/>
  <c r="K306" i="3"/>
  <c r="I306" i="3"/>
  <c r="G306" i="3"/>
  <c r="U305" i="3"/>
  <c r="T305" i="3"/>
  <c r="O305" i="3"/>
  <c r="M305" i="3"/>
  <c r="K305" i="3"/>
  <c r="I305" i="3"/>
  <c r="G305" i="3"/>
  <c r="U304" i="3"/>
  <c r="T304" i="3"/>
  <c r="O304" i="3"/>
  <c r="M304" i="3"/>
  <c r="K304" i="3"/>
  <c r="I304" i="3"/>
  <c r="G304" i="3"/>
  <c r="S303" i="3"/>
  <c r="R303" i="3"/>
  <c r="Q303" i="3"/>
  <c r="T303" i="3" s="1"/>
  <c r="P303" i="3"/>
  <c r="O303" i="3"/>
  <c r="L303" i="3"/>
  <c r="J303" i="3"/>
  <c r="I303" i="3"/>
  <c r="H303" i="3"/>
  <c r="F303" i="3"/>
  <c r="E303" i="3"/>
  <c r="M303" i="3" s="1"/>
  <c r="D303" i="3"/>
  <c r="G303" i="3" s="1"/>
  <c r="U302" i="3"/>
  <c r="T302" i="3"/>
  <c r="O302" i="3"/>
  <c r="M302" i="3"/>
  <c r="K302" i="3"/>
  <c r="I302" i="3"/>
  <c r="G302" i="3"/>
  <c r="S299" i="3"/>
  <c r="R299" i="3"/>
  <c r="Q299" i="3"/>
  <c r="T299" i="3" s="1"/>
  <c r="P299" i="3"/>
  <c r="L299" i="3"/>
  <c r="J299" i="3"/>
  <c r="K299" i="3" s="1"/>
  <c r="H299" i="3"/>
  <c r="F299" i="3"/>
  <c r="U299" i="3" s="1"/>
  <c r="E299" i="3"/>
  <c r="D299" i="3"/>
  <c r="I299" i="3" s="1"/>
  <c r="S298" i="3"/>
  <c r="T298" i="3" s="1"/>
  <c r="R298" i="3"/>
  <c r="Q298" i="3"/>
  <c r="P298" i="3"/>
  <c r="L298" i="3"/>
  <c r="J298" i="3"/>
  <c r="H298" i="3"/>
  <c r="F298" i="3"/>
  <c r="G298" i="3" s="1"/>
  <c r="E298" i="3"/>
  <c r="D298" i="3"/>
  <c r="U297" i="3"/>
  <c r="T297" i="3"/>
  <c r="O297" i="3"/>
  <c r="M297" i="3"/>
  <c r="K297" i="3"/>
  <c r="I297" i="3"/>
  <c r="G297" i="3"/>
  <c r="U296" i="3"/>
  <c r="T296" i="3"/>
  <c r="O296" i="3"/>
  <c r="M296" i="3"/>
  <c r="K296" i="3"/>
  <c r="I296" i="3"/>
  <c r="G296" i="3"/>
  <c r="U295" i="3"/>
  <c r="T295" i="3"/>
  <c r="O295" i="3"/>
  <c r="M295" i="3"/>
  <c r="K295" i="3"/>
  <c r="I295" i="3"/>
  <c r="G295" i="3"/>
  <c r="U294" i="3"/>
  <c r="T294" i="3"/>
  <c r="O294" i="3"/>
  <c r="M294" i="3"/>
  <c r="K294" i="3"/>
  <c r="I294" i="3"/>
  <c r="G294" i="3"/>
  <c r="U293" i="3"/>
  <c r="T293" i="3"/>
  <c r="O293" i="3"/>
  <c r="M293" i="3"/>
  <c r="K293" i="3"/>
  <c r="I293" i="3"/>
  <c r="G293" i="3"/>
  <c r="T292" i="3"/>
  <c r="S292" i="3"/>
  <c r="R292" i="3"/>
  <c r="Q292" i="3"/>
  <c r="P292" i="3"/>
  <c r="U292" i="3" s="1"/>
  <c r="O292" i="3"/>
  <c r="L292" i="3"/>
  <c r="J292" i="3"/>
  <c r="H292" i="3"/>
  <c r="I292" i="3" s="1"/>
  <c r="F292" i="3"/>
  <c r="G292" i="3" s="1"/>
  <c r="E292" i="3"/>
  <c r="M292" i="3" s="1"/>
  <c r="D292" i="3"/>
  <c r="U291" i="3"/>
  <c r="T291" i="3"/>
  <c r="O291" i="3"/>
  <c r="M291" i="3"/>
  <c r="K291" i="3"/>
  <c r="I291" i="3"/>
  <c r="G291" i="3"/>
  <c r="U290" i="3"/>
  <c r="T290" i="3"/>
  <c r="O290" i="3"/>
  <c r="M290" i="3"/>
  <c r="K290" i="3"/>
  <c r="I290" i="3"/>
  <c r="G290" i="3"/>
  <c r="U289" i="3"/>
  <c r="T289" i="3"/>
  <c r="O289" i="3"/>
  <c r="M289" i="3"/>
  <c r="K289" i="3"/>
  <c r="I289" i="3"/>
  <c r="G289" i="3"/>
  <c r="U288" i="3"/>
  <c r="T288" i="3"/>
  <c r="O288" i="3"/>
  <c r="M288" i="3"/>
  <c r="K288" i="3"/>
  <c r="I288" i="3"/>
  <c r="G288" i="3"/>
  <c r="U287" i="3"/>
  <c r="T287" i="3"/>
  <c r="O287" i="3"/>
  <c r="M287" i="3"/>
  <c r="K287" i="3"/>
  <c r="I287" i="3"/>
  <c r="G287" i="3"/>
  <c r="U286" i="3"/>
  <c r="T286" i="3"/>
  <c r="O286" i="3"/>
  <c r="M286" i="3"/>
  <c r="K286" i="3"/>
  <c r="I286" i="3"/>
  <c r="G286" i="3"/>
  <c r="S285" i="3"/>
  <c r="R285" i="3"/>
  <c r="Q285" i="3"/>
  <c r="T285" i="3" s="1"/>
  <c r="P285" i="3"/>
  <c r="O285" i="3"/>
  <c r="L285" i="3"/>
  <c r="J285" i="3"/>
  <c r="K285" i="3" s="1"/>
  <c r="H285" i="3"/>
  <c r="I285" i="3" s="1"/>
  <c r="F285" i="3"/>
  <c r="E285" i="3"/>
  <c r="M285" i="3" s="1"/>
  <c r="D285" i="3"/>
  <c r="U284" i="3"/>
  <c r="T284" i="3"/>
  <c r="O284" i="3"/>
  <c r="M284" i="3"/>
  <c r="K284" i="3"/>
  <c r="I284" i="3"/>
  <c r="G284" i="3"/>
  <c r="U283" i="3"/>
  <c r="T283" i="3"/>
  <c r="O283" i="3"/>
  <c r="M283" i="3"/>
  <c r="K283" i="3"/>
  <c r="I283" i="3"/>
  <c r="G283" i="3"/>
  <c r="U282" i="3"/>
  <c r="T282" i="3"/>
  <c r="O282" i="3"/>
  <c r="M282" i="3"/>
  <c r="K282" i="3"/>
  <c r="I282" i="3"/>
  <c r="G282" i="3"/>
  <c r="U281" i="3"/>
  <c r="T281" i="3"/>
  <c r="O281" i="3"/>
  <c r="M281" i="3"/>
  <c r="K281" i="3"/>
  <c r="I281" i="3"/>
  <c r="G281" i="3"/>
  <c r="U280" i="3"/>
  <c r="T280" i="3"/>
  <c r="O280" i="3"/>
  <c r="M280" i="3"/>
  <c r="K280" i="3"/>
  <c r="I280" i="3"/>
  <c r="G280" i="3"/>
  <c r="U279" i="3"/>
  <c r="T279" i="3"/>
  <c r="O279" i="3"/>
  <c r="M279" i="3"/>
  <c r="K279" i="3"/>
  <c r="I279" i="3"/>
  <c r="G279" i="3"/>
  <c r="U278" i="3"/>
  <c r="T278" i="3"/>
  <c r="O278" i="3"/>
  <c r="M278" i="3"/>
  <c r="K278" i="3"/>
  <c r="I278" i="3"/>
  <c r="G278" i="3"/>
  <c r="U277" i="3"/>
  <c r="T277" i="3"/>
  <c r="O277" i="3"/>
  <c r="M277" i="3"/>
  <c r="K277" i="3"/>
  <c r="I277" i="3"/>
  <c r="G277" i="3"/>
  <c r="U276" i="3"/>
  <c r="T276" i="3"/>
  <c r="O276" i="3"/>
  <c r="M276" i="3"/>
  <c r="K276" i="3"/>
  <c r="I276" i="3"/>
  <c r="G276" i="3"/>
  <c r="S275" i="3"/>
  <c r="R275" i="3"/>
  <c r="Q275" i="3"/>
  <c r="T275" i="3" s="1"/>
  <c r="P275" i="3"/>
  <c r="O275" i="3"/>
  <c r="L275" i="3"/>
  <c r="J275" i="3"/>
  <c r="H275" i="3"/>
  <c r="I275" i="3" s="1"/>
  <c r="F275" i="3"/>
  <c r="E275" i="3"/>
  <c r="D275" i="3"/>
  <c r="U274" i="3"/>
  <c r="T274" i="3"/>
  <c r="O274" i="3"/>
  <c r="M274" i="3"/>
  <c r="K274" i="3"/>
  <c r="I274" i="3"/>
  <c r="G274" i="3"/>
  <c r="U273" i="3"/>
  <c r="T273" i="3"/>
  <c r="O273" i="3"/>
  <c r="M273" i="3"/>
  <c r="K273" i="3"/>
  <c r="I273" i="3"/>
  <c r="G273" i="3"/>
  <c r="U272" i="3"/>
  <c r="T272" i="3"/>
  <c r="O272" i="3"/>
  <c r="M272" i="3"/>
  <c r="K272" i="3"/>
  <c r="I272" i="3"/>
  <c r="G272" i="3"/>
  <c r="U271" i="3"/>
  <c r="T271" i="3"/>
  <c r="O271" i="3"/>
  <c r="M271" i="3"/>
  <c r="K271" i="3"/>
  <c r="I271" i="3"/>
  <c r="G271" i="3"/>
  <c r="U270" i="3"/>
  <c r="T270" i="3"/>
  <c r="O270" i="3"/>
  <c r="M270" i="3"/>
  <c r="K270" i="3"/>
  <c r="I270" i="3"/>
  <c r="G270" i="3"/>
  <c r="U269" i="3"/>
  <c r="T269" i="3"/>
  <c r="O269" i="3"/>
  <c r="M269" i="3"/>
  <c r="K269" i="3"/>
  <c r="I269" i="3"/>
  <c r="G269" i="3"/>
  <c r="U268" i="3"/>
  <c r="T268" i="3"/>
  <c r="O268" i="3"/>
  <c r="M268" i="3"/>
  <c r="K268" i="3"/>
  <c r="I268" i="3"/>
  <c r="G268" i="3"/>
  <c r="S267" i="3"/>
  <c r="T267" i="3" s="1"/>
  <c r="R267" i="3"/>
  <c r="Q267" i="3"/>
  <c r="P267" i="3"/>
  <c r="L267" i="3"/>
  <c r="J267" i="3"/>
  <c r="H267" i="3"/>
  <c r="F267" i="3"/>
  <c r="E267" i="3"/>
  <c r="M267" i="3" s="1"/>
  <c r="D267" i="3"/>
  <c r="U266" i="3"/>
  <c r="T266" i="3"/>
  <c r="O266" i="3"/>
  <c r="M266" i="3"/>
  <c r="K266" i="3"/>
  <c r="I266" i="3"/>
  <c r="G266" i="3"/>
  <c r="U265" i="3"/>
  <c r="T265" i="3"/>
  <c r="O265" i="3"/>
  <c r="M265" i="3"/>
  <c r="K265" i="3"/>
  <c r="I265" i="3"/>
  <c r="G265" i="3"/>
  <c r="U264" i="3"/>
  <c r="T264" i="3"/>
  <c r="O264" i="3"/>
  <c r="M264" i="3"/>
  <c r="K264" i="3"/>
  <c r="I264" i="3"/>
  <c r="G264" i="3"/>
  <c r="U263" i="3"/>
  <c r="T263" i="3"/>
  <c r="O263" i="3"/>
  <c r="M263" i="3"/>
  <c r="K263" i="3"/>
  <c r="I263" i="3"/>
  <c r="G263" i="3"/>
  <c r="S260" i="3"/>
  <c r="R260" i="3"/>
  <c r="Q260" i="3"/>
  <c r="P260" i="3"/>
  <c r="U260" i="3" s="1"/>
  <c r="O260" i="3"/>
  <c r="L260" i="3"/>
  <c r="J260" i="3"/>
  <c r="H260" i="3"/>
  <c r="F260" i="3"/>
  <c r="E260" i="3"/>
  <c r="D260" i="3"/>
  <c r="S259" i="3"/>
  <c r="T259" i="3" s="1"/>
  <c r="R259" i="3"/>
  <c r="Q259" i="3"/>
  <c r="P259" i="3"/>
  <c r="L259" i="3"/>
  <c r="K259" i="3"/>
  <c r="J259" i="3"/>
  <c r="H259" i="3"/>
  <c r="F259" i="3"/>
  <c r="U259" i="3" s="1"/>
  <c r="E259" i="3"/>
  <c r="D259" i="3"/>
  <c r="U258" i="3"/>
  <c r="T258" i="3"/>
  <c r="O258" i="3"/>
  <c r="M258" i="3"/>
  <c r="K258" i="3"/>
  <c r="I258" i="3"/>
  <c r="G258" i="3"/>
  <c r="U257" i="3"/>
  <c r="T257" i="3"/>
  <c r="O257" i="3"/>
  <c r="M257" i="3"/>
  <c r="K257" i="3"/>
  <c r="I257" i="3"/>
  <c r="G257" i="3"/>
  <c r="U256" i="3"/>
  <c r="T256" i="3"/>
  <c r="O256" i="3"/>
  <c r="M256" i="3"/>
  <c r="K256" i="3"/>
  <c r="I256" i="3"/>
  <c r="G256" i="3"/>
  <c r="U255" i="3"/>
  <c r="T255" i="3"/>
  <c r="O255" i="3"/>
  <c r="M255" i="3"/>
  <c r="K255" i="3"/>
  <c r="I255" i="3"/>
  <c r="G255" i="3"/>
  <c r="S254" i="3"/>
  <c r="R254" i="3"/>
  <c r="Q254" i="3"/>
  <c r="T254" i="3" s="1"/>
  <c r="P254" i="3"/>
  <c r="L254" i="3"/>
  <c r="J254" i="3"/>
  <c r="H254" i="3"/>
  <c r="F254" i="3"/>
  <c r="E254" i="3"/>
  <c r="M254" i="3" s="1"/>
  <c r="D254" i="3"/>
  <c r="U253" i="3"/>
  <c r="T253" i="3"/>
  <c r="O253" i="3"/>
  <c r="M253" i="3"/>
  <c r="K253" i="3"/>
  <c r="I253" i="3"/>
  <c r="G253" i="3"/>
  <c r="U252" i="3"/>
  <c r="T252" i="3"/>
  <c r="O252" i="3"/>
  <c r="M252" i="3"/>
  <c r="K252" i="3"/>
  <c r="I252" i="3"/>
  <c r="G252" i="3"/>
  <c r="U251" i="3"/>
  <c r="T251" i="3"/>
  <c r="O251" i="3"/>
  <c r="M251" i="3"/>
  <c r="K251" i="3"/>
  <c r="I251" i="3"/>
  <c r="G251" i="3"/>
  <c r="U250" i="3"/>
  <c r="T250" i="3"/>
  <c r="O250" i="3"/>
  <c r="M250" i="3"/>
  <c r="K250" i="3"/>
  <c r="I250" i="3"/>
  <c r="G250" i="3"/>
  <c r="U249" i="3"/>
  <c r="T249" i="3"/>
  <c r="O249" i="3"/>
  <c r="M249" i="3"/>
  <c r="K249" i="3"/>
  <c r="I249" i="3"/>
  <c r="G249" i="3"/>
  <c r="U248" i="3"/>
  <c r="T248" i="3"/>
  <c r="O248" i="3"/>
  <c r="M248" i="3"/>
  <c r="K248" i="3"/>
  <c r="I248" i="3"/>
  <c r="G248" i="3"/>
  <c r="S247" i="3"/>
  <c r="R247" i="3"/>
  <c r="Q247" i="3"/>
  <c r="T247" i="3" s="1"/>
  <c r="P247" i="3"/>
  <c r="O247" i="3"/>
  <c r="L247" i="3"/>
  <c r="J247" i="3"/>
  <c r="H247" i="3"/>
  <c r="F247" i="3"/>
  <c r="E247" i="3"/>
  <c r="D247" i="3"/>
  <c r="U246" i="3"/>
  <c r="T246" i="3"/>
  <c r="O246" i="3"/>
  <c r="M246" i="3"/>
  <c r="K246" i="3"/>
  <c r="I246" i="3"/>
  <c r="G246" i="3"/>
  <c r="U245" i="3"/>
  <c r="T245" i="3"/>
  <c r="O245" i="3"/>
  <c r="M245" i="3"/>
  <c r="K245" i="3"/>
  <c r="I245" i="3"/>
  <c r="G245" i="3"/>
  <c r="U244" i="3"/>
  <c r="T244" i="3"/>
  <c r="O244" i="3"/>
  <c r="M244" i="3"/>
  <c r="K244" i="3"/>
  <c r="I244" i="3"/>
  <c r="G244" i="3"/>
  <c r="U243" i="3"/>
  <c r="T243" i="3"/>
  <c r="O243" i="3"/>
  <c r="M243" i="3"/>
  <c r="K243" i="3"/>
  <c r="I243" i="3"/>
  <c r="G243" i="3"/>
  <c r="U242" i="3"/>
  <c r="T242" i="3"/>
  <c r="O242" i="3"/>
  <c r="M242" i="3"/>
  <c r="K242" i="3"/>
  <c r="I242" i="3"/>
  <c r="G242" i="3"/>
  <c r="U241" i="3"/>
  <c r="T241" i="3"/>
  <c r="O241" i="3"/>
  <c r="M241" i="3"/>
  <c r="K241" i="3"/>
  <c r="I241" i="3"/>
  <c r="G241" i="3"/>
  <c r="S240" i="3"/>
  <c r="R240" i="3"/>
  <c r="Q240" i="3"/>
  <c r="P240" i="3"/>
  <c r="U240" i="3" s="1"/>
  <c r="L240" i="3"/>
  <c r="J240" i="3"/>
  <c r="H240" i="3"/>
  <c r="F240" i="3"/>
  <c r="E240" i="3"/>
  <c r="D240" i="3"/>
  <c r="U239" i="3"/>
  <c r="T239" i="3"/>
  <c r="O239" i="3"/>
  <c r="M239" i="3"/>
  <c r="K239" i="3"/>
  <c r="I239" i="3"/>
  <c r="G239" i="3"/>
  <c r="U238" i="3"/>
  <c r="T238" i="3"/>
  <c r="O238" i="3"/>
  <c r="M238" i="3"/>
  <c r="K238" i="3"/>
  <c r="I238" i="3"/>
  <c r="G238" i="3"/>
  <c r="U237" i="3"/>
  <c r="T237" i="3"/>
  <c r="O237" i="3"/>
  <c r="M237" i="3"/>
  <c r="K237" i="3"/>
  <c r="I237" i="3"/>
  <c r="G237" i="3"/>
  <c r="U236" i="3"/>
  <c r="T236" i="3"/>
  <c r="O236" i="3"/>
  <c r="M236" i="3"/>
  <c r="K236" i="3"/>
  <c r="I236" i="3"/>
  <c r="G236" i="3"/>
  <c r="U235" i="3"/>
  <c r="T235" i="3"/>
  <c r="O235" i="3"/>
  <c r="M235" i="3"/>
  <c r="K235" i="3"/>
  <c r="I235" i="3"/>
  <c r="G235" i="3"/>
  <c r="U234" i="3"/>
  <c r="T234" i="3"/>
  <c r="O234" i="3"/>
  <c r="M234" i="3"/>
  <c r="K234" i="3"/>
  <c r="I234" i="3"/>
  <c r="G234" i="3"/>
  <c r="S231" i="3"/>
  <c r="R231" i="3"/>
  <c r="Q231" i="3"/>
  <c r="T231" i="3" s="1"/>
  <c r="P231" i="3"/>
  <c r="L231" i="3"/>
  <c r="J231" i="3"/>
  <c r="H231" i="3"/>
  <c r="F231" i="3"/>
  <c r="G231" i="3" s="1"/>
  <c r="E231" i="3"/>
  <c r="D231" i="3"/>
  <c r="O231" i="3" s="1"/>
  <c r="S230" i="3"/>
  <c r="R230" i="3"/>
  <c r="Q230" i="3"/>
  <c r="P230" i="3"/>
  <c r="L230" i="3"/>
  <c r="J230" i="3"/>
  <c r="H230" i="3"/>
  <c r="I230" i="3" s="1"/>
  <c r="F230" i="3"/>
  <c r="G230" i="3" s="1"/>
  <c r="E230" i="3"/>
  <c r="M230" i="3" s="1"/>
  <c r="D230" i="3"/>
  <c r="O230" i="3" s="1"/>
  <c r="U229" i="3"/>
  <c r="T229" i="3"/>
  <c r="O229" i="3"/>
  <c r="M229" i="3"/>
  <c r="K229" i="3"/>
  <c r="I229" i="3"/>
  <c r="G229" i="3"/>
  <c r="U228" i="3"/>
  <c r="T228" i="3"/>
  <c r="O228" i="3"/>
  <c r="M228" i="3"/>
  <c r="K228" i="3"/>
  <c r="I228" i="3"/>
  <c r="G228" i="3"/>
  <c r="U227" i="3"/>
  <c r="T227" i="3"/>
  <c r="O227" i="3"/>
  <c r="M227" i="3"/>
  <c r="K227" i="3"/>
  <c r="I227" i="3"/>
  <c r="G227" i="3"/>
  <c r="U226" i="3"/>
  <c r="T226" i="3"/>
  <c r="O226" i="3"/>
  <c r="M226" i="3"/>
  <c r="K226" i="3"/>
  <c r="I226" i="3"/>
  <c r="G226" i="3"/>
  <c r="U225" i="3"/>
  <c r="T225" i="3"/>
  <c r="O225" i="3"/>
  <c r="M225" i="3"/>
  <c r="K225" i="3"/>
  <c r="I225" i="3"/>
  <c r="G225" i="3"/>
  <c r="S224" i="3"/>
  <c r="R224" i="3"/>
  <c r="Q224" i="3"/>
  <c r="P224" i="3"/>
  <c r="U224" i="3" s="1"/>
  <c r="L224" i="3"/>
  <c r="J224" i="3"/>
  <c r="H224" i="3"/>
  <c r="F224" i="3"/>
  <c r="E224" i="3"/>
  <c r="D224" i="3"/>
  <c r="U223" i="3"/>
  <c r="T223" i="3"/>
  <c r="O223" i="3"/>
  <c r="M223" i="3"/>
  <c r="K223" i="3"/>
  <c r="I223" i="3"/>
  <c r="G223" i="3"/>
  <c r="U222" i="3"/>
  <c r="T222" i="3"/>
  <c r="O222" i="3"/>
  <c r="M222" i="3"/>
  <c r="K222" i="3"/>
  <c r="I222" i="3"/>
  <c r="G222" i="3"/>
  <c r="U221" i="3"/>
  <c r="T221" i="3"/>
  <c r="O221" i="3"/>
  <c r="M221" i="3"/>
  <c r="K221" i="3"/>
  <c r="I221" i="3"/>
  <c r="G221" i="3"/>
  <c r="U220" i="3"/>
  <c r="T220" i="3"/>
  <c r="O220" i="3"/>
  <c r="M220" i="3"/>
  <c r="K220" i="3"/>
  <c r="I220" i="3"/>
  <c r="G220" i="3"/>
  <c r="U219" i="3"/>
  <c r="T219" i="3"/>
  <c r="O219" i="3"/>
  <c r="M219" i="3"/>
  <c r="K219" i="3"/>
  <c r="I219" i="3"/>
  <c r="G219" i="3"/>
  <c r="U218" i="3"/>
  <c r="T218" i="3"/>
  <c r="O218" i="3"/>
  <c r="M218" i="3"/>
  <c r="K218" i="3"/>
  <c r="I218" i="3"/>
  <c r="G218" i="3"/>
  <c r="U217" i="3"/>
  <c r="T217" i="3"/>
  <c r="O217" i="3"/>
  <c r="M217" i="3"/>
  <c r="K217" i="3"/>
  <c r="I217" i="3"/>
  <c r="G217" i="3"/>
  <c r="S216" i="3"/>
  <c r="T216" i="3" s="1"/>
  <c r="R216" i="3"/>
  <c r="Q216" i="3"/>
  <c r="P216" i="3"/>
  <c r="U216" i="3" s="1"/>
  <c r="O216" i="3"/>
  <c r="L216" i="3"/>
  <c r="K216" i="3"/>
  <c r="J216" i="3"/>
  <c r="H216" i="3"/>
  <c r="F216" i="3"/>
  <c r="G216" i="3" s="1"/>
  <c r="E216" i="3"/>
  <c r="D216" i="3"/>
  <c r="I216" i="3" s="1"/>
  <c r="U215" i="3"/>
  <c r="T215" i="3"/>
  <c r="O215" i="3"/>
  <c r="M215" i="3"/>
  <c r="K215" i="3"/>
  <c r="I215" i="3"/>
  <c r="G215" i="3"/>
  <c r="U214" i="3"/>
  <c r="T214" i="3"/>
  <c r="O214" i="3"/>
  <c r="M214" i="3"/>
  <c r="K214" i="3"/>
  <c r="I214" i="3"/>
  <c r="G214" i="3"/>
  <c r="U213" i="3"/>
  <c r="T213" i="3"/>
  <c r="O213" i="3"/>
  <c r="M213" i="3"/>
  <c r="K213" i="3"/>
  <c r="I213" i="3"/>
  <c r="G213" i="3"/>
  <c r="U212" i="3"/>
  <c r="T212" i="3"/>
  <c r="O212" i="3"/>
  <c r="M212" i="3"/>
  <c r="K212" i="3"/>
  <c r="I212" i="3"/>
  <c r="G212" i="3"/>
  <c r="U211" i="3"/>
  <c r="T211" i="3"/>
  <c r="O211" i="3"/>
  <c r="M211" i="3"/>
  <c r="K211" i="3"/>
  <c r="I211" i="3"/>
  <c r="G211" i="3"/>
  <c r="U210" i="3"/>
  <c r="T210" i="3"/>
  <c r="O210" i="3"/>
  <c r="M210" i="3"/>
  <c r="K210" i="3"/>
  <c r="I210" i="3"/>
  <c r="G210" i="3"/>
  <c r="U209" i="3"/>
  <c r="T209" i="3"/>
  <c r="O209" i="3"/>
  <c r="M209" i="3"/>
  <c r="K209" i="3"/>
  <c r="I209" i="3"/>
  <c r="G209" i="3"/>
  <c r="U208" i="3"/>
  <c r="T208" i="3"/>
  <c r="O208" i="3"/>
  <c r="M208" i="3"/>
  <c r="K208" i="3"/>
  <c r="I208" i="3"/>
  <c r="G208" i="3"/>
  <c r="S205" i="3"/>
  <c r="R205" i="3"/>
  <c r="Q205" i="3"/>
  <c r="P205" i="3"/>
  <c r="U205" i="3" s="1"/>
  <c r="L205" i="3"/>
  <c r="J205" i="3"/>
  <c r="H205" i="3"/>
  <c r="G205" i="3"/>
  <c r="F205" i="3"/>
  <c r="E205" i="3"/>
  <c r="M205" i="3" s="1"/>
  <c r="D205" i="3"/>
  <c r="O205" i="3" s="1"/>
  <c r="S204" i="3"/>
  <c r="R204" i="3"/>
  <c r="Q204" i="3"/>
  <c r="P204" i="3"/>
  <c r="O204" i="3"/>
  <c r="L204" i="3"/>
  <c r="J204" i="3"/>
  <c r="H204" i="3"/>
  <c r="I204" i="3" s="1"/>
  <c r="F204" i="3"/>
  <c r="G204" i="3" s="1"/>
  <c r="E204" i="3"/>
  <c r="M204" i="3" s="1"/>
  <c r="D204" i="3"/>
  <c r="U203" i="3"/>
  <c r="T203" i="3"/>
  <c r="O203" i="3"/>
  <c r="M203" i="3"/>
  <c r="K203" i="3"/>
  <c r="I203" i="3"/>
  <c r="G203" i="3"/>
  <c r="U202" i="3"/>
  <c r="T202" i="3"/>
  <c r="O202" i="3"/>
  <c r="M202" i="3"/>
  <c r="K202" i="3"/>
  <c r="I202" i="3"/>
  <c r="G202" i="3"/>
  <c r="U201" i="3"/>
  <c r="T201" i="3"/>
  <c r="O201" i="3"/>
  <c r="M201" i="3"/>
  <c r="K201" i="3"/>
  <c r="I201" i="3"/>
  <c r="G201" i="3"/>
  <c r="U200" i="3"/>
  <c r="T200" i="3"/>
  <c r="O200" i="3"/>
  <c r="M200" i="3"/>
  <c r="K200" i="3"/>
  <c r="I200" i="3"/>
  <c r="G200" i="3"/>
  <c r="U199" i="3"/>
  <c r="T199" i="3"/>
  <c r="O199" i="3"/>
  <c r="M199" i="3"/>
  <c r="K199" i="3"/>
  <c r="I199" i="3"/>
  <c r="G199" i="3"/>
  <c r="S198" i="3"/>
  <c r="R198" i="3"/>
  <c r="Q198" i="3"/>
  <c r="P198" i="3"/>
  <c r="U198" i="3" s="1"/>
  <c r="L198" i="3"/>
  <c r="J198" i="3"/>
  <c r="H198" i="3"/>
  <c r="F198" i="3"/>
  <c r="E198" i="3"/>
  <c r="K198" i="3" s="1"/>
  <c r="D198" i="3"/>
  <c r="I198" i="3" s="1"/>
  <c r="U197" i="3"/>
  <c r="T197" i="3"/>
  <c r="O197" i="3"/>
  <c r="M197" i="3"/>
  <c r="K197" i="3"/>
  <c r="I197" i="3"/>
  <c r="G197" i="3"/>
  <c r="U196" i="3"/>
  <c r="T196" i="3"/>
  <c r="O196" i="3"/>
  <c r="M196" i="3"/>
  <c r="K196" i="3"/>
  <c r="I196" i="3"/>
  <c r="G196" i="3"/>
  <c r="U195" i="3"/>
  <c r="T195" i="3"/>
  <c r="O195" i="3"/>
  <c r="M195" i="3"/>
  <c r="K195" i="3"/>
  <c r="I195" i="3"/>
  <c r="G195" i="3"/>
  <c r="U194" i="3"/>
  <c r="T194" i="3"/>
  <c r="O194" i="3"/>
  <c r="M194" i="3"/>
  <c r="K194" i="3"/>
  <c r="I194" i="3"/>
  <c r="G194" i="3"/>
  <c r="U193" i="3"/>
  <c r="T193" i="3"/>
  <c r="O193" i="3"/>
  <c r="M193" i="3"/>
  <c r="K193" i="3"/>
  <c r="I193" i="3"/>
  <c r="G193" i="3"/>
  <c r="U192" i="3"/>
  <c r="T192" i="3"/>
  <c r="O192" i="3"/>
  <c r="M192" i="3"/>
  <c r="K192" i="3"/>
  <c r="I192" i="3"/>
  <c r="G192" i="3"/>
  <c r="S191" i="3"/>
  <c r="R191" i="3"/>
  <c r="Q191" i="3"/>
  <c r="T191" i="3" s="1"/>
  <c r="P191" i="3"/>
  <c r="L191" i="3"/>
  <c r="J191" i="3"/>
  <c r="H191" i="3"/>
  <c r="F191" i="3"/>
  <c r="G191" i="3" s="1"/>
  <c r="E191" i="3"/>
  <c r="M191" i="3" s="1"/>
  <c r="D191" i="3"/>
  <c r="O191" i="3" s="1"/>
  <c r="U190" i="3"/>
  <c r="T190" i="3"/>
  <c r="O190" i="3"/>
  <c r="M190" i="3"/>
  <c r="K190" i="3"/>
  <c r="I190" i="3"/>
  <c r="G190" i="3"/>
  <c r="U189" i="3"/>
  <c r="T189" i="3"/>
  <c r="O189" i="3"/>
  <c r="M189" i="3"/>
  <c r="K189" i="3"/>
  <c r="I189" i="3"/>
  <c r="G189" i="3"/>
  <c r="U188" i="3"/>
  <c r="T188" i="3"/>
  <c r="O188" i="3"/>
  <c r="M188" i="3"/>
  <c r="K188" i="3"/>
  <c r="I188" i="3"/>
  <c r="G188" i="3"/>
  <c r="U187" i="3"/>
  <c r="T187" i="3"/>
  <c r="O187" i="3"/>
  <c r="M187" i="3"/>
  <c r="K187" i="3"/>
  <c r="I187" i="3"/>
  <c r="G187" i="3"/>
  <c r="U186" i="3"/>
  <c r="T186" i="3"/>
  <c r="O186" i="3"/>
  <c r="M186" i="3"/>
  <c r="K186" i="3"/>
  <c r="I186" i="3"/>
  <c r="G186" i="3"/>
  <c r="T185" i="3"/>
  <c r="S185" i="3"/>
  <c r="R185" i="3"/>
  <c r="Q185" i="3"/>
  <c r="P185" i="3"/>
  <c r="O185" i="3"/>
  <c r="L185" i="3"/>
  <c r="J185" i="3"/>
  <c r="K185" i="3" s="1"/>
  <c r="H185" i="3"/>
  <c r="F185" i="3"/>
  <c r="E185" i="3"/>
  <c r="D185" i="3"/>
  <c r="U184" i="3"/>
  <c r="T184" i="3"/>
  <c r="O184" i="3"/>
  <c r="M184" i="3"/>
  <c r="K184" i="3"/>
  <c r="I184" i="3"/>
  <c r="G184" i="3"/>
  <c r="U183" i="3"/>
  <c r="T183" i="3"/>
  <c r="O183" i="3"/>
  <c r="M183" i="3"/>
  <c r="K183" i="3"/>
  <c r="I183" i="3"/>
  <c r="G183" i="3"/>
  <c r="U182" i="3"/>
  <c r="T182" i="3"/>
  <c r="O182" i="3"/>
  <c r="M182" i="3"/>
  <c r="K182" i="3"/>
  <c r="I182" i="3"/>
  <c r="G182" i="3"/>
  <c r="U181" i="3"/>
  <c r="T181" i="3"/>
  <c r="O181" i="3"/>
  <c r="M181" i="3"/>
  <c r="K181" i="3"/>
  <c r="I181" i="3"/>
  <c r="G181" i="3"/>
  <c r="U180" i="3"/>
  <c r="T180" i="3"/>
  <c r="O180" i="3"/>
  <c r="M180" i="3"/>
  <c r="K180" i="3"/>
  <c r="I180" i="3"/>
  <c r="G180" i="3"/>
  <c r="S179" i="3"/>
  <c r="R179" i="3"/>
  <c r="Q179" i="3"/>
  <c r="T179" i="3" s="1"/>
  <c r="P179" i="3"/>
  <c r="U179" i="3" s="1"/>
  <c r="L179" i="3"/>
  <c r="J179" i="3"/>
  <c r="H179" i="3"/>
  <c r="F179" i="3"/>
  <c r="E179" i="3"/>
  <c r="M179" i="3" s="1"/>
  <c r="D179" i="3"/>
  <c r="U178" i="3"/>
  <c r="T178" i="3"/>
  <c r="O178" i="3"/>
  <c r="M178" i="3"/>
  <c r="K178" i="3"/>
  <c r="I178" i="3"/>
  <c r="G178" i="3"/>
  <c r="U177" i="3"/>
  <c r="T177" i="3"/>
  <c r="O177" i="3"/>
  <c r="M177" i="3"/>
  <c r="K177" i="3"/>
  <c r="I177" i="3"/>
  <c r="G177" i="3"/>
  <c r="U176" i="3"/>
  <c r="T176" i="3"/>
  <c r="O176" i="3"/>
  <c r="M176" i="3"/>
  <c r="K176" i="3"/>
  <c r="I176" i="3"/>
  <c r="G176" i="3"/>
  <c r="U175" i="3"/>
  <c r="T175" i="3"/>
  <c r="O175" i="3"/>
  <c r="M175" i="3"/>
  <c r="K175" i="3"/>
  <c r="I175" i="3"/>
  <c r="G175" i="3"/>
  <c r="U174" i="3"/>
  <c r="T174" i="3"/>
  <c r="O174" i="3"/>
  <c r="M174" i="3"/>
  <c r="K174" i="3"/>
  <c r="I174" i="3"/>
  <c r="G174" i="3"/>
  <c r="U173" i="3"/>
  <c r="T173" i="3"/>
  <c r="O173" i="3"/>
  <c r="M173" i="3"/>
  <c r="K173" i="3"/>
  <c r="I173" i="3"/>
  <c r="G173" i="3"/>
  <c r="S170" i="3"/>
  <c r="R170" i="3"/>
  <c r="Q170" i="3"/>
  <c r="T170" i="3" s="1"/>
  <c r="P170" i="3"/>
  <c r="L170" i="3"/>
  <c r="J170" i="3"/>
  <c r="H170" i="3"/>
  <c r="F170" i="3"/>
  <c r="E170" i="3"/>
  <c r="M170" i="3" s="1"/>
  <c r="D170" i="3"/>
  <c r="I170" i="3" s="1"/>
  <c r="S169" i="3"/>
  <c r="R169" i="3"/>
  <c r="Q169" i="3"/>
  <c r="P169" i="3"/>
  <c r="O169" i="3"/>
  <c r="L169" i="3"/>
  <c r="J169" i="3"/>
  <c r="K169" i="3" s="1"/>
  <c r="H169" i="3"/>
  <c r="F169" i="3"/>
  <c r="E169" i="3"/>
  <c r="D169" i="3"/>
  <c r="G169" i="3" s="1"/>
  <c r="U168" i="3"/>
  <c r="T168" i="3"/>
  <c r="O168" i="3"/>
  <c r="M168" i="3"/>
  <c r="K168" i="3"/>
  <c r="I168" i="3"/>
  <c r="G168" i="3"/>
  <c r="U167" i="3"/>
  <c r="T167" i="3"/>
  <c r="O167" i="3"/>
  <c r="M167" i="3"/>
  <c r="K167" i="3"/>
  <c r="I167" i="3"/>
  <c r="G167" i="3"/>
  <c r="U166" i="3"/>
  <c r="T166" i="3"/>
  <c r="O166" i="3"/>
  <c r="M166" i="3"/>
  <c r="K166" i="3"/>
  <c r="I166" i="3"/>
  <c r="G166" i="3"/>
  <c r="U165" i="3"/>
  <c r="T165" i="3"/>
  <c r="O165" i="3"/>
  <c r="M165" i="3"/>
  <c r="K165" i="3"/>
  <c r="I165" i="3"/>
  <c r="G165" i="3"/>
  <c r="U164" i="3"/>
  <c r="T164" i="3"/>
  <c r="O164" i="3"/>
  <c r="M164" i="3"/>
  <c r="K164" i="3"/>
  <c r="I164" i="3"/>
  <c r="G164" i="3"/>
  <c r="S163" i="3"/>
  <c r="R163" i="3"/>
  <c r="Q163" i="3"/>
  <c r="T163" i="3" s="1"/>
  <c r="P163" i="3"/>
  <c r="L163" i="3"/>
  <c r="J163" i="3"/>
  <c r="H163" i="3"/>
  <c r="F163" i="3"/>
  <c r="E163" i="3"/>
  <c r="D163" i="3"/>
  <c r="O163" i="3" s="1"/>
  <c r="U162" i="3"/>
  <c r="T162" i="3"/>
  <c r="O162" i="3"/>
  <c r="M162" i="3"/>
  <c r="K162" i="3"/>
  <c r="I162" i="3"/>
  <c r="G162" i="3"/>
  <c r="U161" i="3"/>
  <c r="T161" i="3"/>
  <c r="O161" i="3"/>
  <c r="M161" i="3"/>
  <c r="K161" i="3"/>
  <c r="I161" i="3"/>
  <c r="G161" i="3"/>
  <c r="U160" i="3"/>
  <c r="T160" i="3"/>
  <c r="O160" i="3"/>
  <c r="M160" i="3"/>
  <c r="K160" i="3"/>
  <c r="I160" i="3"/>
  <c r="G160" i="3"/>
  <c r="U159" i="3"/>
  <c r="T159" i="3"/>
  <c r="O159" i="3"/>
  <c r="M159" i="3"/>
  <c r="K159" i="3"/>
  <c r="I159" i="3"/>
  <c r="G159" i="3"/>
  <c r="U158" i="3"/>
  <c r="T158" i="3"/>
  <c r="O158" i="3"/>
  <c r="M158" i="3"/>
  <c r="K158" i="3"/>
  <c r="I158" i="3"/>
  <c r="G158" i="3"/>
  <c r="T157" i="3"/>
  <c r="S157" i="3"/>
  <c r="R157" i="3"/>
  <c r="Q157" i="3"/>
  <c r="P157" i="3"/>
  <c r="O157" i="3"/>
  <c r="L157" i="3"/>
  <c r="J157" i="3"/>
  <c r="K157" i="3" s="1"/>
  <c r="H157" i="3"/>
  <c r="I157" i="3" s="1"/>
  <c r="F157" i="3"/>
  <c r="U157" i="3" s="1"/>
  <c r="E157" i="3"/>
  <c r="D157" i="3"/>
  <c r="U156" i="3"/>
  <c r="T156" i="3"/>
  <c r="O156" i="3"/>
  <c r="M156" i="3"/>
  <c r="K156" i="3"/>
  <c r="I156" i="3"/>
  <c r="G156" i="3"/>
  <c r="U155" i="3"/>
  <c r="T155" i="3"/>
  <c r="O155" i="3"/>
  <c r="M155" i="3"/>
  <c r="K155" i="3"/>
  <c r="I155" i="3"/>
  <c r="G155" i="3"/>
  <c r="U154" i="3"/>
  <c r="T154" i="3"/>
  <c r="O154" i="3"/>
  <c r="M154" i="3"/>
  <c r="K154" i="3"/>
  <c r="I154" i="3"/>
  <c r="G154" i="3"/>
  <c r="U153" i="3"/>
  <c r="T153" i="3"/>
  <c r="O153" i="3"/>
  <c r="M153" i="3"/>
  <c r="K153" i="3"/>
  <c r="I153" i="3"/>
  <c r="G153" i="3"/>
  <c r="U152" i="3"/>
  <c r="T152" i="3"/>
  <c r="O152" i="3"/>
  <c r="M152" i="3"/>
  <c r="K152" i="3"/>
  <c r="I152" i="3"/>
  <c r="G152" i="3"/>
  <c r="U151" i="3"/>
  <c r="T151" i="3"/>
  <c r="O151" i="3"/>
  <c r="M151" i="3"/>
  <c r="K151" i="3"/>
  <c r="I151" i="3"/>
  <c r="G151" i="3"/>
  <c r="S150" i="3"/>
  <c r="R150" i="3"/>
  <c r="Q150" i="3"/>
  <c r="T150" i="3" s="1"/>
  <c r="P150" i="3"/>
  <c r="L150" i="3"/>
  <c r="K150" i="3"/>
  <c r="J150" i="3"/>
  <c r="H150" i="3"/>
  <c r="F150" i="3"/>
  <c r="E150" i="3"/>
  <c r="D150" i="3"/>
  <c r="U149" i="3"/>
  <c r="T149" i="3"/>
  <c r="O149" i="3"/>
  <c r="M149" i="3"/>
  <c r="K149" i="3"/>
  <c r="I149" i="3"/>
  <c r="G149" i="3"/>
  <c r="U148" i="3"/>
  <c r="T148" i="3"/>
  <c r="O148" i="3"/>
  <c r="M148" i="3"/>
  <c r="K148" i="3"/>
  <c r="I148" i="3"/>
  <c r="G148" i="3"/>
  <c r="U147" i="3"/>
  <c r="T147" i="3"/>
  <c r="O147" i="3"/>
  <c r="M147" i="3"/>
  <c r="K147" i="3"/>
  <c r="I147" i="3"/>
  <c r="G147" i="3"/>
  <c r="U146" i="3"/>
  <c r="T146" i="3"/>
  <c r="O146" i="3"/>
  <c r="M146" i="3"/>
  <c r="K146" i="3"/>
  <c r="I146" i="3"/>
  <c r="G146" i="3"/>
  <c r="U145" i="3"/>
  <c r="T145" i="3"/>
  <c r="O145" i="3"/>
  <c r="M145" i="3"/>
  <c r="K145" i="3"/>
  <c r="I145" i="3"/>
  <c r="G145" i="3"/>
  <c r="S144" i="3"/>
  <c r="R144" i="3"/>
  <c r="Q144" i="3"/>
  <c r="T144" i="3" s="1"/>
  <c r="P144" i="3"/>
  <c r="L144" i="3"/>
  <c r="J144" i="3"/>
  <c r="H144" i="3"/>
  <c r="F144" i="3"/>
  <c r="G144" i="3" s="1"/>
  <c r="E144" i="3"/>
  <c r="D144" i="3"/>
  <c r="U143" i="3"/>
  <c r="T143" i="3"/>
  <c r="O143" i="3"/>
  <c r="M143" i="3"/>
  <c r="K143" i="3"/>
  <c r="I143" i="3"/>
  <c r="G143" i="3"/>
  <c r="U142" i="3"/>
  <c r="T142" i="3"/>
  <c r="O142" i="3"/>
  <c r="M142" i="3"/>
  <c r="K142" i="3"/>
  <c r="I142" i="3"/>
  <c r="G142" i="3"/>
  <c r="U141" i="3"/>
  <c r="T141" i="3"/>
  <c r="O141" i="3"/>
  <c r="M141" i="3"/>
  <c r="K141" i="3"/>
  <c r="I141" i="3"/>
  <c r="G141" i="3"/>
  <c r="U140" i="3"/>
  <c r="T140" i="3"/>
  <c r="O140" i="3"/>
  <c r="M140" i="3"/>
  <c r="K140" i="3"/>
  <c r="I140" i="3"/>
  <c r="G140" i="3"/>
  <c r="U139" i="3"/>
  <c r="T139" i="3"/>
  <c r="O139" i="3"/>
  <c r="M139" i="3"/>
  <c r="K139" i="3"/>
  <c r="I139" i="3"/>
  <c r="G139" i="3"/>
  <c r="U138" i="3"/>
  <c r="T138" i="3"/>
  <c r="O138" i="3"/>
  <c r="M138" i="3"/>
  <c r="K138" i="3"/>
  <c r="I138" i="3"/>
  <c r="G138" i="3"/>
  <c r="S137" i="3"/>
  <c r="T137" i="3" s="1"/>
  <c r="R137" i="3"/>
  <c r="Q137" i="3"/>
  <c r="P137" i="3"/>
  <c r="L137" i="3"/>
  <c r="J137" i="3"/>
  <c r="H137" i="3"/>
  <c r="F137" i="3"/>
  <c r="E137" i="3"/>
  <c r="K137" i="3" s="1"/>
  <c r="D137" i="3"/>
  <c r="U136" i="3"/>
  <c r="T136" i="3"/>
  <c r="O136" i="3"/>
  <c r="M136" i="3"/>
  <c r="K136" i="3"/>
  <c r="I136" i="3"/>
  <c r="G136" i="3"/>
  <c r="U135" i="3"/>
  <c r="T135" i="3"/>
  <c r="O135" i="3"/>
  <c r="M135" i="3"/>
  <c r="K135" i="3"/>
  <c r="I135" i="3"/>
  <c r="G135" i="3"/>
  <c r="U134" i="3"/>
  <c r="T134" i="3"/>
  <c r="O134" i="3"/>
  <c r="M134" i="3"/>
  <c r="K134" i="3"/>
  <c r="I134" i="3"/>
  <c r="G134" i="3"/>
  <c r="U133" i="3"/>
  <c r="T133" i="3"/>
  <c r="O133" i="3"/>
  <c r="M133" i="3"/>
  <c r="K133" i="3"/>
  <c r="I133" i="3"/>
  <c r="G133" i="3"/>
  <c r="S132" i="3"/>
  <c r="R132" i="3"/>
  <c r="Q132" i="3"/>
  <c r="T132" i="3" s="1"/>
  <c r="P132" i="3"/>
  <c r="U132" i="3" s="1"/>
  <c r="L132" i="3"/>
  <c r="J132" i="3"/>
  <c r="H132" i="3"/>
  <c r="F132" i="3"/>
  <c r="E132" i="3"/>
  <c r="D132" i="3"/>
  <c r="I132" i="3" s="1"/>
  <c r="U131" i="3"/>
  <c r="T131" i="3"/>
  <c r="O131" i="3"/>
  <c r="M131" i="3"/>
  <c r="K131" i="3"/>
  <c r="I131" i="3"/>
  <c r="G131" i="3"/>
  <c r="U130" i="3"/>
  <c r="T130" i="3"/>
  <c r="O130" i="3"/>
  <c r="M130" i="3"/>
  <c r="K130" i="3"/>
  <c r="I130" i="3"/>
  <c r="G130" i="3"/>
  <c r="U129" i="3"/>
  <c r="T129" i="3"/>
  <c r="O129" i="3"/>
  <c r="M129" i="3"/>
  <c r="K129" i="3"/>
  <c r="I129" i="3"/>
  <c r="G129" i="3"/>
  <c r="U128" i="3"/>
  <c r="T128" i="3"/>
  <c r="O128" i="3"/>
  <c r="M128" i="3"/>
  <c r="K128" i="3"/>
  <c r="I128" i="3"/>
  <c r="G128" i="3"/>
  <c r="U127" i="3"/>
  <c r="T127" i="3"/>
  <c r="O127" i="3"/>
  <c r="M127" i="3"/>
  <c r="K127" i="3"/>
  <c r="I127" i="3"/>
  <c r="G127" i="3"/>
  <c r="S126" i="3"/>
  <c r="T126" i="3" s="1"/>
  <c r="R126" i="3"/>
  <c r="Q126" i="3"/>
  <c r="P126" i="3"/>
  <c r="L126" i="3"/>
  <c r="J126" i="3"/>
  <c r="H126" i="3"/>
  <c r="F126" i="3"/>
  <c r="E126" i="3"/>
  <c r="D126" i="3"/>
  <c r="U125" i="3"/>
  <c r="T125" i="3"/>
  <c r="O125" i="3"/>
  <c r="M125" i="3"/>
  <c r="K125" i="3"/>
  <c r="I125" i="3"/>
  <c r="G125" i="3"/>
  <c r="U124" i="3"/>
  <c r="T124" i="3"/>
  <c r="O124" i="3"/>
  <c r="M124" i="3"/>
  <c r="K124" i="3"/>
  <c r="I124" i="3"/>
  <c r="G124" i="3"/>
  <c r="U123" i="3"/>
  <c r="T123" i="3"/>
  <c r="O123" i="3"/>
  <c r="M123" i="3"/>
  <c r="K123" i="3"/>
  <c r="I123" i="3"/>
  <c r="G123" i="3"/>
  <c r="U122" i="3"/>
  <c r="T122" i="3"/>
  <c r="O122" i="3"/>
  <c r="M122" i="3"/>
  <c r="K122" i="3"/>
  <c r="I122" i="3"/>
  <c r="G122" i="3"/>
  <c r="S121" i="3"/>
  <c r="R121" i="3"/>
  <c r="Q121" i="3"/>
  <c r="T121" i="3" s="1"/>
  <c r="P121" i="3"/>
  <c r="O121" i="3"/>
  <c r="L121" i="3"/>
  <c r="J121" i="3"/>
  <c r="H121" i="3"/>
  <c r="F121" i="3"/>
  <c r="E121" i="3"/>
  <c r="M121" i="3" s="1"/>
  <c r="D121" i="3"/>
  <c r="G121" i="3" s="1"/>
  <c r="U120" i="3"/>
  <c r="T120" i="3"/>
  <c r="O120" i="3"/>
  <c r="M120" i="3"/>
  <c r="K120" i="3"/>
  <c r="I120" i="3"/>
  <c r="G120" i="3"/>
  <c r="U119" i="3"/>
  <c r="T119" i="3"/>
  <c r="O119" i="3"/>
  <c r="M119" i="3"/>
  <c r="K119" i="3"/>
  <c r="I119" i="3"/>
  <c r="G119" i="3"/>
  <c r="U118" i="3"/>
  <c r="T118" i="3"/>
  <c r="O118" i="3"/>
  <c r="M118" i="3"/>
  <c r="K118" i="3"/>
  <c r="I118" i="3"/>
  <c r="G118" i="3"/>
  <c r="U117" i="3"/>
  <c r="T117" i="3"/>
  <c r="O117" i="3"/>
  <c r="M117" i="3"/>
  <c r="K117" i="3"/>
  <c r="I117" i="3"/>
  <c r="G117" i="3"/>
  <c r="U116" i="3"/>
  <c r="T116" i="3"/>
  <c r="O116" i="3"/>
  <c r="M116" i="3"/>
  <c r="K116" i="3"/>
  <c r="I116" i="3"/>
  <c r="G116" i="3"/>
  <c r="U115" i="3"/>
  <c r="T115" i="3"/>
  <c r="O115" i="3"/>
  <c r="M115" i="3"/>
  <c r="K115" i="3"/>
  <c r="I115" i="3"/>
  <c r="G115" i="3"/>
  <c r="U114" i="3"/>
  <c r="T114" i="3"/>
  <c r="O114" i="3"/>
  <c r="M114" i="3"/>
  <c r="K114" i="3"/>
  <c r="I114" i="3"/>
  <c r="G114" i="3"/>
  <c r="U113" i="3"/>
  <c r="T113" i="3"/>
  <c r="O113" i="3"/>
  <c r="M113" i="3"/>
  <c r="K113" i="3"/>
  <c r="I113" i="3"/>
  <c r="G113" i="3"/>
  <c r="S112" i="3"/>
  <c r="T112" i="3" s="1"/>
  <c r="R112" i="3"/>
  <c r="Q112" i="3"/>
  <c r="P112" i="3"/>
  <c r="U112" i="3" s="1"/>
  <c r="L112" i="3"/>
  <c r="J112" i="3"/>
  <c r="H112" i="3"/>
  <c r="F112" i="3"/>
  <c r="E112" i="3"/>
  <c r="K112" i="3" s="1"/>
  <c r="D112" i="3"/>
  <c r="U111" i="3"/>
  <c r="T111" i="3"/>
  <c r="O111" i="3"/>
  <c r="M111" i="3"/>
  <c r="K111" i="3"/>
  <c r="I111" i="3"/>
  <c r="G111" i="3"/>
  <c r="U110" i="3"/>
  <c r="T110" i="3"/>
  <c r="O110" i="3"/>
  <c r="M110" i="3"/>
  <c r="K110" i="3"/>
  <c r="I110" i="3"/>
  <c r="G110" i="3"/>
  <c r="U109" i="3"/>
  <c r="T109" i="3"/>
  <c r="O109" i="3"/>
  <c r="M109" i="3"/>
  <c r="K109" i="3"/>
  <c r="I109" i="3"/>
  <c r="G109" i="3"/>
  <c r="U108" i="3"/>
  <c r="T108" i="3"/>
  <c r="O108" i="3"/>
  <c r="M108" i="3"/>
  <c r="K108" i="3"/>
  <c r="I108" i="3"/>
  <c r="G108" i="3"/>
  <c r="U107" i="3"/>
  <c r="T107" i="3"/>
  <c r="O107" i="3"/>
  <c r="M107" i="3"/>
  <c r="K107" i="3"/>
  <c r="I107" i="3"/>
  <c r="G107" i="3"/>
  <c r="S106" i="3"/>
  <c r="R106" i="3"/>
  <c r="Q106" i="3"/>
  <c r="P106" i="3"/>
  <c r="U106" i="3" s="1"/>
  <c r="L106" i="3"/>
  <c r="J106" i="3"/>
  <c r="H106" i="3"/>
  <c r="F106" i="3"/>
  <c r="E106" i="3"/>
  <c r="M106" i="3" s="1"/>
  <c r="D106" i="3"/>
  <c r="O106" i="3" s="1"/>
  <c r="U105" i="3"/>
  <c r="T105" i="3"/>
  <c r="O105" i="3"/>
  <c r="M105" i="3"/>
  <c r="K105" i="3"/>
  <c r="I105" i="3"/>
  <c r="G105" i="3"/>
  <c r="S102" i="3"/>
  <c r="R102" i="3"/>
  <c r="Q102" i="3"/>
  <c r="P102" i="3"/>
  <c r="U102" i="3" s="1"/>
  <c r="O102" i="3"/>
  <c r="L102" i="3"/>
  <c r="J102" i="3"/>
  <c r="H102" i="3"/>
  <c r="I102" i="3" s="1"/>
  <c r="F102" i="3"/>
  <c r="E102" i="3"/>
  <c r="M102" i="3" s="1"/>
  <c r="D102" i="3"/>
  <c r="S101" i="3"/>
  <c r="R101" i="3"/>
  <c r="Q101" i="3"/>
  <c r="T101" i="3" s="1"/>
  <c r="P101" i="3"/>
  <c r="U101" i="3" s="1"/>
  <c r="L101" i="3"/>
  <c r="K101" i="3"/>
  <c r="J101" i="3"/>
  <c r="H101" i="3"/>
  <c r="I101" i="3" s="1"/>
  <c r="F101" i="3"/>
  <c r="G101" i="3" s="1"/>
  <c r="E101" i="3"/>
  <c r="M101" i="3" s="1"/>
  <c r="D101" i="3"/>
  <c r="O101" i="3" s="1"/>
  <c r="U100" i="3"/>
  <c r="T100" i="3"/>
  <c r="O100" i="3"/>
  <c r="M100" i="3"/>
  <c r="K100" i="3"/>
  <c r="I100" i="3"/>
  <c r="G100" i="3"/>
  <c r="U99" i="3"/>
  <c r="T99" i="3"/>
  <c r="O99" i="3"/>
  <c r="M99" i="3"/>
  <c r="K99" i="3"/>
  <c r="I99" i="3"/>
  <c r="G99" i="3"/>
  <c r="U98" i="3"/>
  <c r="T98" i="3"/>
  <c r="O98" i="3"/>
  <c r="M98" i="3"/>
  <c r="K98" i="3"/>
  <c r="I98" i="3"/>
  <c r="G98" i="3"/>
  <c r="U97" i="3"/>
  <c r="T97" i="3"/>
  <c r="O97" i="3"/>
  <c r="M97" i="3"/>
  <c r="K97" i="3"/>
  <c r="I97" i="3"/>
  <c r="G97" i="3"/>
  <c r="T96" i="3"/>
  <c r="S96" i="3"/>
  <c r="R96" i="3"/>
  <c r="Q96" i="3"/>
  <c r="P96" i="3"/>
  <c r="L96" i="3"/>
  <c r="J96" i="3"/>
  <c r="H96" i="3"/>
  <c r="F96" i="3"/>
  <c r="U96" i="3" s="1"/>
  <c r="E96" i="3"/>
  <c r="D96" i="3"/>
  <c r="U95" i="3"/>
  <c r="T95" i="3"/>
  <c r="O95" i="3"/>
  <c r="M95" i="3"/>
  <c r="K95" i="3"/>
  <c r="I95" i="3"/>
  <c r="G95" i="3"/>
  <c r="U94" i="3"/>
  <c r="T94" i="3"/>
  <c r="O94" i="3"/>
  <c r="M94" i="3"/>
  <c r="K94" i="3"/>
  <c r="I94" i="3"/>
  <c r="G94" i="3"/>
  <c r="U93" i="3"/>
  <c r="T93" i="3"/>
  <c r="O93" i="3"/>
  <c r="M93" i="3"/>
  <c r="K93" i="3"/>
  <c r="I93" i="3"/>
  <c r="G93" i="3"/>
  <c r="U92" i="3"/>
  <c r="T92" i="3"/>
  <c r="O92" i="3"/>
  <c r="M92" i="3"/>
  <c r="K92" i="3"/>
  <c r="I92" i="3"/>
  <c r="G92" i="3"/>
  <c r="S91" i="3"/>
  <c r="T91" i="3" s="1"/>
  <c r="R91" i="3"/>
  <c r="Q91" i="3"/>
  <c r="P91" i="3"/>
  <c r="L91" i="3"/>
  <c r="K91" i="3"/>
  <c r="J91" i="3"/>
  <c r="H91" i="3"/>
  <c r="F91" i="3"/>
  <c r="E91" i="3"/>
  <c r="D91" i="3"/>
  <c r="U90" i="3"/>
  <c r="T90" i="3"/>
  <c r="O90" i="3"/>
  <c r="M90" i="3"/>
  <c r="K90" i="3"/>
  <c r="I90" i="3"/>
  <c r="G90" i="3"/>
  <c r="U89" i="3"/>
  <c r="T89" i="3"/>
  <c r="O89" i="3"/>
  <c r="M89" i="3"/>
  <c r="K89" i="3"/>
  <c r="I89" i="3"/>
  <c r="G89" i="3"/>
  <c r="U88" i="3"/>
  <c r="T88" i="3"/>
  <c r="O88" i="3"/>
  <c r="M88" i="3"/>
  <c r="K88" i="3"/>
  <c r="I88" i="3"/>
  <c r="G88" i="3"/>
  <c r="S85" i="3"/>
  <c r="T85" i="3" s="1"/>
  <c r="R85" i="3"/>
  <c r="Q85" i="3"/>
  <c r="P85" i="3"/>
  <c r="U85" i="3" s="1"/>
  <c r="O85" i="3"/>
  <c r="L85" i="3"/>
  <c r="J85" i="3"/>
  <c r="H85" i="3"/>
  <c r="F85" i="3"/>
  <c r="G85" i="3" s="1"/>
  <c r="E85" i="3"/>
  <c r="D85" i="3"/>
  <c r="S84" i="3"/>
  <c r="R84" i="3"/>
  <c r="Q84" i="3"/>
  <c r="P84" i="3"/>
  <c r="U84" i="3" s="1"/>
  <c r="L84" i="3"/>
  <c r="J84" i="3"/>
  <c r="H84" i="3"/>
  <c r="F84" i="3"/>
  <c r="E84" i="3"/>
  <c r="M84" i="3" s="1"/>
  <c r="D84" i="3"/>
  <c r="U83" i="3"/>
  <c r="T83" i="3"/>
  <c r="O83" i="3"/>
  <c r="M83" i="3"/>
  <c r="K83" i="3"/>
  <c r="I83" i="3"/>
  <c r="G83" i="3"/>
  <c r="U82" i="3"/>
  <c r="T82" i="3"/>
  <c r="O82" i="3"/>
  <c r="M82" i="3"/>
  <c r="K82" i="3"/>
  <c r="I82" i="3"/>
  <c r="G82" i="3"/>
  <c r="U81" i="3"/>
  <c r="T81" i="3"/>
  <c r="O81" i="3"/>
  <c r="M81" i="3"/>
  <c r="K81" i="3"/>
  <c r="I81" i="3"/>
  <c r="G81" i="3"/>
  <c r="U80" i="3"/>
  <c r="T80" i="3"/>
  <c r="O80" i="3"/>
  <c r="M80" i="3"/>
  <c r="K80" i="3"/>
  <c r="I80" i="3"/>
  <c r="G80" i="3"/>
  <c r="U79" i="3"/>
  <c r="T79" i="3"/>
  <c r="O79" i="3"/>
  <c r="M79" i="3"/>
  <c r="K79" i="3"/>
  <c r="I79" i="3"/>
  <c r="G79" i="3"/>
  <c r="S78" i="3"/>
  <c r="R78" i="3"/>
  <c r="Q78" i="3"/>
  <c r="P78" i="3"/>
  <c r="L78" i="3"/>
  <c r="J78" i="3"/>
  <c r="H78" i="3"/>
  <c r="F78" i="3"/>
  <c r="U78" i="3" s="1"/>
  <c r="E78" i="3"/>
  <c r="D78" i="3"/>
  <c r="U77" i="3"/>
  <c r="T77" i="3"/>
  <c r="O77" i="3"/>
  <c r="M77" i="3"/>
  <c r="K77" i="3"/>
  <c r="I77" i="3"/>
  <c r="G77" i="3"/>
  <c r="U76" i="3"/>
  <c r="T76" i="3"/>
  <c r="O76" i="3"/>
  <c r="M76" i="3"/>
  <c r="K76" i="3"/>
  <c r="I76" i="3"/>
  <c r="G76" i="3"/>
  <c r="U75" i="3"/>
  <c r="T75" i="3"/>
  <c r="O75" i="3"/>
  <c r="M75" i="3"/>
  <c r="K75" i="3"/>
  <c r="I75" i="3"/>
  <c r="G75" i="3"/>
  <c r="U74" i="3"/>
  <c r="T74" i="3"/>
  <c r="O74" i="3"/>
  <c r="M74" i="3"/>
  <c r="K74" i="3"/>
  <c r="I74" i="3"/>
  <c r="G74" i="3"/>
  <c r="U73" i="3"/>
  <c r="T73" i="3"/>
  <c r="O73" i="3"/>
  <c r="M73" i="3"/>
  <c r="K73" i="3"/>
  <c r="I73" i="3"/>
  <c r="G73" i="3"/>
  <c r="U72" i="3"/>
  <c r="T72" i="3"/>
  <c r="O72" i="3"/>
  <c r="M72" i="3"/>
  <c r="K72" i="3"/>
  <c r="I72" i="3"/>
  <c r="G72" i="3"/>
  <c r="U71" i="3"/>
  <c r="T71" i="3"/>
  <c r="O71" i="3"/>
  <c r="M71" i="3"/>
  <c r="K71" i="3"/>
  <c r="I71" i="3"/>
  <c r="G71" i="3"/>
  <c r="S70" i="3"/>
  <c r="R70" i="3"/>
  <c r="Q70" i="3"/>
  <c r="T70" i="3" s="1"/>
  <c r="P70" i="3"/>
  <c r="U70" i="3" s="1"/>
  <c r="L70" i="3"/>
  <c r="J70" i="3"/>
  <c r="H70" i="3"/>
  <c r="F70" i="3"/>
  <c r="E70" i="3"/>
  <c r="D70" i="3"/>
  <c r="O70" i="3" s="1"/>
  <c r="U69" i="3"/>
  <c r="T69" i="3"/>
  <c r="O69" i="3"/>
  <c r="M69" i="3"/>
  <c r="K69" i="3"/>
  <c r="I69" i="3"/>
  <c r="G69" i="3"/>
  <c r="U68" i="3"/>
  <c r="T68" i="3"/>
  <c r="O68" i="3"/>
  <c r="M68" i="3"/>
  <c r="K68" i="3"/>
  <c r="I68" i="3"/>
  <c r="G68" i="3"/>
  <c r="U67" i="3"/>
  <c r="T67" i="3"/>
  <c r="O67" i="3"/>
  <c r="M67" i="3"/>
  <c r="K67" i="3"/>
  <c r="I67" i="3"/>
  <c r="G67" i="3"/>
  <c r="U66" i="3"/>
  <c r="T66" i="3"/>
  <c r="O66" i="3"/>
  <c r="M66" i="3"/>
  <c r="K66" i="3"/>
  <c r="I66" i="3"/>
  <c r="G66" i="3"/>
  <c r="U65" i="3"/>
  <c r="T65" i="3"/>
  <c r="O65" i="3"/>
  <c r="M65" i="3"/>
  <c r="K65" i="3"/>
  <c r="I65" i="3"/>
  <c r="G65" i="3"/>
  <c r="U64" i="3"/>
  <c r="T64" i="3"/>
  <c r="O64" i="3"/>
  <c r="M64" i="3"/>
  <c r="K64" i="3"/>
  <c r="I64" i="3"/>
  <c r="G64" i="3"/>
  <c r="S63" i="3"/>
  <c r="R63" i="3"/>
  <c r="Q63" i="3"/>
  <c r="T63" i="3" s="1"/>
  <c r="P63" i="3"/>
  <c r="L63" i="3"/>
  <c r="J63" i="3"/>
  <c r="H63" i="3"/>
  <c r="F63" i="3"/>
  <c r="E63" i="3"/>
  <c r="M63" i="3" s="1"/>
  <c r="D63" i="3"/>
  <c r="U62" i="3"/>
  <c r="T62" i="3"/>
  <c r="O62" i="3"/>
  <c r="M62" i="3"/>
  <c r="K62" i="3"/>
  <c r="I62" i="3"/>
  <c r="G62" i="3"/>
  <c r="U61" i="3"/>
  <c r="T61" i="3"/>
  <c r="O61" i="3"/>
  <c r="M61" i="3"/>
  <c r="K61" i="3"/>
  <c r="I61" i="3"/>
  <c r="G61" i="3"/>
  <c r="U60" i="3"/>
  <c r="T60" i="3"/>
  <c r="O60" i="3"/>
  <c r="M60" i="3"/>
  <c r="K60" i="3"/>
  <c r="I60" i="3"/>
  <c r="G60" i="3"/>
  <c r="U59" i="3"/>
  <c r="T59" i="3"/>
  <c r="O59" i="3"/>
  <c r="M59" i="3"/>
  <c r="K59" i="3"/>
  <c r="I59" i="3"/>
  <c r="G59" i="3"/>
  <c r="S58" i="3"/>
  <c r="R58" i="3"/>
  <c r="Q58" i="3"/>
  <c r="T58" i="3" s="1"/>
  <c r="P58" i="3"/>
  <c r="U58" i="3" s="1"/>
  <c r="L58" i="3"/>
  <c r="J58" i="3"/>
  <c r="H58" i="3"/>
  <c r="F58" i="3"/>
  <c r="E58" i="3"/>
  <c r="M58" i="3" s="1"/>
  <c r="D58" i="3"/>
  <c r="U57" i="3"/>
  <c r="T57" i="3"/>
  <c r="O57" i="3"/>
  <c r="M57" i="3"/>
  <c r="K57" i="3"/>
  <c r="I57" i="3"/>
  <c r="G57" i="3"/>
  <c r="S54" i="3"/>
  <c r="R54" i="3"/>
  <c r="Q54" i="3"/>
  <c r="T54" i="3" s="1"/>
  <c r="P54" i="3"/>
  <c r="O54" i="3"/>
  <c r="L54" i="3"/>
  <c r="J54" i="3"/>
  <c r="H54" i="3"/>
  <c r="I54" i="3" s="1"/>
  <c r="F54" i="3"/>
  <c r="G54" i="3" s="1"/>
  <c r="E54" i="3"/>
  <c r="M54" i="3" s="1"/>
  <c r="D54" i="3"/>
  <c r="S53" i="3"/>
  <c r="R53" i="3"/>
  <c r="Q53" i="3"/>
  <c r="T53" i="3" s="1"/>
  <c r="P53" i="3"/>
  <c r="O53" i="3"/>
  <c r="L53" i="3"/>
  <c r="K53" i="3"/>
  <c r="J53" i="3"/>
  <c r="I53" i="3"/>
  <c r="H53" i="3"/>
  <c r="F53" i="3"/>
  <c r="E53" i="3"/>
  <c r="D53" i="3"/>
  <c r="U52" i="3"/>
  <c r="T52" i="3"/>
  <c r="O52" i="3"/>
  <c r="M52" i="3"/>
  <c r="K52" i="3"/>
  <c r="I52" i="3"/>
  <c r="G52" i="3"/>
  <c r="U51" i="3"/>
  <c r="T51" i="3"/>
  <c r="O51" i="3"/>
  <c r="M51" i="3"/>
  <c r="K51" i="3"/>
  <c r="I51" i="3"/>
  <c r="G51" i="3"/>
  <c r="U50" i="3"/>
  <c r="T50" i="3"/>
  <c r="O50" i="3"/>
  <c r="M50" i="3"/>
  <c r="K50" i="3"/>
  <c r="I50" i="3"/>
  <c r="G50" i="3"/>
  <c r="U49" i="3"/>
  <c r="T49" i="3"/>
  <c r="O49" i="3"/>
  <c r="M49" i="3"/>
  <c r="K49" i="3"/>
  <c r="I49" i="3"/>
  <c r="G49" i="3"/>
  <c r="U48" i="3"/>
  <c r="T48" i="3"/>
  <c r="O48" i="3"/>
  <c r="M48" i="3"/>
  <c r="K48" i="3"/>
  <c r="I48" i="3"/>
  <c r="G48" i="3"/>
  <c r="S47" i="3"/>
  <c r="R47" i="3"/>
  <c r="Q47" i="3"/>
  <c r="P47" i="3"/>
  <c r="O47" i="3"/>
  <c r="M47" i="3"/>
  <c r="L47" i="3"/>
  <c r="J47" i="3"/>
  <c r="H47" i="3"/>
  <c r="F47" i="3"/>
  <c r="G47" i="3" s="1"/>
  <c r="E47" i="3"/>
  <c r="D47" i="3"/>
  <c r="I47" i="3" s="1"/>
  <c r="U46" i="3"/>
  <c r="T46" i="3"/>
  <c r="O46" i="3"/>
  <c r="M46" i="3"/>
  <c r="K46" i="3"/>
  <c r="I46" i="3"/>
  <c r="G46" i="3"/>
  <c r="U45" i="3"/>
  <c r="T45" i="3"/>
  <c r="O45" i="3"/>
  <c r="M45" i="3"/>
  <c r="K45" i="3"/>
  <c r="I45" i="3"/>
  <c r="G45" i="3"/>
  <c r="U44" i="3"/>
  <c r="T44" i="3"/>
  <c r="O44" i="3"/>
  <c r="M44" i="3"/>
  <c r="K44" i="3"/>
  <c r="I44" i="3"/>
  <c r="G44" i="3"/>
  <c r="U43" i="3"/>
  <c r="T43" i="3"/>
  <c r="O43" i="3"/>
  <c r="M43" i="3"/>
  <c r="K43" i="3"/>
  <c r="I43" i="3"/>
  <c r="G43" i="3"/>
  <c r="U42" i="3"/>
  <c r="T42" i="3"/>
  <c r="O42" i="3"/>
  <c r="M42" i="3"/>
  <c r="K42" i="3"/>
  <c r="I42" i="3"/>
  <c r="G42" i="3"/>
  <c r="U41" i="3"/>
  <c r="T41" i="3"/>
  <c r="O41" i="3"/>
  <c r="M41" i="3"/>
  <c r="K41" i="3"/>
  <c r="I41" i="3"/>
  <c r="G41" i="3"/>
  <c r="S40" i="3"/>
  <c r="R40" i="3"/>
  <c r="Q40" i="3"/>
  <c r="T40" i="3" s="1"/>
  <c r="P40" i="3"/>
  <c r="O40" i="3"/>
  <c r="L40" i="3"/>
  <c r="J40" i="3"/>
  <c r="H40" i="3"/>
  <c r="I40" i="3" s="1"/>
  <c r="F40" i="3"/>
  <c r="G40" i="3" s="1"/>
  <c r="E40" i="3"/>
  <c r="M40" i="3" s="1"/>
  <c r="D40" i="3"/>
  <c r="U39" i="3"/>
  <c r="T39" i="3"/>
  <c r="O39" i="3"/>
  <c r="M39" i="3"/>
  <c r="K39" i="3"/>
  <c r="I39" i="3"/>
  <c r="G39" i="3"/>
  <c r="U38" i="3"/>
  <c r="T38" i="3"/>
  <c r="O38" i="3"/>
  <c r="M38" i="3"/>
  <c r="K38" i="3"/>
  <c r="I38" i="3"/>
  <c r="G38" i="3"/>
  <c r="U37" i="3"/>
  <c r="T37" i="3"/>
  <c r="O37" i="3"/>
  <c r="M37" i="3"/>
  <c r="K37" i="3"/>
  <c r="I37" i="3"/>
  <c r="G37" i="3"/>
  <c r="U36" i="3"/>
  <c r="T36" i="3"/>
  <c r="O36" i="3"/>
  <c r="M36" i="3"/>
  <c r="K36" i="3"/>
  <c r="I36" i="3"/>
  <c r="G36" i="3"/>
  <c r="S35" i="3"/>
  <c r="R35" i="3"/>
  <c r="Q35" i="3"/>
  <c r="P35" i="3"/>
  <c r="L35" i="3"/>
  <c r="J35" i="3"/>
  <c r="H35" i="3"/>
  <c r="F35" i="3"/>
  <c r="E35" i="3"/>
  <c r="M35" i="3" s="1"/>
  <c r="D35" i="3"/>
  <c r="U34" i="3"/>
  <c r="T34" i="3"/>
  <c r="O34" i="3"/>
  <c r="M34" i="3"/>
  <c r="K34" i="3"/>
  <c r="I34" i="3"/>
  <c r="G34" i="3"/>
  <c r="U33" i="3"/>
  <c r="T33" i="3"/>
  <c r="O33" i="3"/>
  <c r="M33" i="3"/>
  <c r="K33" i="3"/>
  <c r="I33" i="3"/>
  <c r="G33" i="3"/>
  <c r="U32" i="3"/>
  <c r="T32" i="3"/>
  <c r="O32" i="3"/>
  <c r="M32" i="3"/>
  <c r="K32" i="3"/>
  <c r="I32" i="3"/>
  <c r="G32" i="3"/>
  <c r="U31" i="3"/>
  <c r="T31" i="3"/>
  <c r="O31" i="3"/>
  <c r="M31" i="3"/>
  <c r="K31" i="3"/>
  <c r="I31" i="3"/>
  <c r="G31" i="3"/>
  <c r="U30" i="3"/>
  <c r="T30" i="3"/>
  <c r="O30" i="3"/>
  <c r="M30" i="3"/>
  <c r="K30" i="3"/>
  <c r="I30" i="3"/>
  <c r="G30" i="3"/>
  <c r="U29" i="3"/>
  <c r="T29" i="3"/>
  <c r="O29" i="3"/>
  <c r="M29" i="3"/>
  <c r="K29" i="3"/>
  <c r="I29" i="3"/>
  <c r="G29" i="3"/>
  <c r="U28" i="3"/>
  <c r="T28" i="3"/>
  <c r="O28" i="3"/>
  <c r="M28" i="3"/>
  <c r="K28" i="3"/>
  <c r="I28" i="3"/>
  <c r="G28" i="3"/>
  <c r="S27" i="3"/>
  <c r="R27" i="3"/>
  <c r="Q27" i="3"/>
  <c r="P27" i="3"/>
  <c r="L27" i="3"/>
  <c r="J27" i="3"/>
  <c r="H27" i="3"/>
  <c r="F27" i="3"/>
  <c r="G27" i="3" s="1"/>
  <c r="E27" i="3"/>
  <c r="M27" i="3" s="1"/>
  <c r="D27" i="3"/>
  <c r="O27" i="3" s="1"/>
  <c r="U26" i="3"/>
  <c r="T26" i="3"/>
  <c r="O26" i="3"/>
  <c r="M26" i="3"/>
  <c r="K26" i="3"/>
  <c r="I26" i="3"/>
  <c r="G26" i="3"/>
  <c r="U25" i="3"/>
  <c r="T25" i="3"/>
  <c r="O25" i="3"/>
  <c r="M25" i="3"/>
  <c r="K25" i="3"/>
  <c r="I25" i="3"/>
  <c r="G25" i="3"/>
  <c r="U24" i="3"/>
  <c r="T24" i="3"/>
  <c r="O24" i="3"/>
  <c r="M24" i="3"/>
  <c r="K24" i="3"/>
  <c r="I24" i="3"/>
  <c r="G24" i="3"/>
  <c r="U23" i="3"/>
  <c r="T23" i="3"/>
  <c r="O23" i="3"/>
  <c r="M23" i="3"/>
  <c r="K23" i="3"/>
  <c r="I23" i="3"/>
  <c r="G23" i="3"/>
  <c r="U22" i="3"/>
  <c r="T22" i="3"/>
  <c r="O22" i="3"/>
  <c r="M22" i="3"/>
  <c r="K22" i="3"/>
  <c r="I22" i="3"/>
  <c r="G22" i="3"/>
  <c r="U21" i="3"/>
  <c r="T21" i="3"/>
  <c r="O21" i="3"/>
  <c r="M21" i="3"/>
  <c r="K21" i="3"/>
  <c r="I21" i="3"/>
  <c r="G21" i="3"/>
  <c r="U20" i="3"/>
  <c r="T20" i="3"/>
  <c r="O20" i="3"/>
  <c r="M20" i="3"/>
  <c r="K20" i="3"/>
  <c r="I20" i="3"/>
  <c r="G20" i="3"/>
  <c r="S19" i="3"/>
  <c r="R19" i="3"/>
  <c r="Q19" i="3"/>
  <c r="P19" i="3"/>
  <c r="O19" i="3"/>
  <c r="L19" i="3"/>
  <c r="K19" i="3"/>
  <c r="J19" i="3"/>
  <c r="H19" i="3"/>
  <c r="I19" i="3" s="1"/>
  <c r="F19" i="3"/>
  <c r="E19" i="3"/>
  <c r="D19" i="3"/>
  <c r="U18" i="3"/>
  <c r="T18" i="3"/>
  <c r="O18" i="3"/>
  <c r="M18" i="3"/>
  <c r="K18" i="3"/>
  <c r="I18" i="3"/>
  <c r="G18" i="3"/>
  <c r="U17" i="3"/>
  <c r="T17" i="3"/>
  <c r="O17" i="3"/>
  <c r="M17" i="3"/>
  <c r="K17" i="3"/>
  <c r="I17" i="3"/>
  <c r="G17" i="3"/>
  <c r="U16" i="3"/>
  <c r="T16" i="3"/>
  <c r="O16" i="3"/>
  <c r="M16" i="3"/>
  <c r="K16" i="3"/>
  <c r="I16" i="3"/>
  <c r="G16" i="3"/>
  <c r="U15" i="3"/>
  <c r="T15" i="3"/>
  <c r="O15" i="3"/>
  <c r="M15" i="3"/>
  <c r="K15" i="3"/>
  <c r="I15" i="3"/>
  <c r="G15" i="3"/>
  <c r="U14" i="3"/>
  <c r="T14" i="3"/>
  <c r="O14" i="3"/>
  <c r="M14" i="3"/>
  <c r="K14" i="3"/>
  <c r="I14" i="3"/>
  <c r="G14" i="3"/>
  <c r="U13" i="3"/>
  <c r="T13" i="3"/>
  <c r="O13" i="3"/>
  <c r="M13" i="3"/>
  <c r="K13" i="3"/>
  <c r="I13" i="3"/>
  <c r="G13" i="3"/>
  <c r="U12" i="3"/>
  <c r="T12" i="3"/>
  <c r="O12" i="3"/>
  <c r="M12" i="3"/>
  <c r="K12" i="3"/>
  <c r="I12" i="3"/>
  <c r="G12" i="3"/>
  <c r="U11" i="3"/>
  <c r="T11" i="3"/>
  <c r="O11" i="3"/>
  <c r="M11" i="3"/>
  <c r="K11" i="3"/>
  <c r="I11" i="3"/>
  <c r="G11" i="3"/>
  <c r="S10" i="3"/>
  <c r="R10" i="3"/>
  <c r="Q10" i="3"/>
  <c r="T10" i="3" s="1"/>
  <c r="P10" i="3"/>
  <c r="U10" i="3" s="1"/>
  <c r="L10" i="3"/>
  <c r="J10" i="3"/>
  <c r="H10" i="3"/>
  <c r="F10" i="3"/>
  <c r="E10" i="3"/>
  <c r="D10" i="3"/>
  <c r="U9" i="3"/>
  <c r="T9" i="3"/>
  <c r="O9" i="3"/>
  <c r="M9" i="3"/>
  <c r="K9" i="3"/>
  <c r="I9" i="3"/>
  <c r="G9" i="3"/>
  <c r="U8" i="3"/>
  <c r="T8" i="3"/>
  <c r="O8" i="3"/>
  <c r="M8" i="3"/>
  <c r="K8" i="3"/>
  <c r="I8" i="3"/>
  <c r="G8" i="3"/>
  <c r="S339" i="2"/>
  <c r="R339" i="2"/>
  <c r="Q339" i="2"/>
  <c r="T339" i="2" s="1"/>
  <c r="P339" i="2"/>
  <c r="L339" i="2"/>
  <c r="J339" i="2"/>
  <c r="H339" i="2"/>
  <c r="F339" i="2"/>
  <c r="E339" i="2"/>
  <c r="D339" i="2"/>
  <c r="S338" i="2"/>
  <c r="T338" i="2" s="1"/>
  <c r="R338" i="2"/>
  <c r="Q338" i="2"/>
  <c r="P338" i="2"/>
  <c r="L338" i="2"/>
  <c r="J338" i="2"/>
  <c r="H338" i="2"/>
  <c r="F338" i="2"/>
  <c r="G338" i="2" s="1"/>
  <c r="E338" i="2"/>
  <c r="M338" i="2" s="1"/>
  <c r="D338" i="2"/>
  <c r="O338" i="2" s="1"/>
  <c r="T337" i="2"/>
  <c r="S337" i="2"/>
  <c r="R337" i="2"/>
  <c r="Q337" i="2"/>
  <c r="P337" i="2"/>
  <c r="L337" i="2"/>
  <c r="K337" i="2"/>
  <c r="J337" i="2"/>
  <c r="H337" i="2"/>
  <c r="F337" i="2"/>
  <c r="U337" i="2" s="1"/>
  <c r="E337" i="2"/>
  <c r="M337" i="2" s="1"/>
  <c r="D337" i="2"/>
  <c r="U336" i="2"/>
  <c r="T336" i="2"/>
  <c r="O336" i="2"/>
  <c r="M336" i="2"/>
  <c r="K336" i="2"/>
  <c r="I336" i="2"/>
  <c r="G336" i="2"/>
  <c r="U335" i="2"/>
  <c r="T335" i="2"/>
  <c r="O335" i="2"/>
  <c r="M335" i="2"/>
  <c r="K335" i="2"/>
  <c r="I335" i="2"/>
  <c r="G335" i="2"/>
  <c r="U334" i="2"/>
  <c r="T334" i="2"/>
  <c r="O334" i="2"/>
  <c r="M334" i="2"/>
  <c r="K334" i="2"/>
  <c r="I334" i="2"/>
  <c r="G334" i="2"/>
  <c r="U333" i="2"/>
  <c r="T333" i="2"/>
  <c r="O333" i="2"/>
  <c r="M333" i="2"/>
  <c r="K333" i="2"/>
  <c r="I333" i="2"/>
  <c r="G333" i="2"/>
  <c r="S332" i="2"/>
  <c r="R332" i="2"/>
  <c r="Q332" i="2"/>
  <c r="P332" i="2"/>
  <c r="U332" i="2" s="1"/>
  <c r="L332" i="2"/>
  <c r="K332" i="2"/>
  <c r="J332" i="2"/>
  <c r="H332" i="2"/>
  <c r="I332" i="2" s="1"/>
  <c r="G332" i="2"/>
  <c r="F332" i="2"/>
  <c r="E332" i="2"/>
  <c r="D332" i="2"/>
  <c r="O332" i="2" s="1"/>
  <c r="U331" i="2"/>
  <c r="T331" i="2"/>
  <c r="O331" i="2"/>
  <c r="M331" i="2"/>
  <c r="K331" i="2"/>
  <c r="I331" i="2"/>
  <c r="G331" i="2"/>
  <c r="U330" i="2"/>
  <c r="T330" i="2"/>
  <c r="O330" i="2"/>
  <c r="M330" i="2"/>
  <c r="K330" i="2"/>
  <c r="I330" i="2"/>
  <c r="G330" i="2"/>
  <c r="U329" i="2"/>
  <c r="T329" i="2"/>
  <c r="O329" i="2"/>
  <c r="M329" i="2"/>
  <c r="K329" i="2"/>
  <c r="I329" i="2"/>
  <c r="G329" i="2"/>
  <c r="U328" i="2"/>
  <c r="T328" i="2"/>
  <c r="O328" i="2"/>
  <c r="M328" i="2"/>
  <c r="K328" i="2"/>
  <c r="I328" i="2"/>
  <c r="G328" i="2"/>
  <c r="U327" i="2"/>
  <c r="T327" i="2"/>
  <c r="O327" i="2"/>
  <c r="M327" i="2"/>
  <c r="K327" i="2"/>
  <c r="I327" i="2"/>
  <c r="G327" i="2"/>
  <c r="U326" i="2"/>
  <c r="T326" i="2"/>
  <c r="O326" i="2"/>
  <c r="M326" i="2"/>
  <c r="K326" i="2"/>
  <c r="I326" i="2"/>
  <c r="G326" i="2"/>
  <c r="U325" i="2"/>
  <c r="T325" i="2"/>
  <c r="O325" i="2"/>
  <c r="M325" i="2"/>
  <c r="K325" i="2"/>
  <c r="I325" i="2"/>
  <c r="G325" i="2"/>
  <c r="U324" i="2"/>
  <c r="T324" i="2"/>
  <c r="O324" i="2"/>
  <c r="M324" i="2"/>
  <c r="K324" i="2"/>
  <c r="I324" i="2"/>
  <c r="G324" i="2"/>
  <c r="U323" i="2"/>
  <c r="S323" i="2"/>
  <c r="R323" i="2"/>
  <c r="Q323" i="2"/>
  <c r="T323" i="2" s="1"/>
  <c r="P323" i="2"/>
  <c r="L323" i="2"/>
  <c r="J323" i="2"/>
  <c r="H323" i="2"/>
  <c r="F323" i="2"/>
  <c r="E323" i="2"/>
  <c r="M323" i="2" s="1"/>
  <c r="D323" i="2"/>
  <c r="U322" i="2"/>
  <c r="T322" i="2"/>
  <c r="O322" i="2"/>
  <c r="M322" i="2"/>
  <c r="K322" i="2"/>
  <c r="I322" i="2"/>
  <c r="G322" i="2"/>
  <c r="U321" i="2"/>
  <c r="T321" i="2"/>
  <c r="O321" i="2"/>
  <c r="M321" i="2"/>
  <c r="K321" i="2"/>
  <c r="I321" i="2"/>
  <c r="G321" i="2"/>
  <c r="U320" i="2"/>
  <c r="T320" i="2"/>
  <c r="O320" i="2"/>
  <c r="M320" i="2"/>
  <c r="K320" i="2"/>
  <c r="I320" i="2"/>
  <c r="G320" i="2"/>
  <c r="U319" i="2"/>
  <c r="T319" i="2"/>
  <c r="O319" i="2"/>
  <c r="M319" i="2"/>
  <c r="K319" i="2"/>
  <c r="I319" i="2"/>
  <c r="G319" i="2"/>
  <c r="U318" i="2"/>
  <c r="T318" i="2"/>
  <c r="O318" i="2"/>
  <c r="M318" i="2"/>
  <c r="K318" i="2"/>
  <c r="I318" i="2"/>
  <c r="G318" i="2"/>
  <c r="U317" i="2"/>
  <c r="S317" i="2"/>
  <c r="R317" i="2"/>
  <c r="Q317" i="2"/>
  <c r="T317" i="2" s="1"/>
  <c r="P317" i="2"/>
  <c r="L317" i="2"/>
  <c r="J317" i="2"/>
  <c r="H317" i="2"/>
  <c r="F317" i="2"/>
  <c r="E317" i="2"/>
  <c r="M317" i="2" s="1"/>
  <c r="D317" i="2"/>
  <c r="U316" i="2"/>
  <c r="T316" i="2"/>
  <c r="O316" i="2"/>
  <c r="M316" i="2"/>
  <c r="K316" i="2"/>
  <c r="I316" i="2"/>
  <c r="G316" i="2"/>
  <c r="U315" i="2"/>
  <c r="T315" i="2"/>
  <c r="O315" i="2"/>
  <c r="M315" i="2"/>
  <c r="K315" i="2"/>
  <c r="I315" i="2"/>
  <c r="G315" i="2"/>
  <c r="U314" i="2"/>
  <c r="T314" i="2"/>
  <c r="O314" i="2"/>
  <c r="M314" i="2"/>
  <c r="K314" i="2"/>
  <c r="I314" i="2"/>
  <c r="G314" i="2"/>
  <c r="U313" i="2"/>
  <c r="T313" i="2"/>
  <c r="O313" i="2"/>
  <c r="M313" i="2"/>
  <c r="K313" i="2"/>
  <c r="I313" i="2"/>
  <c r="G313" i="2"/>
  <c r="U312" i="2"/>
  <c r="T312" i="2"/>
  <c r="O312" i="2"/>
  <c r="M312" i="2"/>
  <c r="K312" i="2"/>
  <c r="I312" i="2"/>
  <c r="G312" i="2"/>
  <c r="U311" i="2"/>
  <c r="T311" i="2"/>
  <c r="O311" i="2"/>
  <c r="M311" i="2"/>
  <c r="K311" i="2"/>
  <c r="I311" i="2"/>
  <c r="G311" i="2"/>
  <c r="S310" i="2"/>
  <c r="R310" i="2"/>
  <c r="Q310" i="2"/>
  <c r="P310" i="2"/>
  <c r="L310" i="2"/>
  <c r="J310" i="2"/>
  <c r="H310" i="2"/>
  <c r="F310" i="2"/>
  <c r="E310" i="2"/>
  <c r="D310" i="2"/>
  <c r="O310" i="2" s="1"/>
  <c r="U309" i="2"/>
  <c r="T309" i="2"/>
  <c r="O309" i="2"/>
  <c r="M309" i="2"/>
  <c r="K309" i="2"/>
  <c r="I309" i="2"/>
  <c r="G309" i="2"/>
  <c r="U308" i="2"/>
  <c r="T308" i="2"/>
  <c r="O308" i="2"/>
  <c r="M308" i="2"/>
  <c r="K308" i="2"/>
  <c r="I308" i="2"/>
  <c r="G308" i="2"/>
  <c r="U307" i="2"/>
  <c r="T307" i="2"/>
  <c r="O307" i="2"/>
  <c r="M307" i="2"/>
  <c r="K307" i="2"/>
  <c r="I307" i="2"/>
  <c r="G307" i="2"/>
  <c r="U306" i="2"/>
  <c r="T306" i="2"/>
  <c r="O306" i="2"/>
  <c r="M306" i="2"/>
  <c r="K306" i="2"/>
  <c r="I306" i="2"/>
  <c r="G306" i="2"/>
  <c r="U305" i="2"/>
  <c r="T305" i="2"/>
  <c r="O305" i="2"/>
  <c r="M305" i="2"/>
  <c r="K305" i="2"/>
  <c r="I305" i="2"/>
  <c r="G305" i="2"/>
  <c r="U304" i="2"/>
  <c r="T304" i="2"/>
  <c r="O304" i="2"/>
  <c r="M304" i="2"/>
  <c r="K304" i="2"/>
  <c r="I304" i="2"/>
  <c r="G304" i="2"/>
  <c r="S303" i="2"/>
  <c r="T303" i="2" s="1"/>
  <c r="R303" i="2"/>
  <c r="Q303" i="2"/>
  <c r="P303" i="2"/>
  <c r="O303" i="2"/>
  <c r="L303" i="2"/>
  <c r="J303" i="2"/>
  <c r="H303" i="2"/>
  <c r="F303" i="2"/>
  <c r="G303" i="2" s="1"/>
  <c r="E303" i="2"/>
  <c r="D303" i="2"/>
  <c r="I303" i="2" s="1"/>
  <c r="U302" i="2"/>
  <c r="T302" i="2"/>
  <c r="O302" i="2"/>
  <c r="M302" i="2"/>
  <c r="K302" i="2"/>
  <c r="I302" i="2"/>
  <c r="G302" i="2"/>
  <c r="T299" i="2"/>
  <c r="S299" i="2"/>
  <c r="R299" i="2"/>
  <c r="Q299" i="2"/>
  <c r="P299" i="2"/>
  <c r="U299" i="2" s="1"/>
  <c r="O299" i="2"/>
  <c r="L299" i="2"/>
  <c r="K299" i="2"/>
  <c r="J299" i="2"/>
  <c r="H299" i="2"/>
  <c r="F299" i="2"/>
  <c r="E299" i="2"/>
  <c r="D299" i="2"/>
  <c r="I299" i="2" s="1"/>
  <c r="U298" i="2"/>
  <c r="S298" i="2"/>
  <c r="T298" i="2" s="1"/>
  <c r="R298" i="2"/>
  <c r="Q298" i="2"/>
  <c r="P298" i="2"/>
  <c r="L298" i="2"/>
  <c r="J298" i="2"/>
  <c r="H298" i="2"/>
  <c r="F298" i="2"/>
  <c r="E298" i="2"/>
  <c r="D298" i="2"/>
  <c r="U297" i="2"/>
  <c r="T297" i="2"/>
  <c r="O297" i="2"/>
  <c r="M297" i="2"/>
  <c r="K297" i="2"/>
  <c r="I297" i="2"/>
  <c r="G297" i="2"/>
  <c r="U296" i="2"/>
  <c r="T296" i="2"/>
  <c r="O296" i="2"/>
  <c r="M296" i="2"/>
  <c r="K296" i="2"/>
  <c r="I296" i="2"/>
  <c r="G296" i="2"/>
  <c r="U295" i="2"/>
  <c r="T295" i="2"/>
  <c r="O295" i="2"/>
  <c r="M295" i="2"/>
  <c r="K295" i="2"/>
  <c r="I295" i="2"/>
  <c r="G295" i="2"/>
  <c r="U294" i="2"/>
  <c r="T294" i="2"/>
  <c r="O294" i="2"/>
  <c r="M294" i="2"/>
  <c r="K294" i="2"/>
  <c r="I294" i="2"/>
  <c r="G294" i="2"/>
  <c r="U293" i="2"/>
  <c r="T293" i="2"/>
  <c r="O293" i="2"/>
  <c r="M293" i="2"/>
  <c r="K293" i="2"/>
  <c r="I293" i="2"/>
  <c r="G293" i="2"/>
  <c r="S292" i="2"/>
  <c r="R292" i="2"/>
  <c r="Q292" i="2"/>
  <c r="T292" i="2" s="1"/>
  <c r="P292" i="2"/>
  <c r="L292" i="2"/>
  <c r="J292" i="2"/>
  <c r="K292" i="2" s="1"/>
  <c r="H292" i="2"/>
  <c r="F292" i="2"/>
  <c r="E292" i="2"/>
  <c r="M292" i="2" s="1"/>
  <c r="D292" i="2"/>
  <c r="O292" i="2" s="1"/>
  <c r="U291" i="2"/>
  <c r="T291" i="2"/>
  <c r="O291" i="2"/>
  <c r="M291" i="2"/>
  <c r="K291" i="2"/>
  <c r="I291" i="2"/>
  <c r="G291" i="2"/>
  <c r="U290" i="2"/>
  <c r="T290" i="2"/>
  <c r="O290" i="2"/>
  <c r="M290" i="2"/>
  <c r="K290" i="2"/>
  <c r="I290" i="2"/>
  <c r="G290" i="2"/>
  <c r="U289" i="2"/>
  <c r="T289" i="2"/>
  <c r="O289" i="2"/>
  <c r="M289" i="2"/>
  <c r="K289" i="2"/>
  <c r="I289" i="2"/>
  <c r="G289" i="2"/>
  <c r="U288" i="2"/>
  <c r="T288" i="2"/>
  <c r="O288" i="2"/>
  <c r="M288" i="2"/>
  <c r="K288" i="2"/>
  <c r="I288" i="2"/>
  <c r="G288" i="2"/>
  <c r="U287" i="2"/>
  <c r="T287" i="2"/>
  <c r="O287" i="2"/>
  <c r="M287" i="2"/>
  <c r="K287" i="2"/>
  <c r="I287" i="2"/>
  <c r="G287" i="2"/>
  <c r="U286" i="2"/>
  <c r="T286" i="2"/>
  <c r="O286" i="2"/>
  <c r="M286" i="2"/>
  <c r="K286" i="2"/>
  <c r="I286" i="2"/>
  <c r="G286" i="2"/>
  <c r="S285" i="2"/>
  <c r="T285" i="2" s="1"/>
  <c r="R285" i="2"/>
  <c r="Q285" i="2"/>
  <c r="P285" i="2"/>
  <c r="O285" i="2"/>
  <c r="L285" i="2"/>
  <c r="J285" i="2"/>
  <c r="K285" i="2" s="1"/>
  <c r="H285" i="2"/>
  <c r="F285" i="2"/>
  <c r="G285" i="2" s="1"/>
  <c r="E285" i="2"/>
  <c r="M285" i="2" s="1"/>
  <c r="D285" i="2"/>
  <c r="U284" i="2"/>
  <c r="T284" i="2"/>
  <c r="O284" i="2"/>
  <c r="M284" i="2"/>
  <c r="K284" i="2"/>
  <c r="I284" i="2"/>
  <c r="G284" i="2"/>
  <c r="U283" i="2"/>
  <c r="T283" i="2"/>
  <c r="O283" i="2"/>
  <c r="M283" i="2"/>
  <c r="K283" i="2"/>
  <c r="I283" i="2"/>
  <c r="G283" i="2"/>
  <c r="U282" i="2"/>
  <c r="T282" i="2"/>
  <c r="O282" i="2"/>
  <c r="M282" i="2"/>
  <c r="K282" i="2"/>
  <c r="I282" i="2"/>
  <c r="G282" i="2"/>
  <c r="U281" i="2"/>
  <c r="T281" i="2"/>
  <c r="O281" i="2"/>
  <c r="M281" i="2"/>
  <c r="K281" i="2"/>
  <c r="I281" i="2"/>
  <c r="G281" i="2"/>
  <c r="U280" i="2"/>
  <c r="T280" i="2"/>
  <c r="O280" i="2"/>
  <c r="M280" i="2"/>
  <c r="K280" i="2"/>
  <c r="I280" i="2"/>
  <c r="G280" i="2"/>
  <c r="U279" i="2"/>
  <c r="T279" i="2"/>
  <c r="O279" i="2"/>
  <c r="M279" i="2"/>
  <c r="K279" i="2"/>
  <c r="I279" i="2"/>
  <c r="G279" i="2"/>
  <c r="U278" i="2"/>
  <c r="T278" i="2"/>
  <c r="O278" i="2"/>
  <c r="M278" i="2"/>
  <c r="K278" i="2"/>
  <c r="I278" i="2"/>
  <c r="G278" i="2"/>
  <c r="U277" i="2"/>
  <c r="T277" i="2"/>
  <c r="O277" i="2"/>
  <c r="M277" i="2"/>
  <c r="K277" i="2"/>
  <c r="I277" i="2"/>
  <c r="G277" i="2"/>
  <c r="U276" i="2"/>
  <c r="T276" i="2"/>
  <c r="O276" i="2"/>
  <c r="M276" i="2"/>
  <c r="K276" i="2"/>
  <c r="I276" i="2"/>
  <c r="G276" i="2"/>
  <c r="T275" i="2"/>
  <c r="S275" i="2"/>
  <c r="R275" i="2"/>
  <c r="Q275" i="2"/>
  <c r="P275" i="2"/>
  <c r="L275" i="2"/>
  <c r="K275" i="2"/>
  <c r="J275" i="2"/>
  <c r="H275" i="2"/>
  <c r="F275" i="2"/>
  <c r="G275" i="2" s="1"/>
  <c r="E275" i="2"/>
  <c r="M275" i="2" s="1"/>
  <c r="D275" i="2"/>
  <c r="U274" i="2"/>
  <c r="T274" i="2"/>
  <c r="O274" i="2"/>
  <c r="M274" i="2"/>
  <c r="K274" i="2"/>
  <c r="I274" i="2"/>
  <c r="G274" i="2"/>
  <c r="U273" i="2"/>
  <c r="T273" i="2"/>
  <c r="O273" i="2"/>
  <c r="M273" i="2"/>
  <c r="K273" i="2"/>
  <c r="I273" i="2"/>
  <c r="G273" i="2"/>
  <c r="U272" i="2"/>
  <c r="T272" i="2"/>
  <c r="O272" i="2"/>
  <c r="M272" i="2"/>
  <c r="K272" i="2"/>
  <c r="I272" i="2"/>
  <c r="G272" i="2"/>
  <c r="U271" i="2"/>
  <c r="T271" i="2"/>
  <c r="O271" i="2"/>
  <c r="M271" i="2"/>
  <c r="K271" i="2"/>
  <c r="I271" i="2"/>
  <c r="G271" i="2"/>
  <c r="U270" i="2"/>
  <c r="T270" i="2"/>
  <c r="O270" i="2"/>
  <c r="M270" i="2"/>
  <c r="K270" i="2"/>
  <c r="I270" i="2"/>
  <c r="G270" i="2"/>
  <c r="U269" i="2"/>
  <c r="T269" i="2"/>
  <c r="O269" i="2"/>
  <c r="M269" i="2"/>
  <c r="K269" i="2"/>
  <c r="I269" i="2"/>
  <c r="G269" i="2"/>
  <c r="U268" i="2"/>
  <c r="T268" i="2"/>
  <c r="O268" i="2"/>
  <c r="M268" i="2"/>
  <c r="K268" i="2"/>
  <c r="I268" i="2"/>
  <c r="G268" i="2"/>
  <c r="S267" i="2"/>
  <c r="R267" i="2"/>
  <c r="Q267" i="2"/>
  <c r="T267" i="2" s="1"/>
  <c r="P267" i="2"/>
  <c r="U267" i="2" s="1"/>
  <c r="L267" i="2"/>
  <c r="J267" i="2"/>
  <c r="H267" i="2"/>
  <c r="F267" i="2"/>
  <c r="E267" i="2"/>
  <c r="K267" i="2" s="1"/>
  <c r="D267" i="2"/>
  <c r="U266" i="2"/>
  <c r="T266" i="2"/>
  <c r="O266" i="2"/>
  <c r="M266" i="2"/>
  <c r="K266" i="2"/>
  <c r="I266" i="2"/>
  <c r="G266" i="2"/>
  <c r="U265" i="2"/>
  <c r="T265" i="2"/>
  <c r="O265" i="2"/>
  <c r="M265" i="2"/>
  <c r="K265" i="2"/>
  <c r="I265" i="2"/>
  <c r="G265" i="2"/>
  <c r="U264" i="2"/>
  <c r="T264" i="2"/>
  <c r="O264" i="2"/>
  <c r="M264" i="2"/>
  <c r="K264" i="2"/>
  <c r="I264" i="2"/>
  <c r="G264" i="2"/>
  <c r="U263" i="2"/>
  <c r="T263" i="2"/>
  <c r="O263" i="2"/>
  <c r="M263" i="2"/>
  <c r="K263" i="2"/>
  <c r="I263" i="2"/>
  <c r="G263" i="2"/>
  <c r="S260" i="2"/>
  <c r="R260" i="2"/>
  <c r="Q260" i="2"/>
  <c r="T260" i="2" s="1"/>
  <c r="P260" i="2"/>
  <c r="U260" i="2" s="1"/>
  <c r="L260" i="2"/>
  <c r="J260" i="2"/>
  <c r="H260" i="2"/>
  <c r="F260" i="2"/>
  <c r="G260" i="2" s="1"/>
  <c r="E260" i="2"/>
  <c r="M260" i="2" s="1"/>
  <c r="D260" i="2"/>
  <c r="O260" i="2" s="1"/>
  <c r="S259" i="2"/>
  <c r="T259" i="2" s="1"/>
  <c r="R259" i="2"/>
  <c r="Q259" i="2"/>
  <c r="P259" i="2"/>
  <c r="L259" i="2"/>
  <c r="K259" i="2"/>
  <c r="J259" i="2"/>
  <c r="I259" i="2"/>
  <c r="H259" i="2"/>
  <c r="F259" i="2"/>
  <c r="G259" i="2" s="1"/>
  <c r="E259" i="2"/>
  <c r="M259" i="2" s="1"/>
  <c r="D259" i="2"/>
  <c r="O259" i="2" s="1"/>
  <c r="U258" i="2"/>
  <c r="T258" i="2"/>
  <c r="O258" i="2"/>
  <c r="M258" i="2"/>
  <c r="K258" i="2"/>
  <c r="I258" i="2"/>
  <c r="G258" i="2"/>
  <c r="U257" i="2"/>
  <c r="T257" i="2"/>
  <c r="O257" i="2"/>
  <c r="M257" i="2"/>
  <c r="K257" i="2"/>
  <c r="I257" i="2"/>
  <c r="G257" i="2"/>
  <c r="U256" i="2"/>
  <c r="T256" i="2"/>
  <c r="O256" i="2"/>
  <c r="M256" i="2"/>
  <c r="K256" i="2"/>
  <c r="I256" i="2"/>
  <c r="G256" i="2"/>
  <c r="U255" i="2"/>
  <c r="T255" i="2"/>
  <c r="O255" i="2"/>
  <c r="M255" i="2"/>
  <c r="K255" i="2"/>
  <c r="I255" i="2"/>
  <c r="G255" i="2"/>
  <c r="S254" i="2"/>
  <c r="R254" i="2"/>
  <c r="Q254" i="2"/>
  <c r="P254" i="2"/>
  <c r="L254" i="2"/>
  <c r="J254" i="2"/>
  <c r="H254" i="2"/>
  <c r="F254" i="2"/>
  <c r="E254" i="2"/>
  <c r="D254" i="2"/>
  <c r="U253" i="2"/>
  <c r="T253" i="2"/>
  <c r="O253" i="2"/>
  <c r="M253" i="2"/>
  <c r="K253" i="2"/>
  <c r="I253" i="2"/>
  <c r="G253" i="2"/>
  <c r="U252" i="2"/>
  <c r="T252" i="2"/>
  <c r="O252" i="2"/>
  <c r="M252" i="2"/>
  <c r="K252" i="2"/>
  <c r="I252" i="2"/>
  <c r="G252" i="2"/>
  <c r="U251" i="2"/>
  <c r="T251" i="2"/>
  <c r="O251" i="2"/>
  <c r="M251" i="2"/>
  <c r="K251" i="2"/>
  <c r="I251" i="2"/>
  <c r="G251" i="2"/>
  <c r="U250" i="2"/>
  <c r="T250" i="2"/>
  <c r="O250" i="2"/>
  <c r="M250" i="2"/>
  <c r="K250" i="2"/>
  <c r="I250" i="2"/>
  <c r="G250" i="2"/>
  <c r="U249" i="2"/>
  <c r="T249" i="2"/>
  <c r="O249" i="2"/>
  <c r="M249" i="2"/>
  <c r="K249" i="2"/>
  <c r="I249" i="2"/>
  <c r="G249" i="2"/>
  <c r="U248" i="2"/>
  <c r="T248" i="2"/>
  <c r="O248" i="2"/>
  <c r="M248" i="2"/>
  <c r="K248" i="2"/>
  <c r="I248" i="2"/>
  <c r="G248" i="2"/>
  <c r="S247" i="2"/>
  <c r="T247" i="2" s="1"/>
  <c r="R247" i="2"/>
  <c r="Q247" i="2"/>
  <c r="P247" i="2"/>
  <c r="U247" i="2" s="1"/>
  <c r="O247" i="2"/>
  <c r="L247" i="2"/>
  <c r="J247" i="2"/>
  <c r="I247" i="2"/>
  <c r="H247" i="2"/>
  <c r="F247" i="2"/>
  <c r="E247" i="2"/>
  <c r="D247" i="2"/>
  <c r="U246" i="2"/>
  <c r="T246" i="2"/>
  <c r="O246" i="2"/>
  <c r="M246" i="2"/>
  <c r="K246" i="2"/>
  <c r="I246" i="2"/>
  <c r="G246" i="2"/>
  <c r="U245" i="2"/>
  <c r="T245" i="2"/>
  <c r="O245" i="2"/>
  <c r="M245" i="2"/>
  <c r="K245" i="2"/>
  <c r="I245" i="2"/>
  <c r="G245" i="2"/>
  <c r="U244" i="2"/>
  <c r="T244" i="2"/>
  <c r="O244" i="2"/>
  <c r="M244" i="2"/>
  <c r="K244" i="2"/>
  <c r="I244" i="2"/>
  <c r="G244" i="2"/>
  <c r="U243" i="2"/>
  <c r="T243" i="2"/>
  <c r="O243" i="2"/>
  <c r="M243" i="2"/>
  <c r="K243" i="2"/>
  <c r="I243" i="2"/>
  <c r="G243" i="2"/>
  <c r="U242" i="2"/>
  <c r="T242" i="2"/>
  <c r="O242" i="2"/>
  <c r="M242" i="2"/>
  <c r="K242" i="2"/>
  <c r="I242" i="2"/>
  <c r="G242" i="2"/>
  <c r="U241" i="2"/>
  <c r="T241" i="2"/>
  <c r="O241" i="2"/>
  <c r="M241" i="2"/>
  <c r="K241" i="2"/>
  <c r="I241" i="2"/>
  <c r="G241" i="2"/>
  <c r="S240" i="2"/>
  <c r="R240" i="2"/>
  <c r="Q240" i="2"/>
  <c r="P240" i="2"/>
  <c r="L240" i="2"/>
  <c r="J240" i="2"/>
  <c r="H240" i="2"/>
  <c r="F240" i="2"/>
  <c r="U240" i="2" s="1"/>
  <c r="E240" i="2"/>
  <c r="M240" i="2" s="1"/>
  <c r="D240" i="2"/>
  <c r="U239" i="2"/>
  <c r="T239" i="2"/>
  <c r="O239" i="2"/>
  <c r="M239" i="2"/>
  <c r="K239" i="2"/>
  <c r="I239" i="2"/>
  <c r="G239" i="2"/>
  <c r="U238" i="2"/>
  <c r="T238" i="2"/>
  <c r="O238" i="2"/>
  <c r="M238" i="2"/>
  <c r="K238" i="2"/>
  <c r="I238" i="2"/>
  <c r="G238" i="2"/>
  <c r="U237" i="2"/>
  <c r="T237" i="2"/>
  <c r="O237" i="2"/>
  <c r="M237" i="2"/>
  <c r="K237" i="2"/>
  <c r="I237" i="2"/>
  <c r="G237" i="2"/>
  <c r="U236" i="2"/>
  <c r="T236" i="2"/>
  <c r="O236" i="2"/>
  <c r="M236" i="2"/>
  <c r="K236" i="2"/>
  <c r="I236" i="2"/>
  <c r="G236" i="2"/>
  <c r="U235" i="2"/>
  <c r="T235" i="2"/>
  <c r="O235" i="2"/>
  <c r="M235" i="2"/>
  <c r="K235" i="2"/>
  <c r="I235" i="2"/>
  <c r="G235" i="2"/>
  <c r="U234" i="2"/>
  <c r="T234" i="2"/>
  <c r="O234" i="2"/>
  <c r="M234" i="2"/>
  <c r="K234" i="2"/>
  <c r="I234" i="2"/>
  <c r="G234" i="2"/>
  <c r="S231" i="2"/>
  <c r="R231" i="2"/>
  <c r="Q231" i="2"/>
  <c r="T231" i="2" s="1"/>
  <c r="P231" i="2"/>
  <c r="U231" i="2" s="1"/>
  <c r="L231" i="2"/>
  <c r="J231" i="2"/>
  <c r="H231" i="2"/>
  <c r="F231" i="2"/>
  <c r="E231" i="2"/>
  <c r="D231" i="2"/>
  <c r="S230" i="2"/>
  <c r="R230" i="2"/>
  <c r="Q230" i="2"/>
  <c r="T230" i="2" s="1"/>
  <c r="P230" i="2"/>
  <c r="U230" i="2" s="1"/>
  <c r="O230" i="2"/>
  <c r="L230" i="2"/>
  <c r="J230" i="2"/>
  <c r="H230" i="2"/>
  <c r="F230" i="2"/>
  <c r="E230" i="2"/>
  <c r="M230" i="2" s="1"/>
  <c r="D230" i="2"/>
  <c r="I230" i="2" s="1"/>
  <c r="U229" i="2"/>
  <c r="T229" i="2"/>
  <c r="O229" i="2"/>
  <c r="M229" i="2"/>
  <c r="K229" i="2"/>
  <c r="I229" i="2"/>
  <c r="G229" i="2"/>
  <c r="U228" i="2"/>
  <c r="T228" i="2"/>
  <c r="O228" i="2"/>
  <c r="M228" i="2"/>
  <c r="K228" i="2"/>
  <c r="I228" i="2"/>
  <c r="G228" i="2"/>
  <c r="U227" i="2"/>
  <c r="T227" i="2"/>
  <c r="O227" i="2"/>
  <c r="M227" i="2"/>
  <c r="K227" i="2"/>
  <c r="I227" i="2"/>
  <c r="G227" i="2"/>
  <c r="U226" i="2"/>
  <c r="T226" i="2"/>
  <c r="O226" i="2"/>
  <c r="M226" i="2"/>
  <c r="K226" i="2"/>
  <c r="I226" i="2"/>
  <c r="G226" i="2"/>
  <c r="U225" i="2"/>
  <c r="T225" i="2"/>
  <c r="O225" i="2"/>
  <c r="M225" i="2"/>
  <c r="K225" i="2"/>
  <c r="I225" i="2"/>
  <c r="G225" i="2"/>
  <c r="S224" i="2"/>
  <c r="T224" i="2" s="1"/>
  <c r="R224" i="2"/>
  <c r="Q224" i="2"/>
  <c r="P224" i="2"/>
  <c r="L224" i="2"/>
  <c r="J224" i="2"/>
  <c r="H224" i="2"/>
  <c r="F224" i="2"/>
  <c r="U224" i="2" s="1"/>
  <c r="E224" i="2"/>
  <c r="M224" i="2" s="1"/>
  <c r="D224" i="2"/>
  <c r="U223" i="2"/>
  <c r="T223" i="2"/>
  <c r="O223" i="2"/>
  <c r="M223" i="2"/>
  <c r="K223" i="2"/>
  <c r="I223" i="2"/>
  <c r="G223" i="2"/>
  <c r="U222" i="2"/>
  <c r="T222" i="2"/>
  <c r="O222" i="2"/>
  <c r="M222" i="2"/>
  <c r="K222" i="2"/>
  <c r="I222" i="2"/>
  <c r="G222" i="2"/>
  <c r="U221" i="2"/>
  <c r="T221" i="2"/>
  <c r="O221" i="2"/>
  <c r="M221" i="2"/>
  <c r="K221" i="2"/>
  <c r="I221" i="2"/>
  <c r="G221" i="2"/>
  <c r="U220" i="2"/>
  <c r="T220" i="2"/>
  <c r="O220" i="2"/>
  <c r="M220" i="2"/>
  <c r="K220" i="2"/>
  <c r="I220" i="2"/>
  <c r="G220" i="2"/>
  <c r="U219" i="2"/>
  <c r="T219" i="2"/>
  <c r="O219" i="2"/>
  <c r="M219" i="2"/>
  <c r="K219" i="2"/>
  <c r="I219" i="2"/>
  <c r="G219" i="2"/>
  <c r="U218" i="2"/>
  <c r="T218" i="2"/>
  <c r="O218" i="2"/>
  <c r="M218" i="2"/>
  <c r="K218" i="2"/>
  <c r="I218" i="2"/>
  <c r="G218" i="2"/>
  <c r="U217" i="2"/>
  <c r="T217" i="2"/>
  <c r="O217" i="2"/>
  <c r="M217" i="2"/>
  <c r="K217" i="2"/>
  <c r="I217" i="2"/>
  <c r="G217" i="2"/>
  <c r="S216" i="2"/>
  <c r="R216" i="2"/>
  <c r="Q216" i="2"/>
  <c r="P216" i="2"/>
  <c r="L216" i="2"/>
  <c r="J216" i="2"/>
  <c r="K216" i="2" s="1"/>
  <c r="H216" i="2"/>
  <c r="G216" i="2"/>
  <c r="F216" i="2"/>
  <c r="E216" i="2"/>
  <c r="D216" i="2"/>
  <c r="O216" i="2" s="1"/>
  <c r="U215" i="2"/>
  <c r="T215" i="2"/>
  <c r="O215" i="2"/>
  <c r="M215" i="2"/>
  <c r="K215" i="2"/>
  <c r="I215" i="2"/>
  <c r="G215" i="2"/>
  <c r="U214" i="2"/>
  <c r="T214" i="2"/>
  <c r="O214" i="2"/>
  <c r="M214" i="2"/>
  <c r="K214" i="2"/>
  <c r="I214" i="2"/>
  <c r="G214" i="2"/>
  <c r="U213" i="2"/>
  <c r="T213" i="2"/>
  <c r="O213" i="2"/>
  <c r="M213" i="2"/>
  <c r="K213" i="2"/>
  <c r="I213" i="2"/>
  <c r="G213" i="2"/>
  <c r="U212" i="2"/>
  <c r="T212" i="2"/>
  <c r="O212" i="2"/>
  <c r="M212" i="2"/>
  <c r="K212" i="2"/>
  <c r="I212" i="2"/>
  <c r="G212" i="2"/>
  <c r="U211" i="2"/>
  <c r="T211" i="2"/>
  <c r="O211" i="2"/>
  <c r="M211" i="2"/>
  <c r="K211" i="2"/>
  <c r="I211" i="2"/>
  <c r="G211" i="2"/>
  <c r="U210" i="2"/>
  <c r="T210" i="2"/>
  <c r="O210" i="2"/>
  <c r="M210" i="2"/>
  <c r="K210" i="2"/>
  <c r="I210" i="2"/>
  <c r="G210" i="2"/>
  <c r="U209" i="2"/>
  <c r="T209" i="2"/>
  <c r="O209" i="2"/>
  <c r="M209" i="2"/>
  <c r="K209" i="2"/>
  <c r="I209" i="2"/>
  <c r="G209" i="2"/>
  <c r="U208" i="2"/>
  <c r="T208" i="2"/>
  <c r="O208" i="2"/>
  <c r="M208" i="2"/>
  <c r="K208" i="2"/>
  <c r="I208" i="2"/>
  <c r="G208" i="2"/>
  <c r="S205" i="2"/>
  <c r="R205" i="2"/>
  <c r="Q205" i="2"/>
  <c r="T205" i="2" s="1"/>
  <c r="P205" i="2"/>
  <c r="U205" i="2" s="1"/>
  <c r="L205" i="2"/>
  <c r="J205" i="2"/>
  <c r="H205" i="2"/>
  <c r="F205" i="2"/>
  <c r="E205" i="2"/>
  <c r="M205" i="2" s="1"/>
  <c r="D205" i="2"/>
  <c r="G205" i="2" s="1"/>
  <c r="S204" i="2"/>
  <c r="R204" i="2"/>
  <c r="Q204" i="2"/>
  <c r="T204" i="2" s="1"/>
  <c r="P204" i="2"/>
  <c r="O204" i="2"/>
  <c r="L204" i="2"/>
  <c r="J204" i="2"/>
  <c r="H204" i="2"/>
  <c r="F204" i="2"/>
  <c r="G204" i="2" s="1"/>
  <c r="E204" i="2"/>
  <c r="M204" i="2" s="1"/>
  <c r="D204" i="2"/>
  <c r="U203" i="2"/>
  <c r="T203" i="2"/>
  <c r="O203" i="2"/>
  <c r="M203" i="2"/>
  <c r="K203" i="2"/>
  <c r="I203" i="2"/>
  <c r="G203" i="2"/>
  <c r="U202" i="2"/>
  <c r="T202" i="2"/>
  <c r="O202" i="2"/>
  <c r="M202" i="2"/>
  <c r="K202" i="2"/>
  <c r="I202" i="2"/>
  <c r="G202" i="2"/>
  <c r="U201" i="2"/>
  <c r="T201" i="2"/>
  <c r="O201" i="2"/>
  <c r="M201" i="2"/>
  <c r="K201" i="2"/>
  <c r="I201" i="2"/>
  <c r="G201" i="2"/>
  <c r="U200" i="2"/>
  <c r="T200" i="2"/>
  <c r="O200" i="2"/>
  <c r="M200" i="2"/>
  <c r="K200" i="2"/>
  <c r="I200" i="2"/>
  <c r="G200" i="2"/>
  <c r="U199" i="2"/>
  <c r="T199" i="2"/>
  <c r="O199" i="2"/>
  <c r="M199" i="2"/>
  <c r="K199" i="2"/>
  <c r="I199" i="2"/>
  <c r="G199" i="2"/>
  <c r="S198" i="2"/>
  <c r="T198" i="2" s="1"/>
  <c r="R198" i="2"/>
  <c r="Q198" i="2"/>
  <c r="P198" i="2"/>
  <c r="L198" i="2"/>
  <c r="J198" i="2"/>
  <c r="H198" i="2"/>
  <c r="I198" i="2" s="1"/>
  <c r="F198" i="2"/>
  <c r="E198" i="2"/>
  <c r="D198" i="2"/>
  <c r="U197" i="2"/>
  <c r="T197" i="2"/>
  <c r="O197" i="2"/>
  <c r="M197" i="2"/>
  <c r="K197" i="2"/>
  <c r="I197" i="2"/>
  <c r="G197" i="2"/>
  <c r="U196" i="2"/>
  <c r="T196" i="2"/>
  <c r="O196" i="2"/>
  <c r="M196" i="2"/>
  <c r="K196" i="2"/>
  <c r="I196" i="2"/>
  <c r="G196" i="2"/>
  <c r="U195" i="2"/>
  <c r="T195" i="2"/>
  <c r="O195" i="2"/>
  <c r="M195" i="2"/>
  <c r="K195" i="2"/>
  <c r="I195" i="2"/>
  <c r="G195" i="2"/>
  <c r="U194" i="2"/>
  <c r="T194" i="2"/>
  <c r="O194" i="2"/>
  <c r="M194" i="2"/>
  <c r="K194" i="2"/>
  <c r="I194" i="2"/>
  <c r="G194" i="2"/>
  <c r="U193" i="2"/>
  <c r="T193" i="2"/>
  <c r="O193" i="2"/>
  <c r="M193" i="2"/>
  <c r="K193" i="2"/>
  <c r="I193" i="2"/>
  <c r="G193" i="2"/>
  <c r="U192" i="2"/>
  <c r="T192" i="2"/>
  <c r="O192" i="2"/>
  <c r="M192" i="2"/>
  <c r="K192" i="2"/>
  <c r="I192" i="2"/>
  <c r="G192" i="2"/>
  <c r="S191" i="2"/>
  <c r="R191" i="2"/>
  <c r="Q191" i="2"/>
  <c r="T191" i="2" s="1"/>
  <c r="P191" i="2"/>
  <c r="U191" i="2" s="1"/>
  <c r="L191" i="2"/>
  <c r="J191" i="2"/>
  <c r="H191" i="2"/>
  <c r="F191" i="2"/>
  <c r="E191" i="2"/>
  <c r="D191" i="2"/>
  <c r="G191" i="2" s="1"/>
  <c r="U190" i="2"/>
  <c r="T190" i="2"/>
  <c r="O190" i="2"/>
  <c r="M190" i="2"/>
  <c r="K190" i="2"/>
  <c r="I190" i="2"/>
  <c r="G190" i="2"/>
  <c r="U189" i="2"/>
  <c r="T189" i="2"/>
  <c r="O189" i="2"/>
  <c r="M189" i="2"/>
  <c r="K189" i="2"/>
  <c r="I189" i="2"/>
  <c r="G189" i="2"/>
  <c r="U188" i="2"/>
  <c r="T188" i="2"/>
  <c r="O188" i="2"/>
  <c r="M188" i="2"/>
  <c r="K188" i="2"/>
  <c r="I188" i="2"/>
  <c r="G188" i="2"/>
  <c r="U187" i="2"/>
  <c r="T187" i="2"/>
  <c r="O187" i="2"/>
  <c r="M187" i="2"/>
  <c r="K187" i="2"/>
  <c r="I187" i="2"/>
  <c r="G187" i="2"/>
  <c r="U186" i="2"/>
  <c r="T186" i="2"/>
  <c r="O186" i="2"/>
  <c r="M186" i="2"/>
  <c r="K186" i="2"/>
  <c r="I186" i="2"/>
  <c r="G186" i="2"/>
  <c r="U185" i="2"/>
  <c r="S185" i="2"/>
  <c r="R185" i="2"/>
  <c r="Q185" i="2"/>
  <c r="P185" i="2"/>
  <c r="L185" i="2"/>
  <c r="J185" i="2"/>
  <c r="H185" i="2"/>
  <c r="F185" i="2"/>
  <c r="E185" i="2"/>
  <c r="K185" i="2" s="1"/>
  <c r="D185" i="2"/>
  <c r="I185" i="2" s="1"/>
  <c r="U184" i="2"/>
  <c r="T184" i="2"/>
  <c r="O184" i="2"/>
  <c r="M184" i="2"/>
  <c r="K184" i="2"/>
  <c r="I184" i="2"/>
  <c r="G184" i="2"/>
  <c r="U183" i="2"/>
  <c r="T183" i="2"/>
  <c r="O183" i="2"/>
  <c r="M183" i="2"/>
  <c r="K183" i="2"/>
  <c r="I183" i="2"/>
  <c r="G183" i="2"/>
  <c r="U182" i="2"/>
  <c r="T182" i="2"/>
  <c r="O182" i="2"/>
  <c r="M182" i="2"/>
  <c r="K182" i="2"/>
  <c r="I182" i="2"/>
  <c r="G182" i="2"/>
  <c r="U181" i="2"/>
  <c r="T181" i="2"/>
  <c r="O181" i="2"/>
  <c r="M181" i="2"/>
  <c r="K181" i="2"/>
  <c r="I181" i="2"/>
  <c r="G181" i="2"/>
  <c r="U180" i="2"/>
  <c r="T180" i="2"/>
  <c r="O180" i="2"/>
  <c r="M180" i="2"/>
  <c r="K180" i="2"/>
  <c r="I180" i="2"/>
  <c r="G180" i="2"/>
  <c r="S179" i="2"/>
  <c r="R179" i="2"/>
  <c r="Q179" i="2"/>
  <c r="P179" i="2"/>
  <c r="U179" i="2" s="1"/>
  <c r="L179" i="2"/>
  <c r="J179" i="2"/>
  <c r="I179" i="2"/>
  <c r="H179" i="2"/>
  <c r="F179" i="2"/>
  <c r="E179" i="2"/>
  <c r="M179" i="2" s="1"/>
  <c r="D179" i="2"/>
  <c r="G179" i="2" s="1"/>
  <c r="U178" i="2"/>
  <c r="T178" i="2"/>
  <c r="O178" i="2"/>
  <c r="M178" i="2"/>
  <c r="K178" i="2"/>
  <c r="I178" i="2"/>
  <c r="G178" i="2"/>
  <c r="U177" i="2"/>
  <c r="T177" i="2"/>
  <c r="O177" i="2"/>
  <c r="M177" i="2"/>
  <c r="K177" i="2"/>
  <c r="I177" i="2"/>
  <c r="G177" i="2"/>
  <c r="U176" i="2"/>
  <c r="T176" i="2"/>
  <c r="O176" i="2"/>
  <c r="M176" i="2"/>
  <c r="K176" i="2"/>
  <c r="I176" i="2"/>
  <c r="G176" i="2"/>
  <c r="U175" i="2"/>
  <c r="T175" i="2"/>
  <c r="O175" i="2"/>
  <c r="M175" i="2"/>
  <c r="K175" i="2"/>
  <c r="I175" i="2"/>
  <c r="G175" i="2"/>
  <c r="U174" i="2"/>
  <c r="T174" i="2"/>
  <c r="O174" i="2"/>
  <c r="M174" i="2"/>
  <c r="K174" i="2"/>
  <c r="I174" i="2"/>
  <c r="G174" i="2"/>
  <c r="U173" i="2"/>
  <c r="T173" i="2"/>
  <c r="O173" i="2"/>
  <c r="M173" i="2"/>
  <c r="K173" i="2"/>
  <c r="I173" i="2"/>
  <c r="G173" i="2"/>
  <c r="S170" i="2"/>
  <c r="R170" i="2"/>
  <c r="Q170" i="2"/>
  <c r="T170" i="2" s="1"/>
  <c r="P170" i="2"/>
  <c r="U170" i="2" s="1"/>
  <c r="L170" i="2"/>
  <c r="J170" i="2"/>
  <c r="H170" i="2"/>
  <c r="F170" i="2"/>
  <c r="E170" i="2"/>
  <c r="D170" i="2"/>
  <c r="S169" i="2"/>
  <c r="R169" i="2"/>
  <c r="Q169" i="2"/>
  <c r="P169" i="2"/>
  <c r="U169" i="2" s="1"/>
  <c r="L169" i="2"/>
  <c r="J169" i="2"/>
  <c r="H169" i="2"/>
  <c r="F169" i="2"/>
  <c r="E169" i="2"/>
  <c r="D169" i="2"/>
  <c r="U168" i="2"/>
  <c r="T168" i="2"/>
  <c r="O168" i="2"/>
  <c r="M168" i="2"/>
  <c r="K168" i="2"/>
  <c r="I168" i="2"/>
  <c r="G168" i="2"/>
  <c r="U167" i="2"/>
  <c r="T167" i="2"/>
  <c r="O167" i="2"/>
  <c r="M167" i="2"/>
  <c r="K167" i="2"/>
  <c r="I167" i="2"/>
  <c r="G167" i="2"/>
  <c r="U166" i="2"/>
  <c r="T166" i="2"/>
  <c r="O166" i="2"/>
  <c r="M166" i="2"/>
  <c r="K166" i="2"/>
  <c r="I166" i="2"/>
  <c r="G166" i="2"/>
  <c r="U165" i="2"/>
  <c r="T165" i="2"/>
  <c r="O165" i="2"/>
  <c r="M165" i="2"/>
  <c r="K165" i="2"/>
  <c r="I165" i="2"/>
  <c r="G165" i="2"/>
  <c r="U164" i="2"/>
  <c r="T164" i="2"/>
  <c r="O164" i="2"/>
  <c r="M164" i="2"/>
  <c r="K164" i="2"/>
  <c r="I164" i="2"/>
  <c r="G164" i="2"/>
  <c r="S163" i="2"/>
  <c r="R163" i="2"/>
  <c r="Q163" i="2"/>
  <c r="T163" i="2" s="1"/>
  <c r="P163" i="2"/>
  <c r="L163" i="2"/>
  <c r="J163" i="2"/>
  <c r="H163" i="2"/>
  <c r="F163" i="2"/>
  <c r="E163" i="2"/>
  <c r="D163" i="2"/>
  <c r="U162" i="2"/>
  <c r="T162" i="2"/>
  <c r="O162" i="2"/>
  <c r="M162" i="2"/>
  <c r="K162" i="2"/>
  <c r="I162" i="2"/>
  <c r="G162" i="2"/>
  <c r="U161" i="2"/>
  <c r="T161" i="2"/>
  <c r="O161" i="2"/>
  <c r="M161" i="2"/>
  <c r="K161" i="2"/>
  <c r="I161" i="2"/>
  <c r="G161" i="2"/>
  <c r="U160" i="2"/>
  <c r="T160" i="2"/>
  <c r="O160" i="2"/>
  <c r="M160" i="2"/>
  <c r="K160" i="2"/>
  <c r="I160" i="2"/>
  <c r="G160" i="2"/>
  <c r="U159" i="2"/>
  <c r="T159" i="2"/>
  <c r="O159" i="2"/>
  <c r="M159" i="2"/>
  <c r="K159" i="2"/>
  <c r="I159" i="2"/>
  <c r="G159" i="2"/>
  <c r="U158" i="2"/>
  <c r="T158" i="2"/>
  <c r="O158" i="2"/>
  <c r="M158" i="2"/>
  <c r="K158" i="2"/>
  <c r="I158" i="2"/>
  <c r="G158" i="2"/>
  <c r="S157" i="2"/>
  <c r="R157" i="2"/>
  <c r="Q157" i="2"/>
  <c r="T157" i="2" s="1"/>
  <c r="P157" i="2"/>
  <c r="L157" i="2"/>
  <c r="J157" i="2"/>
  <c r="H157" i="2"/>
  <c r="F157" i="2"/>
  <c r="U157" i="2" s="1"/>
  <c r="E157" i="2"/>
  <c r="M157" i="2" s="1"/>
  <c r="D157" i="2"/>
  <c r="G157" i="2" s="1"/>
  <c r="U156" i="2"/>
  <c r="T156" i="2"/>
  <c r="O156" i="2"/>
  <c r="M156" i="2"/>
  <c r="K156" i="2"/>
  <c r="I156" i="2"/>
  <c r="G156" i="2"/>
  <c r="U155" i="2"/>
  <c r="T155" i="2"/>
  <c r="O155" i="2"/>
  <c r="M155" i="2"/>
  <c r="K155" i="2"/>
  <c r="I155" i="2"/>
  <c r="G155" i="2"/>
  <c r="U154" i="2"/>
  <c r="T154" i="2"/>
  <c r="O154" i="2"/>
  <c r="M154" i="2"/>
  <c r="K154" i="2"/>
  <c r="I154" i="2"/>
  <c r="G154" i="2"/>
  <c r="U153" i="2"/>
  <c r="T153" i="2"/>
  <c r="O153" i="2"/>
  <c r="M153" i="2"/>
  <c r="K153" i="2"/>
  <c r="I153" i="2"/>
  <c r="G153" i="2"/>
  <c r="U152" i="2"/>
  <c r="T152" i="2"/>
  <c r="O152" i="2"/>
  <c r="M152" i="2"/>
  <c r="K152" i="2"/>
  <c r="I152" i="2"/>
  <c r="G152" i="2"/>
  <c r="U151" i="2"/>
  <c r="T151" i="2"/>
  <c r="O151" i="2"/>
  <c r="M151" i="2"/>
  <c r="K151" i="2"/>
  <c r="I151" i="2"/>
  <c r="G151" i="2"/>
  <c r="S150" i="2"/>
  <c r="R150" i="2"/>
  <c r="Q150" i="2"/>
  <c r="T150" i="2" s="1"/>
  <c r="P150" i="2"/>
  <c r="L150" i="2"/>
  <c r="J150" i="2"/>
  <c r="H150" i="2"/>
  <c r="F150" i="2"/>
  <c r="E150" i="2"/>
  <c r="D150" i="2"/>
  <c r="U149" i="2"/>
  <c r="T149" i="2"/>
  <c r="O149" i="2"/>
  <c r="M149" i="2"/>
  <c r="K149" i="2"/>
  <c r="I149" i="2"/>
  <c r="G149" i="2"/>
  <c r="U148" i="2"/>
  <c r="T148" i="2"/>
  <c r="O148" i="2"/>
  <c r="M148" i="2"/>
  <c r="K148" i="2"/>
  <c r="I148" i="2"/>
  <c r="G148" i="2"/>
  <c r="U147" i="2"/>
  <c r="T147" i="2"/>
  <c r="O147" i="2"/>
  <c r="M147" i="2"/>
  <c r="K147" i="2"/>
  <c r="I147" i="2"/>
  <c r="G147" i="2"/>
  <c r="U146" i="2"/>
  <c r="T146" i="2"/>
  <c r="O146" i="2"/>
  <c r="M146" i="2"/>
  <c r="K146" i="2"/>
  <c r="I146" i="2"/>
  <c r="G146" i="2"/>
  <c r="U145" i="2"/>
  <c r="T145" i="2"/>
  <c r="O145" i="2"/>
  <c r="M145" i="2"/>
  <c r="K145" i="2"/>
  <c r="I145" i="2"/>
  <c r="G145" i="2"/>
  <c r="U144" i="2"/>
  <c r="S144" i="2"/>
  <c r="R144" i="2"/>
  <c r="Q144" i="2"/>
  <c r="P144" i="2"/>
  <c r="L144" i="2"/>
  <c r="K144" i="2"/>
  <c r="J144" i="2"/>
  <c r="H144" i="2"/>
  <c r="F144" i="2"/>
  <c r="E144" i="2"/>
  <c r="M144" i="2" s="1"/>
  <c r="D144" i="2"/>
  <c r="U143" i="2"/>
  <c r="T143" i="2"/>
  <c r="O143" i="2"/>
  <c r="M143" i="2"/>
  <c r="K143" i="2"/>
  <c r="I143" i="2"/>
  <c r="G143" i="2"/>
  <c r="U142" i="2"/>
  <c r="T142" i="2"/>
  <c r="O142" i="2"/>
  <c r="M142" i="2"/>
  <c r="K142" i="2"/>
  <c r="I142" i="2"/>
  <c r="G142" i="2"/>
  <c r="U141" i="2"/>
  <c r="T141" i="2"/>
  <c r="O141" i="2"/>
  <c r="M141" i="2"/>
  <c r="K141" i="2"/>
  <c r="I141" i="2"/>
  <c r="G141" i="2"/>
  <c r="U140" i="2"/>
  <c r="T140" i="2"/>
  <c r="O140" i="2"/>
  <c r="M140" i="2"/>
  <c r="K140" i="2"/>
  <c r="I140" i="2"/>
  <c r="G140" i="2"/>
  <c r="U139" i="2"/>
  <c r="T139" i="2"/>
  <c r="O139" i="2"/>
  <c r="M139" i="2"/>
  <c r="K139" i="2"/>
  <c r="I139" i="2"/>
  <c r="G139" i="2"/>
  <c r="U138" i="2"/>
  <c r="T138" i="2"/>
  <c r="O138" i="2"/>
  <c r="M138" i="2"/>
  <c r="K138" i="2"/>
  <c r="I138" i="2"/>
  <c r="G138" i="2"/>
  <c r="S137" i="2"/>
  <c r="R137" i="2"/>
  <c r="Q137" i="2"/>
  <c r="P137" i="2"/>
  <c r="U137" i="2" s="1"/>
  <c r="L137" i="2"/>
  <c r="J137" i="2"/>
  <c r="H137" i="2"/>
  <c r="F137" i="2"/>
  <c r="E137" i="2"/>
  <c r="M137" i="2" s="1"/>
  <c r="D137" i="2"/>
  <c r="U136" i="2"/>
  <c r="T136" i="2"/>
  <c r="O136" i="2"/>
  <c r="M136" i="2"/>
  <c r="K136" i="2"/>
  <c r="I136" i="2"/>
  <c r="G136" i="2"/>
  <c r="U135" i="2"/>
  <c r="T135" i="2"/>
  <c r="O135" i="2"/>
  <c r="M135" i="2"/>
  <c r="K135" i="2"/>
  <c r="I135" i="2"/>
  <c r="G135" i="2"/>
  <c r="U134" i="2"/>
  <c r="T134" i="2"/>
  <c r="O134" i="2"/>
  <c r="M134" i="2"/>
  <c r="K134" i="2"/>
  <c r="I134" i="2"/>
  <c r="G134" i="2"/>
  <c r="U133" i="2"/>
  <c r="T133" i="2"/>
  <c r="O133" i="2"/>
  <c r="M133" i="2"/>
  <c r="K133" i="2"/>
  <c r="I133" i="2"/>
  <c r="G133" i="2"/>
  <c r="U132" i="2"/>
  <c r="S132" i="2"/>
  <c r="R132" i="2"/>
  <c r="Q132" i="2"/>
  <c r="P132" i="2"/>
  <c r="L132" i="2"/>
  <c r="J132" i="2"/>
  <c r="H132" i="2"/>
  <c r="F132" i="2"/>
  <c r="E132" i="2"/>
  <c r="D132" i="2"/>
  <c r="I132" i="2" s="1"/>
  <c r="U131" i="2"/>
  <c r="T131" i="2"/>
  <c r="O131" i="2"/>
  <c r="M131" i="2"/>
  <c r="K131" i="2"/>
  <c r="I131" i="2"/>
  <c r="G131" i="2"/>
  <c r="U130" i="2"/>
  <c r="T130" i="2"/>
  <c r="O130" i="2"/>
  <c r="M130" i="2"/>
  <c r="K130" i="2"/>
  <c r="I130" i="2"/>
  <c r="G130" i="2"/>
  <c r="U129" i="2"/>
  <c r="T129" i="2"/>
  <c r="O129" i="2"/>
  <c r="M129" i="2"/>
  <c r="K129" i="2"/>
  <c r="I129" i="2"/>
  <c r="G129" i="2"/>
  <c r="U128" i="2"/>
  <c r="T128" i="2"/>
  <c r="O128" i="2"/>
  <c r="M128" i="2"/>
  <c r="K128" i="2"/>
  <c r="I128" i="2"/>
  <c r="G128" i="2"/>
  <c r="U127" i="2"/>
  <c r="T127" i="2"/>
  <c r="O127" i="2"/>
  <c r="M127" i="2"/>
  <c r="K127" i="2"/>
  <c r="I127" i="2"/>
  <c r="G127" i="2"/>
  <c r="S126" i="2"/>
  <c r="R126" i="2"/>
  <c r="Q126" i="2"/>
  <c r="P126" i="2"/>
  <c r="L126" i="2"/>
  <c r="J126" i="2"/>
  <c r="H126" i="2"/>
  <c r="F126" i="2"/>
  <c r="E126" i="2"/>
  <c r="D126" i="2"/>
  <c r="U125" i="2"/>
  <c r="T125" i="2"/>
  <c r="O125" i="2"/>
  <c r="M125" i="2"/>
  <c r="K125" i="2"/>
  <c r="I125" i="2"/>
  <c r="G125" i="2"/>
  <c r="U124" i="2"/>
  <c r="T124" i="2"/>
  <c r="O124" i="2"/>
  <c r="M124" i="2"/>
  <c r="K124" i="2"/>
  <c r="I124" i="2"/>
  <c r="G124" i="2"/>
  <c r="U123" i="2"/>
  <c r="T123" i="2"/>
  <c r="O123" i="2"/>
  <c r="M123" i="2"/>
  <c r="K123" i="2"/>
  <c r="I123" i="2"/>
  <c r="G123" i="2"/>
  <c r="U122" i="2"/>
  <c r="T122" i="2"/>
  <c r="O122" i="2"/>
  <c r="M122" i="2"/>
  <c r="K122" i="2"/>
  <c r="I122" i="2"/>
  <c r="G122" i="2"/>
  <c r="S121" i="2"/>
  <c r="R121" i="2"/>
  <c r="Q121" i="2"/>
  <c r="T121" i="2" s="1"/>
  <c r="P121" i="2"/>
  <c r="U121" i="2" s="1"/>
  <c r="L121" i="2"/>
  <c r="J121" i="2"/>
  <c r="H121" i="2"/>
  <c r="F121" i="2"/>
  <c r="E121" i="2"/>
  <c r="K121" i="2" s="1"/>
  <c r="D121" i="2"/>
  <c r="I121" i="2" s="1"/>
  <c r="U120" i="2"/>
  <c r="T120" i="2"/>
  <c r="O120" i="2"/>
  <c r="M120" i="2"/>
  <c r="K120" i="2"/>
  <c r="I120" i="2"/>
  <c r="G120" i="2"/>
  <c r="U119" i="2"/>
  <c r="T119" i="2"/>
  <c r="O119" i="2"/>
  <c r="M119" i="2"/>
  <c r="K119" i="2"/>
  <c r="I119" i="2"/>
  <c r="G119" i="2"/>
  <c r="U118" i="2"/>
  <c r="T118" i="2"/>
  <c r="O118" i="2"/>
  <c r="M118" i="2"/>
  <c r="K118" i="2"/>
  <c r="I118" i="2"/>
  <c r="G118" i="2"/>
  <c r="U117" i="2"/>
  <c r="T117" i="2"/>
  <c r="O117" i="2"/>
  <c r="M117" i="2"/>
  <c r="K117" i="2"/>
  <c r="I117" i="2"/>
  <c r="G117" i="2"/>
  <c r="U116" i="2"/>
  <c r="T116" i="2"/>
  <c r="O116" i="2"/>
  <c r="M116" i="2"/>
  <c r="K116" i="2"/>
  <c r="I116" i="2"/>
  <c r="G116" i="2"/>
  <c r="U115" i="2"/>
  <c r="T115" i="2"/>
  <c r="O115" i="2"/>
  <c r="M115" i="2"/>
  <c r="K115" i="2"/>
  <c r="I115" i="2"/>
  <c r="G115" i="2"/>
  <c r="U114" i="2"/>
  <c r="T114" i="2"/>
  <c r="O114" i="2"/>
  <c r="M114" i="2"/>
  <c r="K114" i="2"/>
  <c r="I114" i="2"/>
  <c r="G114" i="2"/>
  <c r="U113" i="2"/>
  <c r="T113" i="2"/>
  <c r="O113" i="2"/>
  <c r="M113" i="2"/>
  <c r="K113" i="2"/>
  <c r="I113" i="2"/>
  <c r="G113" i="2"/>
  <c r="S112" i="2"/>
  <c r="R112" i="2"/>
  <c r="Q112" i="2"/>
  <c r="P112" i="2"/>
  <c r="L112" i="2"/>
  <c r="J112" i="2"/>
  <c r="H112" i="2"/>
  <c r="F112" i="2"/>
  <c r="U112" i="2" s="1"/>
  <c r="E112" i="2"/>
  <c r="M112" i="2" s="1"/>
  <c r="D112" i="2"/>
  <c r="U111" i="2"/>
  <c r="T111" i="2"/>
  <c r="O111" i="2"/>
  <c r="M111" i="2"/>
  <c r="K111" i="2"/>
  <c r="I111" i="2"/>
  <c r="G111" i="2"/>
  <c r="U110" i="2"/>
  <c r="T110" i="2"/>
  <c r="O110" i="2"/>
  <c r="M110" i="2"/>
  <c r="K110" i="2"/>
  <c r="I110" i="2"/>
  <c r="G110" i="2"/>
  <c r="U109" i="2"/>
  <c r="T109" i="2"/>
  <c r="O109" i="2"/>
  <c r="M109" i="2"/>
  <c r="K109" i="2"/>
  <c r="I109" i="2"/>
  <c r="G109" i="2"/>
  <c r="U108" i="2"/>
  <c r="T108" i="2"/>
  <c r="O108" i="2"/>
  <c r="M108" i="2"/>
  <c r="K108" i="2"/>
  <c r="I108" i="2"/>
  <c r="G108" i="2"/>
  <c r="U107" i="2"/>
  <c r="T107" i="2"/>
  <c r="O107" i="2"/>
  <c r="M107" i="2"/>
  <c r="K107" i="2"/>
  <c r="I107" i="2"/>
  <c r="G107" i="2"/>
  <c r="S106" i="2"/>
  <c r="R106" i="2"/>
  <c r="Q106" i="2"/>
  <c r="P106" i="2"/>
  <c r="O106" i="2"/>
  <c r="L106" i="2"/>
  <c r="J106" i="2"/>
  <c r="I106" i="2"/>
  <c r="H106" i="2"/>
  <c r="F106" i="2"/>
  <c r="G106" i="2" s="1"/>
  <c r="E106" i="2"/>
  <c r="M106" i="2" s="1"/>
  <c r="D106" i="2"/>
  <c r="U105" i="2"/>
  <c r="T105" i="2"/>
  <c r="O105" i="2"/>
  <c r="M105" i="2"/>
  <c r="K105" i="2"/>
  <c r="I105" i="2"/>
  <c r="G105" i="2"/>
  <c r="S102" i="2"/>
  <c r="R102" i="2"/>
  <c r="Q102" i="2"/>
  <c r="T102" i="2" s="1"/>
  <c r="P102" i="2"/>
  <c r="L102" i="2"/>
  <c r="J102" i="2"/>
  <c r="H102" i="2"/>
  <c r="F102" i="2"/>
  <c r="E102" i="2"/>
  <c r="M102" i="2" s="1"/>
  <c r="D102" i="2"/>
  <c r="T101" i="2"/>
  <c r="S101" i="2"/>
  <c r="R101" i="2"/>
  <c r="Q101" i="2"/>
  <c r="P101" i="2"/>
  <c r="U101" i="2" s="1"/>
  <c r="O101" i="2"/>
  <c r="L101" i="2"/>
  <c r="J101" i="2"/>
  <c r="H101" i="2"/>
  <c r="I101" i="2" s="1"/>
  <c r="F101" i="2"/>
  <c r="E101" i="2"/>
  <c r="D101" i="2"/>
  <c r="U100" i="2"/>
  <c r="T100" i="2"/>
  <c r="O100" i="2"/>
  <c r="M100" i="2"/>
  <c r="K100" i="2"/>
  <c r="I100" i="2"/>
  <c r="G100" i="2"/>
  <c r="U99" i="2"/>
  <c r="T99" i="2"/>
  <c r="O99" i="2"/>
  <c r="M99" i="2"/>
  <c r="K99" i="2"/>
  <c r="I99" i="2"/>
  <c r="G99" i="2"/>
  <c r="U98" i="2"/>
  <c r="T98" i="2"/>
  <c r="O98" i="2"/>
  <c r="M98" i="2"/>
  <c r="K98" i="2"/>
  <c r="I98" i="2"/>
  <c r="G98" i="2"/>
  <c r="U97" i="2"/>
  <c r="T97" i="2"/>
  <c r="O97" i="2"/>
  <c r="M97" i="2"/>
  <c r="K97" i="2"/>
  <c r="I97" i="2"/>
  <c r="G97" i="2"/>
  <c r="S96" i="2"/>
  <c r="R96" i="2"/>
  <c r="Q96" i="2"/>
  <c r="T96" i="2" s="1"/>
  <c r="P96" i="2"/>
  <c r="U96" i="2" s="1"/>
  <c r="L96" i="2"/>
  <c r="J96" i="2"/>
  <c r="H96" i="2"/>
  <c r="F96" i="2"/>
  <c r="E96" i="2"/>
  <c r="D96" i="2"/>
  <c r="G96" i="2" s="1"/>
  <c r="U95" i="2"/>
  <c r="T95" i="2"/>
  <c r="O95" i="2"/>
  <c r="M95" i="2"/>
  <c r="K95" i="2"/>
  <c r="I95" i="2"/>
  <c r="G95" i="2"/>
  <c r="U94" i="2"/>
  <c r="T94" i="2"/>
  <c r="O94" i="2"/>
  <c r="M94" i="2"/>
  <c r="K94" i="2"/>
  <c r="I94" i="2"/>
  <c r="G94" i="2"/>
  <c r="U93" i="2"/>
  <c r="T93" i="2"/>
  <c r="O93" i="2"/>
  <c r="M93" i="2"/>
  <c r="K93" i="2"/>
  <c r="I93" i="2"/>
  <c r="G93" i="2"/>
  <c r="U92" i="2"/>
  <c r="T92" i="2"/>
  <c r="O92" i="2"/>
  <c r="M92" i="2"/>
  <c r="K92" i="2"/>
  <c r="I92" i="2"/>
  <c r="G92" i="2"/>
  <c r="S91" i="2"/>
  <c r="R91" i="2"/>
  <c r="Q91" i="2"/>
  <c r="P91" i="2"/>
  <c r="L91" i="2"/>
  <c r="J91" i="2"/>
  <c r="H91" i="2"/>
  <c r="F91" i="2"/>
  <c r="E91" i="2"/>
  <c r="K91" i="2" s="1"/>
  <c r="D91" i="2"/>
  <c r="U90" i="2"/>
  <c r="T90" i="2"/>
  <c r="O90" i="2"/>
  <c r="M90" i="2"/>
  <c r="K90" i="2"/>
  <c r="I90" i="2"/>
  <c r="G90" i="2"/>
  <c r="U89" i="2"/>
  <c r="T89" i="2"/>
  <c r="O89" i="2"/>
  <c r="M89" i="2"/>
  <c r="K89" i="2"/>
  <c r="I89" i="2"/>
  <c r="G89" i="2"/>
  <c r="U88" i="2"/>
  <c r="T88" i="2"/>
  <c r="O88" i="2"/>
  <c r="M88" i="2"/>
  <c r="K88" i="2"/>
  <c r="I88" i="2"/>
  <c r="G88" i="2"/>
  <c r="S85" i="2"/>
  <c r="R85" i="2"/>
  <c r="Q85" i="2"/>
  <c r="P85" i="2"/>
  <c r="U85" i="2" s="1"/>
  <c r="O85" i="2"/>
  <c r="L85" i="2"/>
  <c r="J85" i="2"/>
  <c r="H85" i="2"/>
  <c r="I85" i="2" s="1"/>
  <c r="F85" i="2"/>
  <c r="G85" i="2" s="1"/>
  <c r="E85" i="2"/>
  <c r="D85" i="2"/>
  <c r="S84" i="2"/>
  <c r="R84" i="2"/>
  <c r="Q84" i="2"/>
  <c r="T84" i="2" s="1"/>
  <c r="P84" i="2"/>
  <c r="L84" i="2"/>
  <c r="J84" i="2"/>
  <c r="H84" i="2"/>
  <c r="F84" i="2"/>
  <c r="U84" i="2" s="1"/>
  <c r="E84" i="2"/>
  <c r="M84" i="2" s="1"/>
  <c r="D84" i="2"/>
  <c r="I84" i="2" s="1"/>
  <c r="U83" i="2"/>
  <c r="T83" i="2"/>
  <c r="O83" i="2"/>
  <c r="M83" i="2"/>
  <c r="K83" i="2"/>
  <c r="I83" i="2"/>
  <c r="G83" i="2"/>
  <c r="U82" i="2"/>
  <c r="T82" i="2"/>
  <c r="O82" i="2"/>
  <c r="M82" i="2"/>
  <c r="K82" i="2"/>
  <c r="I82" i="2"/>
  <c r="G82" i="2"/>
  <c r="U81" i="2"/>
  <c r="T81" i="2"/>
  <c r="O81" i="2"/>
  <c r="M81" i="2"/>
  <c r="K81" i="2"/>
  <c r="I81" i="2"/>
  <c r="G81" i="2"/>
  <c r="U80" i="2"/>
  <c r="T80" i="2"/>
  <c r="O80" i="2"/>
  <c r="M80" i="2"/>
  <c r="K80" i="2"/>
  <c r="I80" i="2"/>
  <c r="G80" i="2"/>
  <c r="U79" i="2"/>
  <c r="T79" i="2"/>
  <c r="O79" i="2"/>
  <c r="M79" i="2"/>
  <c r="K79" i="2"/>
  <c r="I79" i="2"/>
  <c r="G79" i="2"/>
  <c r="S78" i="2"/>
  <c r="R78" i="2"/>
  <c r="Q78" i="2"/>
  <c r="T78" i="2" s="1"/>
  <c r="P78" i="2"/>
  <c r="L78" i="2"/>
  <c r="J78" i="2"/>
  <c r="H78" i="2"/>
  <c r="F78" i="2"/>
  <c r="G78" i="2" s="1"/>
  <c r="E78" i="2"/>
  <c r="D78" i="2"/>
  <c r="O78" i="2" s="1"/>
  <c r="U77" i="2"/>
  <c r="T77" i="2"/>
  <c r="O77" i="2"/>
  <c r="M77" i="2"/>
  <c r="K77" i="2"/>
  <c r="I77" i="2"/>
  <c r="G77" i="2"/>
  <c r="U76" i="2"/>
  <c r="T76" i="2"/>
  <c r="O76" i="2"/>
  <c r="M76" i="2"/>
  <c r="K76" i="2"/>
  <c r="I76" i="2"/>
  <c r="G76" i="2"/>
  <c r="U75" i="2"/>
  <c r="T75" i="2"/>
  <c r="O75" i="2"/>
  <c r="M75" i="2"/>
  <c r="K75" i="2"/>
  <c r="I75" i="2"/>
  <c r="G75" i="2"/>
  <c r="U74" i="2"/>
  <c r="T74" i="2"/>
  <c r="O74" i="2"/>
  <c r="M74" i="2"/>
  <c r="K74" i="2"/>
  <c r="I74" i="2"/>
  <c r="G74" i="2"/>
  <c r="U73" i="2"/>
  <c r="T73" i="2"/>
  <c r="O73" i="2"/>
  <c r="M73" i="2"/>
  <c r="K73" i="2"/>
  <c r="I73" i="2"/>
  <c r="G73" i="2"/>
  <c r="U72" i="2"/>
  <c r="T72" i="2"/>
  <c r="O72" i="2"/>
  <c r="M72" i="2"/>
  <c r="K72" i="2"/>
  <c r="I72" i="2"/>
  <c r="G72" i="2"/>
  <c r="U71" i="2"/>
  <c r="T71" i="2"/>
  <c r="O71" i="2"/>
  <c r="M71" i="2"/>
  <c r="K71" i="2"/>
  <c r="I71" i="2"/>
  <c r="G71" i="2"/>
  <c r="S70" i="2"/>
  <c r="R70" i="2"/>
  <c r="Q70" i="2"/>
  <c r="P70" i="2"/>
  <c r="L70" i="2"/>
  <c r="J70" i="2"/>
  <c r="H70" i="2"/>
  <c r="F70" i="2"/>
  <c r="E70" i="2"/>
  <c r="D70" i="2"/>
  <c r="U69" i="2"/>
  <c r="T69" i="2"/>
  <c r="O69" i="2"/>
  <c r="M69" i="2"/>
  <c r="K69" i="2"/>
  <c r="I69" i="2"/>
  <c r="G69" i="2"/>
  <c r="U68" i="2"/>
  <c r="T68" i="2"/>
  <c r="O68" i="2"/>
  <c r="M68" i="2"/>
  <c r="K68" i="2"/>
  <c r="I68" i="2"/>
  <c r="G68" i="2"/>
  <c r="U67" i="2"/>
  <c r="T67" i="2"/>
  <c r="O67" i="2"/>
  <c r="M67" i="2"/>
  <c r="K67" i="2"/>
  <c r="I67" i="2"/>
  <c r="G67" i="2"/>
  <c r="U66" i="2"/>
  <c r="T66" i="2"/>
  <c r="O66" i="2"/>
  <c r="M66" i="2"/>
  <c r="K66" i="2"/>
  <c r="I66" i="2"/>
  <c r="G66" i="2"/>
  <c r="U65" i="2"/>
  <c r="T65" i="2"/>
  <c r="O65" i="2"/>
  <c r="M65" i="2"/>
  <c r="K65" i="2"/>
  <c r="I65" i="2"/>
  <c r="G65" i="2"/>
  <c r="U64" i="2"/>
  <c r="T64" i="2"/>
  <c r="O64" i="2"/>
  <c r="M64" i="2"/>
  <c r="K64" i="2"/>
  <c r="I64" i="2"/>
  <c r="G64" i="2"/>
  <c r="S63" i="2"/>
  <c r="R63" i="2"/>
  <c r="Q63" i="2"/>
  <c r="T63" i="2" s="1"/>
  <c r="P63" i="2"/>
  <c r="U63" i="2" s="1"/>
  <c r="L63" i="2"/>
  <c r="J63" i="2"/>
  <c r="H63" i="2"/>
  <c r="F63" i="2"/>
  <c r="E63" i="2"/>
  <c r="K63" i="2" s="1"/>
  <c r="D63" i="2"/>
  <c r="U62" i="2"/>
  <c r="T62" i="2"/>
  <c r="O62" i="2"/>
  <c r="M62" i="2"/>
  <c r="K62" i="2"/>
  <c r="I62" i="2"/>
  <c r="G62" i="2"/>
  <c r="U61" i="2"/>
  <c r="T61" i="2"/>
  <c r="O61" i="2"/>
  <c r="M61" i="2"/>
  <c r="K61" i="2"/>
  <c r="I61" i="2"/>
  <c r="G61" i="2"/>
  <c r="U60" i="2"/>
  <c r="T60" i="2"/>
  <c r="O60" i="2"/>
  <c r="M60" i="2"/>
  <c r="K60" i="2"/>
  <c r="I60" i="2"/>
  <c r="G60" i="2"/>
  <c r="U59" i="2"/>
  <c r="T59" i="2"/>
  <c r="O59" i="2"/>
  <c r="M59" i="2"/>
  <c r="K59" i="2"/>
  <c r="I59" i="2"/>
  <c r="G59" i="2"/>
  <c r="S58" i="2"/>
  <c r="R58" i="2"/>
  <c r="Q58" i="2"/>
  <c r="T58" i="2" s="1"/>
  <c r="P58" i="2"/>
  <c r="L58" i="2"/>
  <c r="J58" i="2"/>
  <c r="H58" i="2"/>
  <c r="F58" i="2"/>
  <c r="G58" i="2" s="1"/>
  <c r="E58" i="2"/>
  <c r="M58" i="2" s="1"/>
  <c r="D58" i="2"/>
  <c r="O58" i="2" s="1"/>
  <c r="U57" i="2"/>
  <c r="T57" i="2"/>
  <c r="O57" i="2"/>
  <c r="M57" i="2"/>
  <c r="K57" i="2"/>
  <c r="I57" i="2"/>
  <c r="G57" i="2"/>
  <c r="S54" i="2"/>
  <c r="R54" i="2"/>
  <c r="Q54" i="2"/>
  <c r="P54" i="2"/>
  <c r="L54" i="2"/>
  <c r="J54" i="2"/>
  <c r="H54" i="2"/>
  <c r="F54" i="2"/>
  <c r="E54" i="2"/>
  <c r="M54" i="2" s="1"/>
  <c r="D54" i="2"/>
  <c r="S53" i="2"/>
  <c r="R53" i="2"/>
  <c r="Q53" i="2"/>
  <c r="T53" i="2" s="1"/>
  <c r="P53" i="2"/>
  <c r="O53" i="2"/>
  <c r="L53" i="2"/>
  <c r="J53" i="2"/>
  <c r="H53" i="2"/>
  <c r="I53" i="2" s="1"/>
  <c r="F53" i="2"/>
  <c r="G53" i="2" s="1"/>
  <c r="E53" i="2"/>
  <c r="M53" i="2" s="1"/>
  <c r="D53" i="2"/>
  <c r="U52" i="2"/>
  <c r="T52" i="2"/>
  <c r="O52" i="2"/>
  <c r="M52" i="2"/>
  <c r="K52" i="2"/>
  <c r="I52" i="2"/>
  <c r="G52" i="2"/>
  <c r="U51" i="2"/>
  <c r="T51" i="2"/>
  <c r="O51" i="2"/>
  <c r="M51" i="2"/>
  <c r="K51" i="2"/>
  <c r="I51" i="2"/>
  <c r="G51" i="2"/>
  <c r="U50" i="2"/>
  <c r="T50" i="2"/>
  <c r="O50" i="2"/>
  <c r="M50" i="2"/>
  <c r="K50" i="2"/>
  <c r="I50" i="2"/>
  <c r="G50" i="2"/>
  <c r="U49" i="2"/>
  <c r="T49" i="2"/>
  <c r="O49" i="2"/>
  <c r="M49" i="2"/>
  <c r="K49" i="2"/>
  <c r="I49" i="2"/>
  <c r="G49" i="2"/>
  <c r="U48" i="2"/>
  <c r="T48" i="2"/>
  <c r="O48" i="2"/>
  <c r="M48" i="2"/>
  <c r="K48" i="2"/>
  <c r="I48" i="2"/>
  <c r="G48" i="2"/>
  <c r="S47" i="2"/>
  <c r="R47" i="2"/>
  <c r="Q47" i="2"/>
  <c r="P47" i="2"/>
  <c r="U47" i="2" s="1"/>
  <c r="O47" i="2"/>
  <c r="L47" i="2"/>
  <c r="J47" i="2"/>
  <c r="K47" i="2" s="1"/>
  <c r="H47" i="2"/>
  <c r="F47" i="2"/>
  <c r="E47" i="2"/>
  <c r="D47" i="2"/>
  <c r="I47" i="2" s="1"/>
  <c r="U46" i="2"/>
  <c r="T46" i="2"/>
  <c r="O46" i="2"/>
  <c r="M46" i="2"/>
  <c r="K46" i="2"/>
  <c r="I46" i="2"/>
  <c r="G46" i="2"/>
  <c r="U45" i="2"/>
  <c r="T45" i="2"/>
  <c r="O45" i="2"/>
  <c r="M45" i="2"/>
  <c r="K45" i="2"/>
  <c r="I45" i="2"/>
  <c r="G45" i="2"/>
  <c r="U44" i="2"/>
  <c r="T44" i="2"/>
  <c r="O44" i="2"/>
  <c r="M44" i="2"/>
  <c r="K44" i="2"/>
  <c r="I44" i="2"/>
  <c r="G44" i="2"/>
  <c r="U43" i="2"/>
  <c r="T43" i="2"/>
  <c r="O43" i="2"/>
  <c r="M43" i="2"/>
  <c r="K43" i="2"/>
  <c r="I43" i="2"/>
  <c r="G43" i="2"/>
  <c r="U42" i="2"/>
  <c r="T42" i="2"/>
  <c r="O42" i="2"/>
  <c r="M42" i="2"/>
  <c r="K42" i="2"/>
  <c r="I42" i="2"/>
  <c r="G42" i="2"/>
  <c r="U41" i="2"/>
  <c r="T41" i="2"/>
  <c r="O41" i="2"/>
  <c r="M41" i="2"/>
  <c r="K41" i="2"/>
  <c r="I41" i="2"/>
  <c r="G41" i="2"/>
  <c r="S40" i="2"/>
  <c r="R40" i="2"/>
  <c r="Q40" i="2"/>
  <c r="T40" i="2" s="1"/>
  <c r="P40" i="2"/>
  <c r="L40" i="2"/>
  <c r="J40" i="2"/>
  <c r="I40" i="2"/>
  <c r="H40" i="2"/>
  <c r="F40" i="2"/>
  <c r="E40" i="2"/>
  <c r="M40" i="2" s="1"/>
  <c r="D40" i="2"/>
  <c r="O40" i="2" s="1"/>
  <c r="U39" i="2"/>
  <c r="T39" i="2"/>
  <c r="O39" i="2"/>
  <c r="M39" i="2"/>
  <c r="K39" i="2"/>
  <c r="I39" i="2"/>
  <c r="G39" i="2"/>
  <c r="U38" i="2"/>
  <c r="T38" i="2"/>
  <c r="O38" i="2"/>
  <c r="M38" i="2"/>
  <c r="K38" i="2"/>
  <c r="I38" i="2"/>
  <c r="G38" i="2"/>
  <c r="U37" i="2"/>
  <c r="T37" i="2"/>
  <c r="O37" i="2"/>
  <c r="M37" i="2"/>
  <c r="K37" i="2"/>
  <c r="I37" i="2"/>
  <c r="G37" i="2"/>
  <c r="U36" i="2"/>
  <c r="T36" i="2"/>
  <c r="O36" i="2"/>
  <c r="M36" i="2"/>
  <c r="K36" i="2"/>
  <c r="I36" i="2"/>
  <c r="G36" i="2"/>
  <c r="S35" i="2"/>
  <c r="T35" i="2" s="1"/>
  <c r="R35" i="2"/>
  <c r="Q35" i="2"/>
  <c r="P35" i="2"/>
  <c r="L35" i="2"/>
  <c r="J35" i="2"/>
  <c r="H35" i="2"/>
  <c r="F35" i="2"/>
  <c r="E35" i="2"/>
  <c r="M35" i="2" s="1"/>
  <c r="D35" i="2"/>
  <c r="U34" i="2"/>
  <c r="T34" i="2"/>
  <c r="O34" i="2"/>
  <c r="M34" i="2"/>
  <c r="K34" i="2"/>
  <c r="I34" i="2"/>
  <c r="G34" i="2"/>
  <c r="U33" i="2"/>
  <c r="T33" i="2"/>
  <c r="O33" i="2"/>
  <c r="M33" i="2"/>
  <c r="K33" i="2"/>
  <c r="I33" i="2"/>
  <c r="G33" i="2"/>
  <c r="U32" i="2"/>
  <c r="T32" i="2"/>
  <c r="O32" i="2"/>
  <c r="M32" i="2"/>
  <c r="K32" i="2"/>
  <c r="I32" i="2"/>
  <c r="G32" i="2"/>
  <c r="U31" i="2"/>
  <c r="T31" i="2"/>
  <c r="O31" i="2"/>
  <c r="M31" i="2"/>
  <c r="K31" i="2"/>
  <c r="I31" i="2"/>
  <c r="G31" i="2"/>
  <c r="U30" i="2"/>
  <c r="T30" i="2"/>
  <c r="O30" i="2"/>
  <c r="M30" i="2"/>
  <c r="K30" i="2"/>
  <c r="I30" i="2"/>
  <c r="G30" i="2"/>
  <c r="U29" i="2"/>
  <c r="T29" i="2"/>
  <c r="O29" i="2"/>
  <c r="M29" i="2"/>
  <c r="K29" i="2"/>
  <c r="I29" i="2"/>
  <c r="G29" i="2"/>
  <c r="U28" i="2"/>
  <c r="T28" i="2"/>
  <c r="O28" i="2"/>
  <c r="M28" i="2"/>
  <c r="K28" i="2"/>
  <c r="I28" i="2"/>
  <c r="G28" i="2"/>
  <c r="U27" i="2"/>
  <c r="S27" i="2"/>
  <c r="R27" i="2"/>
  <c r="Q27" i="2"/>
  <c r="P27" i="2"/>
  <c r="L27" i="2"/>
  <c r="J27" i="2"/>
  <c r="H27" i="2"/>
  <c r="I27" i="2" s="1"/>
  <c r="F27" i="2"/>
  <c r="E27" i="2"/>
  <c r="D27" i="2"/>
  <c r="U26" i="2"/>
  <c r="T26" i="2"/>
  <c r="O26" i="2"/>
  <c r="M26" i="2"/>
  <c r="K26" i="2"/>
  <c r="I26" i="2"/>
  <c r="G26" i="2"/>
  <c r="U25" i="2"/>
  <c r="T25" i="2"/>
  <c r="O25" i="2"/>
  <c r="M25" i="2"/>
  <c r="K25" i="2"/>
  <c r="I25" i="2"/>
  <c r="G25" i="2"/>
  <c r="U24" i="2"/>
  <c r="T24" i="2"/>
  <c r="O24" i="2"/>
  <c r="M24" i="2"/>
  <c r="K24" i="2"/>
  <c r="I24" i="2"/>
  <c r="G24" i="2"/>
  <c r="U23" i="2"/>
  <c r="T23" i="2"/>
  <c r="O23" i="2"/>
  <c r="M23" i="2"/>
  <c r="K23" i="2"/>
  <c r="I23" i="2"/>
  <c r="G23" i="2"/>
  <c r="U22" i="2"/>
  <c r="T22" i="2"/>
  <c r="O22" i="2"/>
  <c r="M22" i="2"/>
  <c r="K22" i="2"/>
  <c r="I22" i="2"/>
  <c r="G22" i="2"/>
  <c r="U21" i="2"/>
  <c r="T21" i="2"/>
  <c r="O21" i="2"/>
  <c r="M21" i="2"/>
  <c r="K21" i="2"/>
  <c r="I21" i="2"/>
  <c r="G21" i="2"/>
  <c r="U20" i="2"/>
  <c r="T20" i="2"/>
  <c r="O20" i="2"/>
  <c r="M20" i="2"/>
  <c r="K20" i="2"/>
  <c r="I20" i="2"/>
  <c r="G20" i="2"/>
  <c r="S19" i="2"/>
  <c r="R19" i="2"/>
  <c r="Q19" i="2"/>
  <c r="T19" i="2" s="1"/>
  <c r="P19" i="2"/>
  <c r="O19" i="2"/>
  <c r="L19" i="2"/>
  <c r="J19" i="2"/>
  <c r="H19" i="2"/>
  <c r="I19" i="2" s="1"/>
  <c r="F19" i="2"/>
  <c r="G19" i="2" s="1"/>
  <c r="E19" i="2"/>
  <c r="D19" i="2"/>
  <c r="U18" i="2"/>
  <c r="T18" i="2"/>
  <c r="O18" i="2"/>
  <c r="M18" i="2"/>
  <c r="K18" i="2"/>
  <c r="I18" i="2"/>
  <c r="G18" i="2"/>
  <c r="U17" i="2"/>
  <c r="T17" i="2"/>
  <c r="O17" i="2"/>
  <c r="M17" i="2"/>
  <c r="K17" i="2"/>
  <c r="I17" i="2"/>
  <c r="G17" i="2"/>
  <c r="U16" i="2"/>
  <c r="T16" i="2"/>
  <c r="O16" i="2"/>
  <c r="M16" i="2"/>
  <c r="K16" i="2"/>
  <c r="I16" i="2"/>
  <c r="G16" i="2"/>
  <c r="U15" i="2"/>
  <c r="T15" i="2"/>
  <c r="O15" i="2"/>
  <c r="M15" i="2"/>
  <c r="K15" i="2"/>
  <c r="I15" i="2"/>
  <c r="G15" i="2"/>
  <c r="U14" i="2"/>
  <c r="T14" i="2"/>
  <c r="O14" i="2"/>
  <c r="M14" i="2"/>
  <c r="K14" i="2"/>
  <c r="I14" i="2"/>
  <c r="G14" i="2"/>
  <c r="U13" i="2"/>
  <c r="T13" i="2"/>
  <c r="O13" i="2"/>
  <c r="M13" i="2"/>
  <c r="K13" i="2"/>
  <c r="I13" i="2"/>
  <c r="G13" i="2"/>
  <c r="U12" i="2"/>
  <c r="T12" i="2"/>
  <c r="O12" i="2"/>
  <c r="M12" i="2"/>
  <c r="K12" i="2"/>
  <c r="I12" i="2"/>
  <c r="G12" i="2"/>
  <c r="U11" i="2"/>
  <c r="T11" i="2"/>
  <c r="O11" i="2"/>
  <c r="M11" i="2"/>
  <c r="K11" i="2"/>
  <c r="I11" i="2"/>
  <c r="G11" i="2"/>
  <c r="U10" i="2"/>
  <c r="S10" i="2"/>
  <c r="R10" i="2"/>
  <c r="Q10" i="2"/>
  <c r="T10" i="2" s="1"/>
  <c r="P10" i="2"/>
  <c r="L10" i="2"/>
  <c r="J10" i="2"/>
  <c r="H10" i="2"/>
  <c r="F10" i="2"/>
  <c r="E10" i="2"/>
  <c r="M10" i="2" s="1"/>
  <c r="D10" i="2"/>
  <c r="U9" i="2"/>
  <c r="T9" i="2"/>
  <c r="O9" i="2"/>
  <c r="M9" i="2"/>
  <c r="K9" i="2"/>
  <c r="I9" i="2"/>
  <c r="G9" i="2"/>
  <c r="U8" i="2"/>
  <c r="T8" i="2"/>
  <c r="O8" i="2"/>
  <c r="M8" i="2"/>
  <c r="K8" i="2"/>
  <c r="I8" i="2"/>
  <c r="G8" i="2"/>
  <c r="S339" i="1"/>
  <c r="R339" i="1"/>
  <c r="Q339" i="1"/>
  <c r="T339" i="1" s="1"/>
  <c r="P339" i="1"/>
  <c r="U339" i="1" s="1"/>
  <c r="L339" i="1"/>
  <c r="J339" i="1"/>
  <c r="H339" i="1"/>
  <c r="F339" i="1"/>
  <c r="E339" i="1"/>
  <c r="M339" i="1" s="1"/>
  <c r="D339" i="1"/>
  <c r="S338" i="1"/>
  <c r="R338" i="1"/>
  <c r="Q338" i="1"/>
  <c r="T338" i="1" s="1"/>
  <c r="P338" i="1"/>
  <c r="U338" i="1" s="1"/>
  <c r="L338" i="1"/>
  <c r="J338" i="1"/>
  <c r="H338" i="1"/>
  <c r="F338" i="1"/>
  <c r="E338" i="1"/>
  <c r="D338" i="1"/>
  <c r="U337" i="1"/>
  <c r="S337" i="1"/>
  <c r="T337" i="1" s="1"/>
  <c r="R337" i="1"/>
  <c r="Q337" i="1"/>
  <c r="P337" i="1"/>
  <c r="L337" i="1"/>
  <c r="J337" i="1"/>
  <c r="H337" i="1"/>
  <c r="F337" i="1"/>
  <c r="E337" i="1"/>
  <c r="K337" i="1" s="1"/>
  <c r="D337" i="1"/>
  <c r="I337" i="1" s="1"/>
  <c r="U336" i="1"/>
  <c r="T336" i="1"/>
  <c r="O336" i="1"/>
  <c r="M336" i="1"/>
  <c r="K336" i="1"/>
  <c r="I336" i="1"/>
  <c r="G336" i="1"/>
  <c r="U335" i="1"/>
  <c r="T335" i="1"/>
  <c r="O335" i="1"/>
  <c r="M335" i="1"/>
  <c r="K335" i="1"/>
  <c r="I335" i="1"/>
  <c r="G335" i="1"/>
  <c r="U334" i="1"/>
  <c r="T334" i="1"/>
  <c r="O334" i="1"/>
  <c r="M334" i="1"/>
  <c r="K334" i="1"/>
  <c r="I334" i="1"/>
  <c r="G334" i="1"/>
  <c r="U333" i="1"/>
  <c r="T333" i="1"/>
  <c r="O333" i="1"/>
  <c r="M333" i="1"/>
  <c r="K333" i="1"/>
  <c r="I333" i="1"/>
  <c r="G333" i="1"/>
  <c r="S332" i="1"/>
  <c r="R332" i="1"/>
  <c r="Q332" i="1"/>
  <c r="P332" i="1"/>
  <c r="L332" i="1"/>
  <c r="J332" i="1"/>
  <c r="I332" i="1"/>
  <c r="H332" i="1"/>
  <c r="F332" i="1"/>
  <c r="E332" i="1"/>
  <c r="D332" i="1"/>
  <c r="U331" i="1"/>
  <c r="T331" i="1"/>
  <c r="O331" i="1"/>
  <c r="M331" i="1"/>
  <c r="K331" i="1"/>
  <c r="I331" i="1"/>
  <c r="G331" i="1"/>
  <c r="U330" i="1"/>
  <c r="T330" i="1"/>
  <c r="O330" i="1"/>
  <c r="M330" i="1"/>
  <c r="K330" i="1"/>
  <c r="I330" i="1"/>
  <c r="G330" i="1"/>
  <c r="U329" i="1"/>
  <c r="T329" i="1"/>
  <c r="O329" i="1"/>
  <c r="M329" i="1"/>
  <c r="K329" i="1"/>
  <c r="I329" i="1"/>
  <c r="G329" i="1"/>
  <c r="U328" i="1"/>
  <c r="T328" i="1"/>
  <c r="O328" i="1"/>
  <c r="M328" i="1"/>
  <c r="K328" i="1"/>
  <c r="I328" i="1"/>
  <c r="G328" i="1"/>
  <c r="U327" i="1"/>
  <c r="T327" i="1"/>
  <c r="O327" i="1"/>
  <c r="M327" i="1"/>
  <c r="K327" i="1"/>
  <c r="I327" i="1"/>
  <c r="G327" i="1"/>
  <c r="U326" i="1"/>
  <c r="T326" i="1"/>
  <c r="O326" i="1"/>
  <c r="M326" i="1"/>
  <c r="K326" i="1"/>
  <c r="I326" i="1"/>
  <c r="G326" i="1"/>
  <c r="U325" i="1"/>
  <c r="T325" i="1"/>
  <c r="O325" i="1"/>
  <c r="M325" i="1"/>
  <c r="K325" i="1"/>
  <c r="I325" i="1"/>
  <c r="G325" i="1"/>
  <c r="U324" i="1"/>
  <c r="T324" i="1"/>
  <c r="O324" i="1"/>
  <c r="M324" i="1"/>
  <c r="K324" i="1"/>
  <c r="I324" i="1"/>
  <c r="G324" i="1"/>
  <c r="T323" i="1"/>
  <c r="S323" i="1"/>
  <c r="R323" i="1"/>
  <c r="Q323" i="1"/>
  <c r="P323" i="1"/>
  <c r="U323" i="1" s="1"/>
  <c r="L323" i="1"/>
  <c r="J323" i="1"/>
  <c r="K323" i="1" s="1"/>
  <c r="H323" i="1"/>
  <c r="F323" i="1"/>
  <c r="E323" i="1"/>
  <c r="D323" i="1"/>
  <c r="G323" i="1" s="1"/>
  <c r="U322" i="1"/>
  <c r="T322" i="1"/>
  <c r="O322" i="1"/>
  <c r="M322" i="1"/>
  <c r="K322" i="1"/>
  <c r="I322" i="1"/>
  <c r="G322" i="1"/>
  <c r="U321" i="1"/>
  <c r="T321" i="1"/>
  <c r="O321" i="1"/>
  <c r="M321" i="1"/>
  <c r="K321" i="1"/>
  <c r="I321" i="1"/>
  <c r="G321" i="1"/>
  <c r="U320" i="1"/>
  <c r="T320" i="1"/>
  <c r="O320" i="1"/>
  <c r="M320" i="1"/>
  <c r="K320" i="1"/>
  <c r="I320" i="1"/>
  <c r="G320" i="1"/>
  <c r="U319" i="1"/>
  <c r="T319" i="1"/>
  <c r="O319" i="1"/>
  <c r="M319" i="1"/>
  <c r="K319" i="1"/>
  <c r="I319" i="1"/>
  <c r="G319" i="1"/>
  <c r="U318" i="1"/>
  <c r="T318" i="1"/>
  <c r="O318" i="1"/>
  <c r="M318" i="1"/>
  <c r="K318" i="1"/>
  <c r="I318" i="1"/>
  <c r="G318" i="1"/>
  <c r="S317" i="1"/>
  <c r="R317" i="1"/>
  <c r="Q317" i="1"/>
  <c r="P317" i="1"/>
  <c r="L317" i="1"/>
  <c r="J317" i="1"/>
  <c r="H317" i="1"/>
  <c r="F317" i="1"/>
  <c r="E317" i="1"/>
  <c r="M317" i="1" s="1"/>
  <c r="D317" i="1"/>
  <c r="U316" i="1"/>
  <c r="T316" i="1"/>
  <c r="O316" i="1"/>
  <c r="M316" i="1"/>
  <c r="K316" i="1"/>
  <c r="I316" i="1"/>
  <c r="G316" i="1"/>
  <c r="U315" i="1"/>
  <c r="T315" i="1"/>
  <c r="O315" i="1"/>
  <c r="M315" i="1"/>
  <c r="K315" i="1"/>
  <c r="I315" i="1"/>
  <c r="G315" i="1"/>
  <c r="U314" i="1"/>
  <c r="T314" i="1"/>
  <c r="O314" i="1"/>
  <c r="M314" i="1"/>
  <c r="K314" i="1"/>
  <c r="I314" i="1"/>
  <c r="G314" i="1"/>
  <c r="U313" i="1"/>
  <c r="T313" i="1"/>
  <c r="O313" i="1"/>
  <c r="M313" i="1"/>
  <c r="K313" i="1"/>
  <c r="I313" i="1"/>
  <c r="G313" i="1"/>
  <c r="U312" i="1"/>
  <c r="T312" i="1"/>
  <c r="O312" i="1"/>
  <c r="M312" i="1"/>
  <c r="K312" i="1"/>
  <c r="I312" i="1"/>
  <c r="G312" i="1"/>
  <c r="U311" i="1"/>
  <c r="T311" i="1"/>
  <c r="O311" i="1"/>
  <c r="M311" i="1"/>
  <c r="K311" i="1"/>
  <c r="I311" i="1"/>
  <c r="G311" i="1"/>
  <c r="S310" i="1"/>
  <c r="R310" i="1"/>
  <c r="Q310" i="1"/>
  <c r="P310" i="1"/>
  <c r="U310" i="1" s="1"/>
  <c r="L310" i="1"/>
  <c r="J310" i="1"/>
  <c r="I310" i="1"/>
  <c r="H310" i="1"/>
  <c r="F310" i="1"/>
  <c r="E310" i="1"/>
  <c r="D310" i="1"/>
  <c r="U309" i="1"/>
  <c r="T309" i="1"/>
  <c r="O309" i="1"/>
  <c r="M309" i="1"/>
  <c r="K309" i="1"/>
  <c r="I309" i="1"/>
  <c r="G309" i="1"/>
  <c r="U308" i="1"/>
  <c r="T308" i="1"/>
  <c r="O308" i="1"/>
  <c r="M308" i="1"/>
  <c r="K308" i="1"/>
  <c r="I308" i="1"/>
  <c r="G308" i="1"/>
  <c r="U307" i="1"/>
  <c r="T307" i="1"/>
  <c r="O307" i="1"/>
  <c r="M307" i="1"/>
  <c r="K307" i="1"/>
  <c r="I307" i="1"/>
  <c r="G307" i="1"/>
  <c r="U306" i="1"/>
  <c r="T306" i="1"/>
  <c r="O306" i="1"/>
  <c r="M306" i="1"/>
  <c r="K306" i="1"/>
  <c r="I306" i="1"/>
  <c r="G306" i="1"/>
  <c r="U305" i="1"/>
  <c r="T305" i="1"/>
  <c r="O305" i="1"/>
  <c r="M305" i="1"/>
  <c r="K305" i="1"/>
  <c r="I305" i="1"/>
  <c r="G305" i="1"/>
  <c r="U304" i="1"/>
  <c r="T304" i="1"/>
  <c r="O304" i="1"/>
  <c r="M304" i="1"/>
  <c r="K304" i="1"/>
  <c r="I304" i="1"/>
  <c r="G304" i="1"/>
  <c r="U303" i="1"/>
  <c r="S303" i="1"/>
  <c r="R303" i="1"/>
  <c r="Q303" i="1"/>
  <c r="T303" i="1" s="1"/>
  <c r="P303" i="1"/>
  <c r="L303" i="1"/>
  <c r="J303" i="1"/>
  <c r="H303" i="1"/>
  <c r="F303" i="1"/>
  <c r="E303" i="1"/>
  <c r="D303" i="1"/>
  <c r="I303" i="1" s="1"/>
  <c r="U302" i="1"/>
  <c r="T302" i="1"/>
  <c r="O302" i="1"/>
  <c r="M302" i="1"/>
  <c r="K302" i="1"/>
  <c r="I302" i="1"/>
  <c r="G302" i="1"/>
  <c r="U299" i="1"/>
  <c r="S299" i="1"/>
  <c r="R299" i="1"/>
  <c r="Q299" i="1"/>
  <c r="P299" i="1"/>
  <c r="L299" i="1"/>
  <c r="J299" i="1"/>
  <c r="H299" i="1"/>
  <c r="F299" i="1"/>
  <c r="E299" i="1"/>
  <c r="D299" i="1"/>
  <c r="S298" i="1"/>
  <c r="T298" i="1" s="1"/>
  <c r="R298" i="1"/>
  <c r="Q298" i="1"/>
  <c r="P298" i="1"/>
  <c r="O298" i="1"/>
  <c r="L298" i="1"/>
  <c r="J298" i="1"/>
  <c r="H298" i="1"/>
  <c r="F298" i="1"/>
  <c r="E298" i="1"/>
  <c r="M298" i="1" s="1"/>
  <c r="D298" i="1"/>
  <c r="U297" i="1"/>
  <c r="T297" i="1"/>
  <c r="O297" i="1"/>
  <c r="M297" i="1"/>
  <c r="K297" i="1"/>
  <c r="I297" i="1"/>
  <c r="G297" i="1"/>
  <c r="U296" i="1"/>
  <c r="T296" i="1"/>
  <c r="O296" i="1"/>
  <c r="M296" i="1"/>
  <c r="K296" i="1"/>
  <c r="I296" i="1"/>
  <c r="G296" i="1"/>
  <c r="U295" i="1"/>
  <c r="T295" i="1"/>
  <c r="O295" i="1"/>
  <c r="M295" i="1"/>
  <c r="K295" i="1"/>
  <c r="I295" i="1"/>
  <c r="G295" i="1"/>
  <c r="U294" i="1"/>
  <c r="T294" i="1"/>
  <c r="O294" i="1"/>
  <c r="M294" i="1"/>
  <c r="K294" i="1"/>
  <c r="I294" i="1"/>
  <c r="G294" i="1"/>
  <c r="U293" i="1"/>
  <c r="T293" i="1"/>
  <c r="O293" i="1"/>
  <c r="M293" i="1"/>
  <c r="K293" i="1"/>
  <c r="I293" i="1"/>
  <c r="G293" i="1"/>
  <c r="S292" i="1"/>
  <c r="R292" i="1"/>
  <c r="Q292" i="1"/>
  <c r="T292" i="1" s="1"/>
  <c r="P292" i="1"/>
  <c r="U292" i="1" s="1"/>
  <c r="O292" i="1"/>
  <c r="L292" i="1"/>
  <c r="J292" i="1"/>
  <c r="H292" i="1"/>
  <c r="I292" i="1" s="1"/>
  <c r="F292" i="1"/>
  <c r="E292" i="1"/>
  <c r="D292" i="1"/>
  <c r="U291" i="1"/>
  <c r="T291" i="1"/>
  <c r="O291" i="1"/>
  <c r="M291" i="1"/>
  <c r="K291" i="1"/>
  <c r="I291" i="1"/>
  <c r="G291" i="1"/>
  <c r="U290" i="1"/>
  <c r="T290" i="1"/>
  <c r="O290" i="1"/>
  <c r="M290" i="1"/>
  <c r="K290" i="1"/>
  <c r="I290" i="1"/>
  <c r="G290" i="1"/>
  <c r="U289" i="1"/>
  <c r="T289" i="1"/>
  <c r="O289" i="1"/>
  <c r="M289" i="1"/>
  <c r="K289" i="1"/>
  <c r="I289" i="1"/>
  <c r="G289" i="1"/>
  <c r="U288" i="1"/>
  <c r="T288" i="1"/>
  <c r="O288" i="1"/>
  <c r="M288" i="1"/>
  <c r="K288" i="1"/>
  <c r="I288" i="1"/>
  <c r="G288" i="1"/>
  <c r="U287" i="1"/>
  <c r="T287" i="1"/>
  <c r="O287" i="1"/>
  <c r="M287" i="1"/>
  <c r="K287" i="1"/>
  <c r="I287" i="1"/>
  <c r="G287" i="1"/>
  <c r="U286" i="1"/>
  <c r="T286" i="1"/>
  <c r="O286" i="1"/>
  <c r="M286" i="1"/>
  <c r="K286" i="1"/>
  <c r="I286" i="1"/>
  <c r="G286" i="1"/>
  <c r="U285" i="1"/>
  <c r="T285" i="1"/>
  <c r="S285" i="1"/>
  <c r="R285" i="1"/>
  <c r="Q285" i="1"/>
  <c r="P285" i="1"/>
  <c r="L285" i="1"/>
  <c r="J285" i="1"/>
  <c r="H285" i="1"/>
  <c r="F285" i="1"/>
  <c r="E285" i="1"/>
  <c r="D285" i="1"/>
  <c r="U284" i="1"/>
  <c r="T284" i="1"/>
  <c r="O284" i="1"/>
  <c r="M284" i="1"/>
  <c r="K284" i="1"/>
  <c r="I284" i="1"/>
  <c r="G284" i="1"/>
  <c r="U283" i="1"/>
  <c r="T283" i="1"/>
  <c r="O283" i="1"/>
  <c r="M283" i="1"/>
  <c r="K283" i="1"/>
  <c r="I283" i="1"/>
  <c r="G283" i="1"/>
  <c r="U282" i="1"/>
  <c r="T282" i="1"/>
  <c r="O282" i="1"/>
  <c r="M282" i="1"/>
  <c r="K282" i="1"/>
  <c r="I282" i="1"/>
  <c r="G282" i="1"/>
  <c r="U281" i="1"/>
  <c r="T281" i="1"/>
  <c r="O281" i="1"/>
  <c r="M281" i="1"/>
  <c r="K281" i="1"/>
  <c r="I281" i="1"/>
  <c r="G281" i="1"/>
  <c r="U280" i="1"/>
  <c r="T280" i="1"/>
  <c r="O280" i="1"/>
  <c r="M280" i="1"/>
  <c r="K280" i="1"/>
  <c r="I280" i="1"/>
  <c r="G280" i="1"/>
  <c r="U279" i="1"/>
  <c r="T279" i="1"/>
  <c r="O279" i="1"/>
  <c r="M279" i="1"/>
  <c r="K279" i="1"/>
  <c r="I279" i="1"/>
  <c r="G279" i="1"/>
  <c r="U278" i="1"/>
  <c r="T278" i="1"/>
  <c r="O278" i="1"/>
  <c r="M278" i="1"/>
  <c r="K278" i="1"/>
  <c r="I278" i="1"/>
  <c r="G278" i="1"/>
  <c r="U277" i="1"/>
  <c r="T277" i="1"/>
  <c r="O277" i="1"/>
  <c r="M277" i="1"/>
  <c r="K277" i="1"/>
  <c r="I277" i="1"/>
  <c r="G277" i="1"/>
  <c r="U276" i="1"/>
  <c r="T276" i="1"/>
  <c r="O276" i="1"/>
  <c r="M276" i="1"/>
  <c r="K276" i="1"/>
  <c r="I276" i="1"/>
  <c r="G276" i="1"/>
  <c r="T275" i="1"/>
  <c r="S275" i="1"/>
  <c r="R275" i="1"/>
  <c r="Q275" i="1"/>
  <c r="P275" i="1"/>
  <c r="L275" i="1"/>
  <c r="J275" i="1"/>
  <c r="H275" i="1"/>
  <c r="F275" i="1"/>
  <c r="U275" i="1" s="1"/>
  <c r="E275" i="1"/>
  <c r="K275" i="1" s="1"/>
  <c r="D275" i="1"/>
  <c r="I275" i="1" s="1"/>
  <c r="U274" i="1"/>
  <c r="T274" i="1"/>
  <c r="O274" i="1"/>
  <c r="M274" i="1"/>
  <c r="K274" i="1"/>
  <c r="I274" i="1"/>
  <c r="G274" i="1"/>
  <c r="U273" i="1"/>
  <c r="T273" i="1"/>
  <c r="O273" i="1"/>
  <c r="M273" i="1"/>
  <c r="K273" i="1"/>
  <c r="I273" i="1"/>
  <c r="G273" i="1"/>
  <c r="U272" i="1"/>
  <c r="T272" i="1"/>
  <c r="O272" i="1"/>
  <c r="M272" i="1"/>
  <c r="K272" i="1"/>
  <c r="I272" i="1"/>
  <c r="G272" i="1"/>
  <c r="U271" i="1"/>
  <c r="T271" i="1"/>
  <c r="O271" i="1"/>
  <c r="M271" i="1"/>
  <c r="K271" i="1"/>
  <c r="I271" i="1"/>
  <c r="G271" i="1"/>
  <c r="U270" i="1"/>
  <c r="T270" i="1"/>
  <c r="O270" i="1"/>
  <c r="M270" i="1"/>
  <c r="K270" i="1"/>
  <c r="I270" i="1"/>
  <c r="G270" i="1"/>
  <c r="U269" i="1"/>
  <c r="T269" i="1"/>
  <c r="O269" i="1"/>
  <c r="M269" i="1"/>
  <c r="K269" i="1"/>
  <c r="I269" i="1"/>
  <c r="G269" i="1"/>
  <c r="U268" i="1"/>
  <c r="T268" i="1"/>
  <c r="O268" i="1"/>
  <c r="M268" i="1"/>
  <c r="K268" i="1"/>
  <c r="I268" i="1"/>
  <c r="G268" i="1"/>
  <c r="S267" i="1"/>
  <c r="R267" i="1"/>
  <c r="Q267" i="1"/>
  <c r="T267" i="1" s="1"/>
  <c r="P267" i="1"/>
  <c r="L267" i="1"/>
  <c r="J267" i="1"/>
  <c r="H267" i="1"/>
  <c r="F267" i="1"/>
  <c r="E267" i="1"/>
  <c r="M267" i="1" s="1"/>
  <c r="D267" i="1"/>
  <c r="U266" i="1"/>
  <c r="T266" i="1"/>
  <c r="O266" i="1"/>
  <c r="M266" i="1"/>
  <c r="K266" i="1"/>
  <c r="I266" i="1"/>
  <c r="G266" i="1"/>
  <c r="U265" i="1"/>
  <c r="T265" i="1"/>
  <c r="O265" i="1"/>
  <c r="M265" i="1"/>
  <c r="K265" i="1"/>
  <c r="I265" i="1"/>
  <c r="G265" i="1"/>
  <c r="U264" i="1"/>
  <c r="T264" i="1"/>
  <c r="O264" i="1"/>
  <c r="M264" i="1"/>
  <c r="K264" i="1"/>
  <c r="I264" i="1"/>
  <c r="G264" i="1"/>
  <c r="U263" i="1"/>
  <c r="T263" i="1"/>
  <c r="O263" i="1"/>
  <c r="M263" i="1"/>
  <c r="K263" i="1"/>
  <c r="I263" i="1"/>
  <c r="G263" i="1"/>
  <c r="U260" i="1"/>
  <c r="S260" i="1"/>
  <c r="T260" i="1" s="1"/>
  <c r="R260" i="1"/>
  <c r="Q260" i="1"/>
  <c r="P260" i="1"/>
  <c r="L260" i="1"/>
  <c r="J260" i="1"/>
  <c r="K260" i="1" s="1"/>
  <c r="H260" i="1"/>
  <c r="F260" i="1"/>
  <c r="E260" i="1"/>
  <c r="M260" i="1" s="1"/>
  <c r="D260" i="1"/>
  <c r="S259" i="1"/>
  <c r="R259" i="1"/>
  <c r="Q259" i="1"/>
  <c r="T259" i="1" s="1"/>
  <c r="P259" i="1"/>
  <c r="U259" i="1" s="1"/>
  <c r="L259" i="1"/>
  <c r="J259" i="1"/>
  <c r="H259" i="1"/>
  <c r="F259" i="1"/>
  <c r="E259" i="1"/>
  <c r="K259" i="1" s="1"/>
  <c r="D259" i="1"/>
  <c r="I259" i="1" s="1"/>
  <c r="U258" i="1"/>
  <c r="T258" i="1"/>
  <c r="O258" i="1"/>
  <c r="M258" i="1"/>
  <c r="K258" i="1"/>
  <c r="I258" i="1"/>
  <c r="G258" i="1"/>
  <c r="U257" i="1"/>
  <c r="T257" i="1"/>
  <c r="O257" i="1"/>
  <c r="M257" i="1"/>
  <c r="K257" i="1"/>
  <c r="I257" i="1"/>
  <c r="G257" i="1"/>
  <c r="U256" i="1"/>
  <c r="T256" i="1"/>
  <c r="O256" i="1"/>
  <c r="M256" i="1"/>
  <c r="K256" i="1"/>
  <c r="I256" i="1"/>
  <c r="G256" i="1"/>
  <c r="U255" i="1"/>
  <c r="T255" i="1"/>
  <c r="O255" i="1"/>
  <c r="M255" i="1"/>
  <c r="K255" i="1"/>
  <c r="I255" i="1"/>
  <c r="G255" i="1"/>
  <c r="S254" i="1"/>
  <c r="R254" i="1"/>
  <c r="Q254" i="1"/>
  <c r="P254" i="1"/>
  <c r="L254" i="1"/>
  <c r="J254" i="1"/>
  <c r="H254" i="1"/>
  <c r="F254" i="1"/>
  <c r="E254" i="1"/>
  <c r="M254" i="1" s="1"/>
  <c r="D254" i="1"/>
  <c r="G254" i="1" s="1"/>
  <c r="U253" i="1"/>
  <c r="T253" i="1"/>
  <c r="O253" i="1"/>
  <c r="M253" i="1"/>
  <c r="K253" i="1"/>
  <c r="I253" i="1"/>
  <c r="G253" i="1"/>
  <c r="U252" i="1"/>
  <c r="T252" i="1"/>
  <c r="O252" i="1"/>
  <c r="M252" i="1"/>
  <c r="K252" i="1"/>
  <c r="I252" i="1"/>
  <c r="G252" i="1"/>
  <c r="U251" i="1"/>
  <c r="T251" i="1"/>
  <c r="O251" i="1"/>
  <c r="M251" i="1"/>
  <c r="K251" i="1"/>
  <c r="I251" i="1"/>
  <c r="G251" i="1"/>
  <c r="U250" i="1"/>
  <c r="T250" i="1"/>
  <c r="O250" i="1"/>
  <c r="M250" i="1"/>
  <c r="K250" i="1"/>
  <c r="I250" i="1"/>
  <c r="G250" i="1"/>
  <c r="U249" i="1"/>
  <c r="T249" i="1"/>
  <c r="O249" i="1"/>
  <c r="M249" i="1"/>
  <c r="K249" i="1"/>
  <c r="I249" i="1"/>
  <c r="G249" i="1"/>
  <c r="U248" i="1"/>
  <c r="T248" i="1"/>
  <c r="O248" i="1"/>
  <c r="M248" i="1"/>
  <c r="K248" i="1"/>
  <c r="I248" i="1"/>
  <c r="G248" i="1"/>
  <c r="S247" i="1"/>
  <c r="R247" i="1"/>
  <c r="Q247" i="1"/>
  <c r="T247" i="1" s="1"/>
  <c r="P247" i="1"/>
  <c r="L247" i="1"/>
  <c r="J247" i="1"/>
  <c r="H247" i="1"/>
  <c r="F247" i="1"/>
  <c r="U247" i="1" s="1"/>
  <c r="E247" i="1"/>
  <c r="M247" i="1" s="1"/>
  <c r="D247" i="1"/>
  <c r="U246" i="1"/>
  <c r="T246" i="1"/>
  <c r="O246" i="1"/>
  <c r="M246" i="1"/>
  <c r="K246" i="1"/>
  <c r="I246" i="1"/>
  <c r="G246" i="1"/>
  <c r="U245" i="1"/>
  <c r="T245" i="1"/>
  <c r="O245" i="1"/>
  <c r="M245" i="1"/>
  <c r="K245" i="1"/>
  <c r="I245" i="1"/>
  <c r="G245" i="1"/>
  <c r="U244" i="1"/>
  <c r="T244" i="1"/>
  <c r="O244" i="1"/>
  <c r="M244" i="1"/>
  <c r="K244" i="1"/>
  <c r="I244" i="1"/>
  <c r="G244" i="1"/>
  <c r="U243" i="1"/>
  <c r="T243" i="1"/>
  <c r="O243" i="1"/>
  <c r="M243" i="1"/>
  <c r="K243" i="1"/>
  <c r="I243" i="1"/>
  <c r="G243" i="1"/>
  <c r="U242" i="1"/>
  <c r="T242" i="1"/>
  <c r="O242" i="1"/>
  <c r="M242" i="1"/>
  <c r="K242" i="1"/>
  <c r="I242" i="1"/>
  <c r="G242" i="1"/>
  <c r="U241" i="1"/>
  <c r="T241" i="1"/>
  <c r="O241" i="1"/>
  <c r="M241" i="1"/>
  <c r="K241" i="1"/>
  <c r="I241" i="1"/>
  <c r="G241" i="1"/>
  <c r="S240" i="1"/>
  <c r="R240" i="1"/>
  <c r="Q240" i="1"/>
  <c r="P240" i="1"/>
  <c r="U240" i="1" s="1"/>
  <c r="O240" i="1"/>
  <c r="L240" i="1"/>
  <c r="J240" i="1"/>
  <c r="K240" i="1" s="1"/>
  <c r="H240" i="1"/>
  <c r="F240" i="1"/>
  <c r="E240" i="1"/>
  <c r="D240" i="1"/>
  <c r="U239" i="1"/>
  <c r="T239" i="1"/>
  <c r="O239" i="1"/>
  <c r="M239" i="1"/>
  <c r="K239" i="1"/>
  <c r="I239" i="1"/>
  <c r="G239" i="1"/>
  <c r="U238" i="1"/>
  <c r="T238" i="1"/>
  <c r="O238" i="1"/>
  <c r="M238" i="1"/>
  <c r="K238" i="1"/>
  <c r="I238" i="1"/>
  <c r="G238" i="1"/>
  <c r="U237" i="1"/>
  <c r="T237" i="1"/>
  <c r="O237" i="1"/>
  <c r="M237" i="1"/>
  <c r="K237" i="1"/>
  <c r="I237" i="1"/>
  <c r="G237" i="1"/>
  <c r="U236" i="1"/>
  <c r="T236" i="1"/>
  <c r="O236" i="1"/>
  <c r="M236" i="1"/>
  <c r="K236" i="1"/>
  <c r="I236" i="1"/>
  <c r="G236" i="1"/>
  <c r="U235" i="1"/>
  <c r="T235" i="1"/>
  <c r="O235" i="1"/>
  <c r="M235" i="1"/>
  <c r="K235" i="1"/>
  <c r="I235" i="1"/>
  <c r="G235" i="1"/>
  <c r="U234" i="1"/>
  <c r="T234" i="1"/>
  <c r="O234" i="1"/>
  <c r="M234" i="1"/>
  <c r="K234" i="1"/>
  <c r="I234" i="1"/>
  <c r="G234" i="1"/>
  <c r="S231" i="1"/>
  <c r="R231" i="1"/>
  <c r="Q231" i="1"/>
  <c r="T231" i="1" s="1"/>
  <c r="P231" i="1"/>
  <c r="L231" i="1"/>
  <c r="J231" i="1"/>
  <c r="H231" i="1"/>
  <c r="F231" i="1"/>
  <c r="E231" i="1"/>
  <c r="M231" i="1" s="1"/>
  <c r="D231" i="1"/>
  <c r="U230" i="1"/>
  <c r="S230" i="1"/>
  <c r="T230" i="1" s="1"/>
  <c r="R230" i="1"/>
  <c r="Q230" i="1"/>
  <c r="P230" i="1"/>
  <c r="L230" i="1"/>
  <c r="J230" i="1"/>
  <c r="K230" i="1" s="1"/>
  <c r="H230" i="1"/>
  <c r="F230" i="1"/>
  <c r="E230" i="1"/>
  <c r="D230" i="1"/>
  <c r="U229" i="1"/>
  <c r="T229" i="1"/>
  <c r="O229" i="1"/>
  <c r="M229" i="1"/>
  <c r="K229" i="1"/>
  <c r="I229" i="1"/>
  <c r="G229" i="1"/>
  <c r="U228" i="1"/>
  <c r="T228" i="1"/>
  <c r="O228" i="1"/>
  <c r="M228" i="1"/>
  <c r="K228" i="1"/>
  <c r="I228" i="1"/>
  <c r="G228" i="1"/>
  <c r="U227" i="1"/>
  <c r="T227" i="1"/>
  <c r="O227" i="1"/>
  <c r="M227" i="1"/>
  <c r="K227" i="1"/>
  <c r="I227" i="1"/>
  <c r="G227" i="1"/>
  <c r="U226" i="1"/>
  <c r="T226" i="1"/>
  <c r="O226" i="1"/>
  <c r="M226" i="1"/>
  <c r="K226" i="1"/>
  <c r="I226" i="1"/>
  <c r="G226" i="1"/>
  <c r="U225" i="1"/>
  <c r="T225" i="1"/>
  <c r="O225" i="1"/>
  <c r="M225" i="1"/>
  <c r="K225" i="1"/>
  <c r="I225" i="1"/>
  <c r="G225" i="1"/>
  <c r="S224" i="1"/>
  <c r="R224" i="1"/>
  <c r="Q224" i="1"/>
  <c r="P224" i="1"/>
  <c r="U224" i="1" s="1"/>
  <c r="O224" i="1"/>
  <c r="L224" i="1"/>
  <c r="J224" i="1"/>
  <c r="H224" i="1"/>
  <c r="F224" i="1"/>
  <c r="G224" i="1" s="1"/>
  <c r="E224" i="1"/>
  <c r="D224" i="1"/>
  <c r="I224" i="1" s="1"/>
  <c r="U223" i="1"/>
  <c r="T223" i="1"/>
  <c r="O223" i="1"/>
  <c r="M223" i="1"/>
  <c r="K223" i="1"/>
  <c r="I223" i="1"/>
  <c r="G223" i="1"/>
  <c r="U222" i="1"/>
  <c r="T222" i="1"/>
  <c r="O222" i="1"/>
  <c r="M222" i="1"/>
  <c r="K222" i="1"/>
  <c r="I222" i="1"/>
  <c r="G222" i="1"/>
  <c r="U221" i="1"/>
  <c r="T221" i="1"/>
  <c r="O221" i="1"/>
  <c r="M221" i="1"/>
  <c r="K221" i="1"/>
  <c r="I221" i="1"/>
  <c r="G221" i="1"/>
  <c r="U220" i="1"/>
  <c r="T220" i="1"/>
  <c r="O220" i="1"/>
  <c r="M220" i="1"/>
  <c r="K220" i="1"/>
  <c r="I220" i="1"/>
  <c r="G220" i="1"/>
  <c r="U219" i="1"/>
  <c r="T219" i="1"/>
  <c r="O219" i="1"/>
  <c r="M219" i="1"/>
  <c r="K219" i="1"/>
  <c r="I219" i="1"/>
  <c r="G219" i="1"/>
  <c r="U218" i="1"/>
  <c r="T218" i="1"/>
  <c r="O218" i="1"/>
  <c r="M218" i="1"/>
  <c r="K218" i="1"/>
  <c r="I218" i="1"/>
  <c r="G218" i="1"/>
  <c r="U217" i="1"/>
  <c r="T217" i="1"/>
  <c r="O217" i="1"/>
  <c r="M217" i="1"/>
  <c r="K217" i="1"/>
  <c r="I217" i="1"/>
  <c r="G217" i="1"/>
  <c r="S216" i="1"/>
  <c r="R216" i="1"/>
  <c r="Q216" i="1"/>
  <c r="T216" i="1" s="1"/>
  <c r="P216" i="1"/>
  <c r="U216" i="1" s="1"/>
  <c r="L216" i="1"/>
  <c r="J216" i="1"/>
  <c r="H216" i="1"/>
  <c r="I216" i="1" s="1"/>
  <c r="F216" i="1"/>
  <c r="E216" i="1"/>
  <c r="D216" i="1"/>
  <c r="G216" i="1" s="1"/>
  <c r="U215" i="1"/>
  <c r="T215" i="1"/>
  <c r="O215" i="1"/>
  <c r="M215" i="1"/>
  <c r="K215" i="1"/>
  <c r="I215" i="1"/>
  <c r="G215" i="1"/>
  <c r="U214" i="1"/>
  <c r="T214" i="1"/>
  <c r="O214" i="1"/>
  <c r="M214" i="1"/>
  <c r="K214" i="1"/>
  <c r="I214" i="1"/>
  <c r="G214" i="1"/>
  <c r="U213" i="1"/>
  <c r="T213" i="1"/>
  <c r="O213" i="1"/>
  <c r="M213" i="1"/>
  <c r="K213" i="1"/>
  <c r="I213" i="1"/>
  <c r="G213" i="1"/>
  <c r="U212" i="1"/>
  <c r="T212" i="1"/>
  <c r="O212" i="1"/>
  <c r="M212" i="1"/>
  <c r="K212" i="1"/>
  <c r="I212" i="1"/>
  <c r="G212" i="1"/>
  <c r="U211" i="1"/>
  <c r="T211" i="1"/>
  <c r="O211" i="1"/>
  <c r="M211" i="1"/>
  <c r="K211" i="1"/>
  <c r="I211" i="1"/>
  <c r="G211" i="1"/>
  <c r="U210" i="1"/>
  <c r="T210" i="1"/>
  <c r="O210" i="1"/>
  <c r="M210" i="1"/>
  <c r="K210" i="1"/>
  <c r="I210" i="1"/>
  <c r="G210" i="1"/>
  <c r="U209" i="1"/>
  <c r="T209" i="1"/>
  <c r="O209" i="1"/>
  <c r="M209" i="1"/>
  <c r="K209" i="1"/>
  <c r="I209" i="1"/>
  <c r="G209" i="1"/>
  <c r="U208" i="1"/>
  <c r="T208" i="1"/>
  <c r="O208" i="1"/>
  <c r="M208" i="1"/>
  <c r="K208" i="1"/>
  <c r="I208" i="1"/>
  <c r="G208" i="1"/>
  <c r="S205" i="1"/>
  <c r="R205" i="1"/>
  <c r="Q205" i="1"/>
  <c r="T205" i="1" s="1"/>
  <c r="P205" i="1"/>
  <c r="L205" i="1"/>
  <c r="K205" i="1"/>
  <c r="J205" i="1"/>
  <c r="H205" i="1"/>
  <c r="F205" i="1"/>
  <c r="E205" i="1"/>
  <c r="D205" i="1"/>
  <c r="I205" i="1" s="1"/>
  <c r="S204" i="1"/>
  <c r="R204" i="1"/>
  <c r="Q204" i="1"/>
  <c r="P204" i="1"/>
  <c r="L204" i="1"/>
  <c r="J204" i="1"/>
  <c r="H204" i="1"/>
  <c r="F204" i="1"/>
  <c r="U204" i="1" s="1"/>
  <c r="E204" i="1"/>
  <c r="D204" i="1"/>
  <c r="I204" i="1" s="1"/>
  <c r="U203" i="1"/>
  <c r="T203" i="1"/>
  <c r="O203" i="1"/>
  <c r="M203" i="1"/>
  <c r="K203" i="1"/>
  <c r="I203" i="1"/>
  <c r="G203" i="1"/>
  <c r="U202" i="1"/>
  <c r="T202" i="1"/>
  <c r="O202" i="1"/>
  <c r="M202" i="1"/>
  <c r="K202" i="1"/>
  <c r="I202" i="1"/>
  <c r="G202" i="1"/>
  <c r="U201" i="1"/>
  <c r="T201" i="1"/>
  <c r="O201" i="1"/>
  <c r="M201" i="1"/>
  <c r="K201" i="1"/>
  <c r="I201" i="1"/>
  <c r="G201" i="1"/>
  <c r="U200" i="1"/>
  <c r="T200" i="1"/>
  <c r="O200" i="1"/>
  <c r="M200" i="1"/>
  <c r="K200" i="1"/>
  <c r="I200" i="1"/>
  <c r="G200" i="1"/>
  <c r="U199" i="1"/>
  <c r="T199" i="1"/>
  <c r="O199" i="1"/>
  <c r="M199" i="1"/>
  <c r="K199" i="1"/>
  <c r="I199" i="1"/>
  <c r="G199" i="1"/>
  <c r="S198" i="1"/>
  <c r="R198" i="1"/>
  <c r="Q198" i="1"/>
  <c r="T198" i="1" s="1"/>
  <c r="P198" i="1"/>
  <c r="L198" i="1"/>
  <c r="J198" i="1"/>
  <c r="H198" i="1"/>
  <c r="I198" i="1" s="1"/>
  <c r="G198" i="1"/>
  <c r="F198" i="1"/>
  <c r="E198" i="1"/>
  <c r="M198" i="1" s="1"/>
  <c r="D198" i="1"/>
  <c r="O198" i="1" s="1"/>
  <c r="U197" i="1"/>
  <c r="T197" i="1"/>
  <c r="O197" i="1"/>
  <c r="M197" i="1"/>
  <c r="K197" i="1"/>
  <c r="I197" i="1"/>
  <c r="G197" i="1"/>
  <c r="U196" i="1"/>
  <c r="T196" i="1"/>
  <c r="O196" i="1"/>
  <c r="M196" i="1"/>
  <c r="K196" i="1"/>
  <c r="I196" i="1"/>
  <c r="G196" i="1"/>
  <c r="U195" i="1"/>
  <c r="T195" i="1"/>
  <c r="O195" i="1"/>
  <c r="M195" i="1"/>
  <c r="K195" i="1"/>
  <c r="I195" i="1"/>
  <c r="G195" i="1"/>
  <c r="U194" i="1"/>
  <c r="T194" i="1"/>
  <c r="O194" i="1"/>
  <c r="M194" i="1"/>
  <c r="K194" i="1"/>
  <c r="I194" i="1"/>
  <c r="G194" i="1"/>
  <c r="U193" i="1"/>
  <c r="T193" i="1"/>
  <c r="O193" i="1"/>
  <c r="M193" i="1"/>
  <c r="K193" i="1"/>
  <c r="I193" i="1"/>
  <c r="G193" i="1"/>
  <c r="U192" i="1"/>
  <c r="T192" i="1"/>
  <c r="O192" i="1"/>
  <c r="M192" i="1"/>
  <c r="K192" i="1"/>
  <c r="I192" i="1"/>
  <c r="G192" i="1"/>
  <c r="U191" i="1"/>
  <c r="S191" i="1"/>
  <c r="T191" i="1" s="1"/>
  <c r="R191" i="1"/>
  <c r="Q191" i="1"/>
  <c r="P191" i="1"/>
  <c r="L191" i="1"/>
  <c r="J191" i="1"/>
  <c r="K191" i="1" s="1"/>
  <c r="H191" i="1"/>
  <c r="F191" i="1"/>
  <c r="E191" i="1"/>
  <c r="D191" i="1"/>
  <c r="I191" i="1" s="1"/>
  <c r="U190" i="1"/>
  <c r="T190" i="1"/>
  <c r="O190" i="1"/>
  <c r="M190" i="1"/>
  <c r="K190" i="1"/>
  <c r="I190" i="1"/>
  <c r="G190" i="1"/>
  <c r="U189" i="1"/>
  <c r="T189" i="1"/>
  <c r="O189" i="1"/>
  <c r="M189" i="1"/>
  <c r="K189" i="1"/>
  <c r="I189" i="1"/>
  <c r="G189" i="1"/>
  <c r="U188" i="1"/>
  <c r="T188" i="1"/>
  <c r="O188" i="1"/>
  <c r="M188" i="1"/>
  <c r="K188" i="1"/>
  <c r="I188" i="1"/>
  <c r="G188" i="1"/>
  <c r="U187" i="1"/>
  <c r="T187" i="1"/>
  <c r="O187" i="1"/>
  <c r="M187" i="1"/>
  <c r="K187" i="1"/>
  <c r="I187" i="1"/>
  <c r="G187" i="1"/>
  <c r="U186" i="1"/>
  <c r="T186" i="1"/>
  <c r="O186" i="1"/>
  <c r="M186" i="1"/>
  <c r="K186" i="1"/>
  <c r="I186" i="1"/>
  <c r="G186" i="1"/>
  <c r="S185" i="1"/>
  <c r="R185" i="1"/>
  <c r="Q185" i="1"/>
  <c r="T185" i="1" s="1"/>
  <c r="P185" i="1"/>
  <c r="U185" i="1" s="1"/>
  <c r="L185" i="1"/>
  <c r="J185" i="1"/>
  <c r="H185" i="1"/>
  <c r="F185" i="1"/>
  <c r="E185" i="1"/>
  <c r="D185" i="1"/>
  <c r="O185" i="1" s="1"/>
  <c r="U184" i="1"/>
  <c r="T184" i="1"/>
  <c r="O184" i="1"/>
  <c r="M184" i="1"/>
  <c r="K184" i="1"/>
  <c r="I184" i="1"/>
  <c r="G184" i="1"/>
  <c r="U183" i="1"/>
  <c r="T183" i="1"/>
  <c r="O183" i="1"/>
  <c r="M183" i="1"/>
  <c r="K183" i="1"/>
  <c r="I183" i="1"/>
  <c r="G183" i="1"/>
  <c r="U182" i="1"/>
  <c r="T182" i="1"/>
  <c r="O182" i="1"/>
  <c r="M182" i="1"/>
  <c r="K182" i="1"/>
  <c r="I182" i="1"/>
  <c r="G182" i="1"/>
  <c r="U181" i="1"/>
  <c r="T181" i="1"/>
  <c r="O181" i="1"/>
  <c r="M181" i="1"/>
  <c r="K181" i="1"/>
  <c r="I181" i="1"/>
  <c r="G181" i="1"/>
  <c r="U180" i="1"/>
  <c r="T180" i="1"/>
  <c r="O180" i="1"/>
  <c r="M180" i="1"/>
  <c r="K180" i="1"/>
  <c r="I180" i="1"/>
  <c r="G180" i="1"/>
  <c r="S179" i="1"/>
  <c r="T179" i="1" s="1"/>
  <c r="R179" i="1"/>
  <c r="Q179" i="1"/>
  <c r="P179" i="1"/>
  <c r="L179" i="1"/>
  <c r="J179" i="1"/>
  <c r="H179" i="1"/>
  <c r="F179" i="1"/>
  <c r="E179" i="1"/>
  <c r="M179" i="1" s="1"/>
  <c r="D179" i="1"/>
  <c r="I179" i="1" s="1"/>
  <c r="U178" i="1"/>
  <c r="T178" i="1"/>
  <c r="O178" i="1"/>
  <c r="M178" i="1"/>
  <c r="K178" i="1"/>
  <c r="I178" i="1"/>
  <c r="G178" i="1"/>
  <c r="U177" i="1"/>
  <c r="T177" i="1"/>
  <c r="O177" i="1"/>
  <c r="M177" i="1"/>
  <c r="K177" i="1"/>
  <c r="I177" i="1"/>
  <c r="G177" i="1"/>
  <c r="U176" i="1"/>
  <c r="T176" i="1"/>
  <c r="O176" i="1"/>
  <c r="M176" i="1"/>
  <c r="K176" i="1"/>
  <c r="I176" i="1"/>
  <c r="G176" i="1"/>
  <c r="U175" i="1"/>
  <c r="T175" i="1"/>
  <c r="O175" i="1"/>
  <c r="M175" i="1"/>
  <c r="K175" i="1"/>
  <c r="I175" i="1"/>
  <c r="G175" i="1"/>
  <c r="U174" i="1"/>
  <c r="T174" i="1"/>
  <c r="O174" i="1"/>
  <c r="M174" i="1"/>
  <c r="K174" i="1"/>
  <c r="I174" i="1"/>
  <c r="G174" i="1"/>
  <c r="U173" i="1"/>
  <c r="T173" i="1"/>
  <c r="O173" i="1"/>
  <c r="M173" i="1"/>
  <c r="K173" i="1"/>
  <c r="I173" i="1"/>
  <c r="G173" i="1"/>
  <c r="S170" i="1"/>
  <c r="R170" i="1"/>
  <c r="Q170" i="1"/>
  <c r="T170" i="1" s="1"/>
  <c r="P170" i="1"/>
  <c r="U170" i="1" s="1"/>
  <c r="O170" i="1"/>
  <c r="L170" i="1"/>
  <c r="J170" i="1"/>
  <c r="H170" i="1"/>
  <c r="I170" i="1" s="1"/>
  <c r="F170" i="1"/>
  <c r="G170" i="1" s="1"/>
  <c r="E170" i="1"/>
  <c r="M170" i="1" s="1"/>
  <c r="D170" i="1"/>
  <c r="S169" i="1"/>
  <c r="R169" i="1"/>
  <c r="Q169" i="1"/>
  <c r="T169" i="1" s="1"/>
  <c r="P169" i="1"/>
  <c r="U169" i="1" s="1"/>
  <c r="L169" i="1"/>
  <c r="J169" i="1"/>
  <c r="H169" i="1"/>
  <c r="F169" i="1"/>
  <c r="E169" i="1"/>
  <c r="M169" i="1" s="1"/>
  <c r="D169" i="1"/>
  <c r="O169" i="1" s="1"/>
  <c r="U168" i="1"/>
  <c r="T168" i="1"/>
  <c r="O168" i="1"/>
  <c r="M168" i="1"/>
  <c r="K168" i="1"/>
  <c r="I168" i="1"/>
  <c r="G168" i="1"/>
  <c r="U167" i="1"/>
  <c r="T167" i="1"/>
  <c r="O167" i="1"/>
  <c r="M167" i="1"/>
  <c r="K167" i="1"/>
  <c r="I167" i="1"/>
  <c r="G167" i="1"/>
  <c r="U166" i="1"/>
  <c r="T166" i="1"/>
  <c r="O166" i="1"/>
  <c r="M166" i="1"/>
  <c r="K166" i="1"/>
  <c r="I166" i="1"/>
  <c r="G166" i="1"/>
  <c r="U165" i="1"/>
  <c r="T165" i="1"/>
  <c r="O165" i="1"/>
  <c r="M165" i="1"/>
  <c r="K165" i="1"/>
  <c r="I165" i="1"/>
  <c r="G165" i="1"/>
  <c r="U164" i="1"/>
  <c r="T164" i="1"/>
  <c r="O164" i="1"/>
  <c r="M164" i="1"/>
  <c r="K164" i="1"/>
  <c r="I164" i="1"/>
  <c r="G164" i="1"/>
  <c r="T163" i="1"/>
  <c r="S163" i="1"/>
  <c r="R163" i="1"/>
  <c r="Q163" i="1"/>
  <c r="P163" i="1"/>
  <c r="L163" i="1"/>
  <c r="J163" i="1"/>
  <c r="H163" i="1"/>
  <c r="F163" i="1"/>
  <c r="U163" i="1" s="1"/>
  <c r="E163" i="1"/>
  <c r="D163" i="1"/>
  <c r="I163" i="1" s="1"/>
  <c r="U162" i="1"/>
  <c r="T162" i="1"/>
  <c r="O162" i="1"/>
  <c r="M162" i="1"/>
  <c r="K162" i="1"/>
  <c r="I162" i="1"/>
  <c r="G162" i="1"/>
  <c r="U161" i="1"/>
  <c r="T161" i="1"/>
  <c r="O161" i="1"/>
  <c r="M161" i="1"/>
  <c r="K161" i="1"/>
  <c r="I161" i="1"/>
  <c r="G161" i="1"/>
  <c r="U160" i="1"/>
  <c r="T160" i="1"/>
  <c r="O160" i="1"/>
  <c r="M160" i="1"/>
  <c r="K160" i="1"/>
  <c r="I160" i="1"/>
  <c r="G160" i="1"/>
  <c r="U159" i="1"/>
  <c r="T159" i="1"/>
  <c r="O159" i="1"/>
  <c r="M159" i="1"/>
  <c r="K159" i="1"/>
  <c r="I159" i="1"/>
  <c r="G159" i="1"/>
  <c r="U158" i="1"/>
  <c r="T158" i="1"/>
  <c r="O158" i="1"/>
  <c r="M158" i="1"/>
  <c r="K158" i="1"/>
  <c r="I158" i="1"/>
  <c r="G158" i="1"/>
  <c r="S157" i="1"/>
  <c r="R157" i="1"/>
  <c r="Q157" i="1"/>
  <c r="P157" i="1"/>
  <c r="L157" i="1"/>
  <c r="J157" i="1"/>
  <c r="H157" i="1"/>
  <c r="F157" i="1"/>
  <c r="E157" i="1"/>
  <c r="M157" i="1" s="1"/>
  <c r="D157" i="1"/>
  <c r="O157" i="1" s="1"/>
  <c r="U156" i="1"/>
  <c r="T156" i="1"/>
  <c r="O156" i="1"/>
  <c r="M156" i="1"/>
  <c r="K156" i="1"/>
  <c r="I156" i="1"/>
  <c r="G156" i="1"/>
  <c r="U155" i="1"/>
  <c r="T155" i="1"/>
  <c r="O155" i="1"/>
  <c r="M155" i="1"/>
  <c r="K155" i="1"/>
  <c r="I155" i="1"/>
  <c r="G155" i="1"/>
  <c r="U154" i="1"/>
  <c r="T154" i="1"/>
  <c r="O154" i="1"/>
  <c r="M154" i="1"/>
  <c r="K154" i="1"/>
  <c r="I154" i="1"/>
  <c r="G154" i="1"/>
  <c r="U153" i="1"/>
  <c r="T153" i="1"/>
  <c r="O153" i="1"/>
  <c r="M153" i="1"/>
  <c r="K153" i="1"/>
  <c r="I153" i="1"/>
  <c r="G153" i="1"/>
  <c r="U152" i="1"/>
  <c r="T152" i="1"/>
  <c r="O152" i="1"/>
  <c r="M152" i="1"/>
  <c r="K152" i="1"/>
  <c r="I152" i="1"/>
  <c r="G152" i="1"/>
  <c r="U151" i="1"/>
  <c r="T151" i="1"/>
  <c r="O151" i="1"/>
  <c r="M151" i="1"/>
  <c r="K151" i="1"/>
  <c r="I151" i="1"/>
  <c r="G151" i="1"/>
  <c r="U150" i="1"/>
  <c r="S150" i="1"/>
  <c r="T150" i="1" s="1"/>
  <c r="R150" i="1"/>
  <c r="Q150" i="1"/>
  <c r="P150" i="1"/>
  <c r="L150" i="1"/>
  <c r="J150" i="1"/>
  <c r="K150" i="1" s="1"/>
  <c r="H150" i="1"/>
  <c r="F150" i="1"/>
  <c r="E150" i="1"/>
  <c r="D150" i="1"/>
  <c r="U149" i="1"/>
  <c r="T149" i="1"/>
  <c r="O149" i="1"/>
  <c r="M149" i="1"/>
  <c r="K149" i="1"/>
  <c r="I149" i="1"/>
  <c r="G149" i="1"/>
  <c r="U148" i="1"/>
  <c r="T148" i="1"/>
  <c r="O148" i="1"/>
  <c r="M148" i="1"/>
  <c r="K148" i="1"/>
  <c r="I148" i="1"/>
  <c r="G148" i="1"/>
  <c r="U147" i="1"/>
  <c r="T147" i="1"/>
  <c r="O147" i="1"/>
  <c r="M147" i="1"/>
  <c r="K147" i="1"/>
  <c r="I147" i="1"/>
  <c r="G147" i="1"/>
  <c r="U146" i="1"/>
  <c r="T146" i="1"/>
  <c r="O146" i="1"/>
  <c r="M146" i="1"/>
  <c r="K146" i="1"/>
  <c r="I146" i="1"/>
  <c r="G146" i="1"/>
  <c r="U145" i="1"/>
  <c r="T145" i="1"/>
  <c r="O145" i="1"/>
  <c r="M145" i="1"/>
  <c r="K145" i="1"/>
  <c r="I145" i="1"/>
  <c r="G145" i="1"/>
  <c r="S144" i="1"/>
  <c r="R144" i="1"/>
  <c r="Q144" i="1"/>
  <c r="P144" i="1"/>
  <c r="U144" i="1" s="1"/>
  <c r="L144" i="1"/>
  <c r="J144" i="1"/>
  <c r="H144" i="1"/>
  <c r="F144" i="1"/>
  <c r="G144" i="1" s="1"/>
  <c r="E144" i="1"/>
  <c r="M144" i="1" s="1"/>
  <c r="D144" i="1"/>
  <c r="O144" i="1" s="1"/>
  <c r="U143" i="1"/>
  <c r="T143" i="1"/>
  <c r="O143" i="1"/>
  <c r="M143" i="1"/>
  <c r="K143" i="1"/>
  <c r="I143" i="1"/>
  <c r="G143" i="1"/>
  <c r="U142" i="1"/>
  <c r="T142" i="1"/>
  <c r="O142" i="1"/>
  <c r="M142" i="1"/>
  <c r="K142" i="1"/>
  <c r="I142" i="1"/>
  <c r="G142" i="1"/>
  <c r="U141" i="1"/>
  <c r="T141" i="1"/>
  <c r="O141" i="1"/>
  <c r="M141" i="1"/>
  <c r="K141" i="1"/>
  <c r="I141" i="1"/>
  <c r="G141" i="1"/>
  <c r="U140" i="1"/>
  <c r="T140" i="1"/>
  <c r="O140" i="1"/>
  <c r="M140" i="1"/>
  <c r="K140" i="1"/>
  <c r="I140" i="1"/>
  <c r="G140" i="1"/>
  <c r="U139" i="1"/>
  <c r="T139" i="1"/>
  <c r="O139" i="1"/>
  <c r="M139" i="1"/>
  <c r="K139" i="1"/>
  <c r="I139" i="1"/>
  <c r="G139" i="1"/>
  <c r="U138" i="1"/>
  <c r="T138" i="1"/>
  <c r="O138" i="1"/>
  <c r="M138" i="1"/>
  <c r="K138" i="1"/>
  <c r="I138" i="1"/>
  <c r="G138" i="1"/>
  <c r="S137" i="1"/>
  <c r="R137" i="1"/>
  <c r="Q137" i="1"/>
  <c r="P137" i="1"/>
  <c r="L137" i="1"/>
  <c r="J137" i="1"/>
  <c r="H137" i="1"/>
  <c r="I137" i="1" s="1"/>
  <c r="F137" i="1"/>
  <c r="U137" i="1" s="1"/>
  <c r="E137" i="1"/>
  <c r="M137" i="1" s="1"/>
  <c r="D137" i="1"/>
  <c r="U136" i="1"/>
  <c r="T136" i="1"/>
  <c r="O136" i="1"/>
  <c r="M136" i="1"/>
  <c r="K136" i="1"/>
  <c r="I136" i="1"/>
  <c r="G136" i="1"/>
  <c r="U135" i="1"/>
  <c r="T135" i="1"/>
  <c r="O135" i="1"/>
  <c r="M135" i="1"/>
  <c r="K135" i="1"/>
  <c r="I135" i="1"/>
  <c r="G135" i="1"/>
  <c r="U134" i="1"/>
  <c r="T134" i="1"/>
  <c r="O134" i="1"/>
  <c r="M134" i="1"/>
  <c r="K134" i="1"/>
  <c r="I134" i="1"/>
  <c r="G134" i="1"/>
  <c r="U133" i="1"/>
  <c r="T133" i="1"/>
  <c r="O133" i="1"/>
  <c r="M133" i="1"/>
  <c r="K133" i="1"/>
  <c r="I133" i="1"/>
  <c r="G133" i="1"/>
  <c r="S132" i="1"/>
  <c r="R132" i="1"/>
  <c r="Q132" i="1"/>
  <c r="P132" i="1"/>
  <c r="L132" i="1"/>
  <c r="J132" i="1"/>
  <c r="H132" i="1"/>
  <c r="F132" i="1"/>
  <c r="E132" i="1"/>
  <c r="M132" i="1" s="1"/>
  <c r="D132" i="1"/>
  <c r="U131" i="1"/>
  <c r="T131" i="1"/>
  <c r="O131" i="1"/>
  <c r="M131" i="1"/>
  <c r="K131" i="1"/>
  <c r="I131" i="1"/>
  <c r="G131" i="1"/>
  <c r="U130" i="1"/>
  <c r="T130" i="1"/>
  <c r="O130" i="1"/>
  <c r="M130" i="1"/>
  <c r="K130" i="1"/>
  <c r="I130" i="1"/>
  <c r="G130" i="1"/>
  <c r="U129" i="1"/>
  <c r="T129" i="1"/>
  <c r="O129" i="1"/>
  <c r="M129" i="1"/>
  <c r="K129" i="1"/>
  <c r="I129" i="1"/>
  <c r="G129" i="1"/>
  <c r="U128" i="1"/>
  <c r="T128" i="1"/>
  <c r="O128" i="1"/>
  <c r="M128" i="1"/>
  <c r="K128" i="1"/>
  <c r="I128" i="1"/>
  <c r="G128" i="1"/>
  <c r="U127" i="1"/>
  <c r="T127" i="1"/>
  <c r="O127" i="1"/>
  <c r="M127" i="1"/>
  <c r="K127" i="1"/>
  <c r="I127" i="1"/>
  <c r="G127" i="1"/>
  <c r="S126" i="1"/>
  <c r="T126" i="1" s="1"/>
  <c r="R126" i="1"/>
  <c r="Q126" i="1"/>
  <c r="P126" i="1"/>
  <c r="L126" i="1"/>
  <c r="J126" i="1"/>
  <c r="H126" i="1"/>
  <c r="F126" i="1"/>
  <c r="U126" i="1" s="1"/>
  <c r="E126" i="1"/>
  <c r="M126" i="1" s="1"/>
  <c r="D126" i="1"/>
  <c r="I126" i="1" s="1"/>
  <c r="U125" i="1"/>
  <c r="T125" i="1"/>
  <c r="O125" i="1"/>
  <c r="M125" i="1"/>
  <c r="K125" i="1"/>
  <c r="I125" i="1"/>
  <c r="G125" i="1"/>
  <c r="U124" i="1"/>
  <c r="T124" i="1"/>
  <c r="O124" i="1"/>
  <c r="M124" i="1"/>
  <c r="K124" i="1"/>
  <c r="I124" i="1"/>
  <c r="G124" i="1"/>
  <c r="U123" i="1"/>
  <c r="T123" i="1"/>
  <c r="O123" i="1"/>
  <c r="M123" i="1"/>
  <c r="K123" i="1"/>
  <c r="I123" i="1"/>
  <c r="G123" i="1"/>
  <c r="U122" i="1"/>
  <c r="T122" i="1"/>
  <c r="O122" i="1"/>
  <c r="M122" i="1"/>
  <c r="K122" i="1"/>
  <c r="I122" i="1"/>
  <c r="G122" i="1"/>
  <c r="S121" i="1"/>
  <c r="R121" i="1"/>
  <c r="Q121" i="1"/>
  <c r="T121" i="1" s="1"/>
  <c r="P121" i="1"/>
  <c r="U121" i="1" s="1"/>
  <c r="L121" i="1"/>
  <c r="J121" i="1"/>
  <c r="H121" i="1"/>
  <c r="I121" i="1" s="1"/>
  <c r="F121" i="1"/>
  <c r="E121" i="1"/>
  <c r="D121" i="1"/>
  <c r="O121" i="1" s="1"/>
  <c r="U120" i="1"/>
  <c r="T120" i="1"/>
  <c r="O120" i="1"/>
  <c r="M120" i="1"/>
  <c r="K120" i="1"/>
  <c r="I120" i="1"/>
  <c r="G120" i="1"/>
  <c r="U119" i="1"/>
  <c r="T119" i="1"/>
  <c r="O119" i="1"/>
  <c r="M119" i="1"/>
  <c r="K119" i="1"/>
  <c r="I119" i="1"/>
  <c r="G119" i="1"/>
  <c r="U118" i="1"/>
  <c r="T118" i="1"/>
  <c r="O118" i="1"/>
  <c r="M118" i="1"/>
  <c r="K118" i="1"/>
  <c r="I118" i="1"/>
  <c r="G118" i="1"/>
  <c r="U117" i="1"/>
  <c r="T117" i="1"/>
  <c r="O117" i="1"/>
  <c r="M117" i="1"/>
  <c r="K117" i="1"/>
  <c r="I117" i="1"/>
  <c r="G117" i="1"/>
  <c r="U116" i="1"/>
  <c r="T116" i="1"/>
  <c r="O116" i="1"/>
  <c r="M116" i="1"/>
  <c r="K116" i="1"/>
  <c r="I116" i="1"/>
  <c r="G116" i="1"/>
  <c r="U115" i="1"/>
  <c r="T115" i="1"/>
  <c r="O115" i="1"/>
  <c r="M115" i="1"/>
  <c r="K115" i="1"/>
  <c r="I115" i="1"/>
  <c r="G115" i="1"/>
  <c r="U114" i="1"/>
  <c r="T114" i="1"/>
  <c r="O114" i="1"/>
  <c r="M114" i="1"/>
  <c r="K114" i="1"/>
  <c r="I114" i="1"/>
  <c r="G114" i="1"/>
  <c r="U113" i="1"/>
  <c r="T113" i="1"/>
  <c r="O113" i="1"/>
  <c r="M113" i="1"/>
  <c r="K113" i="1"/>
  <c r="I113" i="1"/>
  <c r="G113" i="1"/>
  <c r="S112" i="1"/>
  <c r="R112" i="1"/>
  <c r="Q112" i="1"/>
  <c r="P112" i="1"/>
  <c r="U112" i="1" s="1"/>
  <c r="L112" i="1"/>
  <c r="J112" i="1"/>
  <c r="H112" i="1"/>
  <c r="F112" i="1"/>
  <c r="E112" i="1"/>
  <c r="D112" i="1"/>
  <c r="O112" i="1" s="1"/>
  <c r="U111" i="1"/>
  <c r="T111" i="1"/>
  <c r="O111" i="1"/>
  <c r="M111" i="1"/>
  <c r="K111" i="1"/>
  <c r="I111" i="1"/>
  <c r="G111" i="1"/>
  <c r="U110" i="1"/>
  <c r="T110" i="1"/>
  <c r="O110" i="1"/>
  <c r="M110" i="1"/>
  <c r="K110" i="1"/>
  <c r="I110" i="1"/>
  <c r="G110" i="1"/>
  <c r="U109" i="1"/>
  <c r="T109" i="1"/>
  <c r="O109" i="1"/>
  <c r="M109" i="1"/>
  <c r="K109" i="1"/>
  <c r="I109" i="1"/>
  <c r="G109" i="1"/>
  <c r="U108" i="1"/>
  <c r="T108" i="1"/>
  <c r="O108" i="1"/>
  <c r="M108" i="1"/>
  <c r="K108" i="1"/>
  <c r="I108" i="1"/>
  <c r="G108" i="1"/>
  <c r="U107" i="1"/>
  <c r="T107" i="1"/>
  <c r="O107" i="1"/>
  <c r="M107" i="1"/>
  <c r="K107" i="1"/>
  <c r="I107" i="1"/>
  <c r="G107" i="1"/>
  <c r="U106" i="1"/>
  <c r="S106" i="1"/>
  <c r="T106" i="1" s="1"/>
  <c r="R106" i="1"/>
  <c r="Q106" i="1"/>
  <c r="P106" i="1"/>
  <c r="L106" i="1"/>
  <c r="J106" i="1"/>
  <c r="H106" i="1"/>
  <c r="F106" i="1"/>
  <c r="E106" i="1"/>
  <c r="K106" i="1" s="1"/>
  <c r="D106" i="1"/>
  <c r="I106" i="1" s="1"/>
  <c r="U105" i="1"/>
  <c r="T105" i="1"/>
  <c r="O105" i="1"/>
  <c r="M105" i="1"/>
  <c r="K105" i="1"/>
  <c r="I105" i="1"/>
  <c r="G105" i="1"/>
  <c r="S102" i="1"/>
  <c r="T102" i="1" s="1"/>
  <c r="R102" i="1"/>
  <c r="Q102" i="1"/>
  <c r="P102" i="1"/>
  <c r="U102" i="1" s="1"/>
  <c r="L102" i="1"/>
  <c r="J102" i="1"/>
  <c r="H102" i="1"/>
  <c r="F102" i="1"/>
  <c r="E102" i="1"/>
  <c r="K102" i="1" s="1"/>
  <c r="D102" i="1"/>
  <c r="I102" i="1" s="1"/>
  <c r="S101" i="1"/>
  <c r="R101" i="1"/>
  <c r="Q101" i="1"/>
  <c r="T101" i="1" s="1"/>
  <c r="P101" i="1"/>
  <c r="L101" i="1"/>
  <c r="J101" i="1"/>
  <c r="H101" i="1"/>
  <c r="F101" i="1"/>
  <c r="G101" i="1" s="1"/>
  <c r="E101" i="1"/>
  <c r="D101" i="1"/>
  <c r="U100" i="1"/>
  <c r="T100" i="1"/>
  <c r="O100" i="1"/>
  <c r="M100" i="1"/>
  <c r="K100" i="1"/>
  <c r="I100" i="1"/>
  <c r="G100" i="1"/>
  <c r="U99" i="1"/>
  <c r="T99" i="1"/>
  <c r="O99" i="1"/>
  <c r="M99" i="1"/>
  <c r="K99" i="1"/>
  <c r="I99" i="1"/>
  <c r="G99" i="1"/>
  <c r="U98" i="1"/>
  <c r="T98" i="1"/>
  <c r="O98" i="1"/>
  <c r="M98" i="1"/>
  <c r="K98" i="1"/>
  <c r="I98" i="1"/>
  <c r="G98" i="1"/>
  <c r="U97" i="1"/>
  <c r="T97" i="1"/>
  <c r="O97" i="1"/>
  <c r="M97" i="1"/>
  <c r="K97" i="1"/>
  <c r="I97" i="1"/>
  <c r="G97" i="1"/>
  <c r="S96" i="1"/>
  <c r="R96" i="1"/>
  <c r="Q96" i="1"/>
  <c r="P96" i="1"/>
  <c r="L96" i="1"/>
  <c r="J96" i="1"/>
  <c r="K96" i="1" s="1"/>
  <c r="H96" i="1"/>
  <c r="F96" i="1"/>
  <c r="E96" i="1"/>
  <c r="D96" i="1"/>
  <c r="I96" i="1" s="1"/>
  <c r="U95" i="1"/>
  <c r="T95" i="1"/>
  <c r="O95" i="1"/>
  <c r="M95" i="1"/>
  <c r="K95" i="1"/>
  <c r="I95" i="1"/>
  <c r="G95" i="1"/>
  <c r="U94" i="1"/>
  <c r="T94" i="1"/>
  <c r="O94" i="1"/>
  <c r="M94" i="1"/>
  <c r="K94" i="1"/>
  <c r="I94" i="1"/>
  <c r="G94" i="1"/>
  <c r="U93" i="1"/>
  <c r="T93" i="1"/>
  <c r="O93" i="1"/>
  <c r="M93" i="1"/>
  <c r="K93" i="1"/>
  <c r="I93" i="1"/>
  <c r="G93" i="1"/>
  <c r="U92" i="1"/>
  <c r="T92" i="1"/>
  <c r="O92" i="1"/>
  <c r="M92" i="1"/>
  <c r="K92" i="1"/>
  <c r="I92" i="1"/>
  <c r="G92" i="1"/>
  <c r="S91" i="1"/>
  <c r="R91" i="1"/>
  <c r="Q91" i="1"/>
  <c r="P91" i="1"/>
  <c r="L91" i="1"/>
  <c r="J91" i="1"/>
  <c r="H91" i="1"/>
  <c r="F91" i="1"/>
  <c r="E91" i="1"/>
  <c r="M91" i="1" s="1"/>
  <c r="D91" i="1"/>
  <c r="U90" i="1"/>
  <c r="T90" i="1"/>
  <c r="O90" i="1"/>
  <c r="M90" i="1"/>
  <c r="K90" i="1"/>
  <c r="I90" i="1"/>
  <c r="G90" i="1"/>
  <c r="U89" i="1"/>
  <c r="T89" i="1"/>
  <c r="O89" i="1"/>
  <c r="M89" i="1"/>
  <c r="K89" i="1"/>
  <c r="I89" i="1"/>
  <c r="G89" i="1"/>
  <c r="U88" i="1"/>
  <c r="T88" i="1"/>
  <c r="O88" i="1"/>
  <c r="M88" i="1"/>
  <c r="K88" i="1"/>
  <c r="I88" i="1"/>
  <c r="G88" i="1"/>
  <c r="S85" i="1"/>
  <c r="R85" i="1"/>
  <c r="Q85" i="1"/>
  <c r="P85" i="1"/>
  <c r="L85" i="1"/>
  <c r="J85" i="1"/>
  <c r="H85" i="1"/>
  <c r="F85" i="1"/>
  <c r="G85" i="1" s="1"/>
  <c r="E85" i="1"/>
  <c r="D85" i="1"/>
  <c r="S84" i="1"/>
  <c r="R84" i="1"/>
  <c r="Q84" i="1"/>
  <c r="T84" i="1" s="1"/>
  <c r="P84" i="1"/>
  <c r="L84" i="1"/>
  <c r="J84" i="1"/>
  <c r="H84" i="1"/>
  <c r="F84" i="1"/>
  <c r="E84" i="1"/>
  <c r="M84" i="1" s="1"/>
  <c r="D84" i="1"/>
  <c r="O84" i="1" s="1"/>
  <c r="U83" i="1"/>
  <c r="T83" i="1"/>
  <c r="O83" i="1"/>
  <c r="M83" i="1"/>
  <c r="K83" i="1"/>
  <c r="I83" i="1"/>
  <c r="G83" i="1"/>
  <c r="U82" i="1"/>
  <c r="T82" i="1"/>
  <c r="O82" i="1"/>
  <c r="M82" i="1"/>
  <c r="K82" i="1"/>
  <c r="I82" i="1"/>
  <c r="G82" i="1"/>
  <c r="U81" i="1"/>
  <c r="T81" i="1"/>
  <c r="O81" i="1"/>
  <c r="M81" i="1"/>
  <c r="K81" i="1"/>
  <c r="I81" i="1"/>
  <c r="G81" i="1"/>
  <c r="U80" i="1"/>
  <c r="T80" i="1"/>
  <c r="O80" i="1"/>
  <c r="M80" i="1"/>
  <c r="K80" i="1"/>
  <c r="I80" i="1"/>
  <c r="G80" i="1"/>
  <c r="U79" i="1"/>
  <c r="T79" i="1"/>
  <c r="O79" i="1"/>
  <c r="M79" i="1"/>
  <c r="K79" i="1"/>
  <c r="I79" i="1"/>
  <c r="G79" i="1"/>
  <c r="U78" i="1"/>
  <c r="S78" i="1"/>
  <c r="T78" i="1" s="1"/>
  <c r="R78" i="1"/>
  <c r="Q78" i="1"/>
  <c r="P78" i="1"/>
  <c r="L78" i="1"/>
  <c r="J78" i="1"/>
  <c r="H78" i="1"/>
  <c r="F78" i="1"/>
  <c r="E78" i="1"/>
  <c r="M78" i="1" s="1"/>
  <c r="D78" i="1"/>
  <c r="I78" i="1" s="1"/>
  <c r="U77" i="1"/>
  <c r="T77" i="1"/>
  <c r="O77" i="1"/>
  <c r="M77" i="1"/>
  <c r="K77" i="1"/>
  <c r="I77" i="1"/>
  <c r="G77" i="1"/>
  <c r="U76" i="1"/>
  <c r="T76" i="1"/>
  <c r="O76" i="1"/>
  <c r="M76" i="1"/>
  <c r="K76" i="1"/>
  <c r="I76" i="1"/>
  <c r="G76" i="1"/>
  <c r="U75" i="1"/>
  <c r="T75" i="1"/>
  <c r="O75" i="1"/>
  <c r="M75" i="1"/>
  <c r="K75" i="1"/>
  <c r="I75" i="1"/>
  <c r="G75" i="1"/>
  <c r="U74" i="1"/>
  <c r="T74" i="1"/>
  <c r="O74" i="1"/>
  <c r="M74" i="1"/>
  <c r="K74" i="1"/>
  <c r="I74" i="1"/>
  <c r="G74" i="1"/>
  <c r="U73" i="1"/>
  <c r="T73" i="1"/>
  <c r="O73" i="1"/>
  <c r="M73" i="1"/>
  <c r="K73" i="1"/>
  <c r="I73" i="1"/>
  <c r="G73" i="1"/>
  <c r="U72" i="1"/>
  <c r="T72" i="1"/>
  <c r="O72" i="1"/>
  <c r="M72" i="1"/>
  <c r="K72" i="1"/>
  <c r="I72" i="1"/>
  <c r="G72" i="1"/>
  <c r="U71" i="1"/>
  <c r="T71" i="1"/>
  <c r="O71" i="1"/>
  <c r="M71" i="1"/>
  <c r="K71" i="1"/>
  <c r="I71" i="1"/>
  <c r="G71" i="1"/>
  <c r="U70" i="1"/>
  <c r="T70" i="1"/>
  <c r="S70" i="1"/>
  <c r="R70" i="1"/>
  <c r="Q70" i="1"/>
  <c r="P70" i="1"/>
  <c r="L70" i="1"/>
  <c r="J70" i="1"/>
  <c r="H70" i="1"/>
  <c r="F70" i="1"/>
  <c r="E70" i="1"/>
  <c r="D70" i="1"/>
  <c r="U69" i="1"/>
  <c r="T69" i="1"/>
  <c r="O69" i="1"/>
  <c r="M69" i="1"/>
  <c r="K69" i="1"/>
  <c r="I69" i="1"/>
  <c r="G69" i="1"/>
  <c r="U68" i="1"/>
  <c r="T68" i="1"/>
  <c r="O68" i="1"/>
  <c r="M68" i="1"/>
  <c r="K68" i="1"/>
  <c r="I68" i="1"/>
  <c r="G68" i="1"/>
  <c r="U67" i="1"/>
  <c r="T67" i="1"/>
  <c r="O67" i="1"/>
  <c r="M67" i="1"/>
  <c r="K67" i="1"/>
  <c r="I67" i="1"/>
  <c r="G67" i="1"/>
  <c r="U66" i="1"/>
  <c r="T66" i="1"/>
  <c r="O66" i="1"/>
  <c r="M66" i="1"/>
  <c r="K66" i="1"/>
  <c r="I66" i="1"/>
  <c r="G66" i="1"/>
  <c r="U65" i="1"/>
  <c r="T65" i="1"/>
  <c r="O65" i="1"/>
  <c r="M65" i="1"/>
  <c r="K65" i="1"/>
  <c r="I65" i="1"/>
  <c r="G65" i="1"/>
  <c r="U64" i="1"/>
  <c r="T64" i="1"/>
  <c r="O64" i="1"/>
  <c r="M64" i="1"/>
  <c r="K64" i="1"/>
  <c r="I64" i="1"/>
  <c r="G64" i="1"/>
  <c r="S63" i="1"/>
  <c r="R63" i="1"/>
  <c r="Q63" i="1"/>
  <c r="T63" i="1" s="1"/>
  <c r="P63" i="1"/>
  <c r="L63" i="1"/>
  <c r="J63" i="1"/>
  <c r="H63" i="1"/>
  <c r="F63" i="1"/>
  <c r="G63" i="1" s="1"/>
  <c r="E63" i="1"/>
  <c r="D63" i="1"/>
  <c r="O63" i="1" s="1"/>
  <c r="U62" i="1"/>
  <c r="T62" i="1"/>
  <c r="O62" i="1"/>
  <c r="M62" i="1"/>
  <c r="K62" i="1"/>
  <c r="I62" i="1"/>
  <c r="G62" i="1"/>
  <c r="U61" i="1"/>
  <c r="T61" i="1"/>
  <c r="O61" i="1"/>
  <c r="M61" i="1"/>
  <c r="K61" i="1"/>
  <c r="I61" i="1"/>
  <c r="G61" i="1"/>
  <c r="U60" i="1"/>
  <c r="T60" i="1"/>
  <c r="O60" i="1"/>
  <c r="M60" i="1"/>
  <c r="K60" i="1"/>
  <c r="I60" i="1"/>
  <c r="G60" i="1"/>
  <c r="U59" i="1"/>
  <c r="T59" i="1"/>
  <c r="O59" i="1"/>
  <c r="M59" i="1"/>
  <c r="K59" i="1"/>
  <c r="I59" i="1"/>
  <c r="G59" i="1"/>
  <c r="U58" i="1"/>
  <c r="S58" i="1"/>
  <c r="T58" i="1" s="1"/>
  <c r="R58" i="1"/>
  <c r="Q58" i="1"/>
  <c r="P58" i="1"/>
  <c r="L58" i="1"/>
  <c r="J58" i="1"/>
  <c r="H58" i="1"/>
  <c r="F58" i="1"/>
  <c r="E58" i="1"/>
  <c r="K58" i="1" s="1"/>
  <c r="D58" i="1"/>
  <c r="I58" i="1" s="1"/>
  <c r="U57" i="1"/>
  <c r="T57" i="1"/>
  <c r="O57" i="1"/>
  <c r="M57" i="1"/>
  <c r="K57" i="1"/>
  <c r="I57" i="1"/>
  <c r="G57" i="1"/>
  <c r="S54" i="1"/>
  <c r="T54" i="1" s="1"/>
  <c r="R54" i="1"/>
  <c r="Q54" i="1"/>
  <c r="P54" i="1"/>
  <c r="U54" i="1" s="1"/>
  <c r="L54" i="1"/>
  <c r="J54" i="1"/>
  <c r="H54" i="1"/>
  <c r="F54" i="1"/>
  <c r="E54" i="1"/>
  <c r="K54" i="1" s="1"/>
  <c r="D54" i="1"/>
  <c r="I54" i="1" s="1"/>
  <c r="S53" i="1"/>
  <c r="R53" i="1"/>
  <c r="Q53" i="1"/>
  <c r="T53" i="1" s="1"/>
  <c r="P53" i="1"/>
  <c r="L53" i="1"/>
  <c r="J53" i="1"/>
  <c r="H53" i="1"/>
  <c r="F53" i="1"/>
  <c r="E53" i="1"/>
  <c r="K53" i="1" s="1"/>
  <c r="D53" i="1"/>
  <c r="U52" i="1"/>
  <c r="T52" i="1"/>
  <c r="O52" i="1"/>
  <c r="M52" i="1"/>
  <c r="K52" i="1"/>
  <c r="I52" i="1"/>
  <c r="G52" i="1"/>
  <c r="U51" i="1"/>
  <c r="T51" i="1"/>
  <c r="O51" i="1"/>
  <c r="M51" i="1"/>
  <c r="K51" i="1"/>
  <c r="I51" i="1"/>
  <c r="G51" i="1"/>
  <c r="U50" i="1"/>
  <c r="T50" i="1"/>
  <c r="O50" i="1"/>
  <c r="M50" i="1"/>
  <c r="K50" i="1"/>
  <c r="I50" i="1"/>
  <c r="G50" i="1"/>
  <c r="U49" i="1"/>
  <c r="T49" i="1"/>
  <c r="O49" i="1"/>
  <c r="M49" i="1"/>
  <c r="K49" i="1"/>
  <c r="I49" i="1"/>
  <c r="G49" i="1"/>
  <c r="U48" i="1"/>
  <c r="T48" i="1"/>
  <c r="O48" i="1"/>
  <c r="M48" i="1"/>
  <c r="K48" i="1"/>
  <c r="I48" i="1"/>
  <c r="G48" i="1"/>
  <c r="U47" i="1"/>
  <c r="S47" i="1"/>
  <c r="R47" i="1"/>
  <c r="Q47" i="1"/>
  <c r="P47" i="1"/>
  <c r="L47" i="1"/>
  <c r="J47" i="1"/>
  <c r="K47" i="1" s="1"/>
  <c r="I47" i="1"/>
  <c r="H47" i="1"/>
  <c r="F47" i="1"/>
  <c r="E47" i="1"/>
  <c r="D47" i="1"/>
  <c r="G47" i="1" s="1"/>
  <c r="U46" i="1"/>
  <c r="T46" i="1"/>
  <c r="O46" i="1"/>
  <c r="M46" i="1"/>
  <c r="K46" i="1"/>
  <c r="I46" i="1"/>
  <c r="G46" i="1"/>
  <c r="U45" i="1"/>
  <c r="T45" i="1"/>
  <c r="O45" i="1"/>
  <c r="M45" i="1"/>
  <c r="K45" i="1"/>
  <c r="I45" i="1"/>
  <c r="G45" i="1"/>
  <c r="U44" i="1"/>
  <c r="T44" i="1"/>
  <c r="O44" i="1"/>
  <c r="M44" i="1"/>
  <c r="K44" i="1"/>
  <c r="I44" i="1"/>
  <c r="G44" i="1"/>
  <c r="U43" i="1"/>
  <c r="T43" i="1"/>
  <c r="O43" i="1"/>
  <c r="M43" i="1"/>
  <c r="K43" i="1"/>
  <c r="I43" i="1"/>
  <c r="G43" i="1"/>
  <c r="U42" i="1"/>
  <c r="T42" i="1"/>
  <c r="O42" i="1"/>
  <c r="M42" i="1"/>
  <c r="K42" i="1"/>
  <c r="I42" i="1"/>
  <c r="G42" i="1"/>
  <c r="U41" i="1"/>
  <c r="T41" i="1"/>
  <c r="O41" i="1"/>
  <c r="M41" i="1"/>
  <c r="K41" i="1"/>
  <c r="I41" i="1"/>
  <c r="G41" i="1"/>
  <c r="U40" i="1"/>
  <c r="S40" i="1"/>
  <c r="T40" i="1" s="1"/>
  <c r="R40" i="1"/>
  <c r="Q40" i="1"/>
  <c r="P40" i="1"/>
  <c r="L40" i="1"/>
  <c r="J40" i="1"/>
  <c r="H40" i="1"/>
  <c r="F40" i="1"/>
  <c r="E40" i="1"/>
  <c r="K40" i="1" s="1"/>
  <c r="D40" i="1"/>
  <c r="I40" i="1" s="1"/>
  <c r="U39" i="1"/>
  <c r="T39" i="1"/>
  <c r="O39" i="1"/>
  <c r="M39" i="1"/>
  <c r="K39" i="1"/>
  <c r="I39" i="1"/>
  <c r="G39" i="1"/>
  <c r="U38" i="1"/>
  <c r="T38" i="1"/>
  <c r="O38" i="1"/>
  <c r="M38" i="1"/>
  <c r="K38" i="1"/>
  <c r="I38" i="1"/>
  <c r="G38" i="1"/>
  <c r="U37" i="1"/>
  <c r="T37" i="1"/>
  <c r="O37" i="1"/>
  <c r="M37" i="1"/>
  <c r="K37" i="1"/>
  <c r="I37" i="1"/>
  <c r="G37" i="1"/>
  <c r="U36" i="1"/>
  <c r="T36" i="1"/>
  <c r="O36" i="1"/>
  <c r="M36" i="1"/>
  <c r="K36" i="1"/>
  <c r="I36" i="1"/>
  <c r="G36" i="1"/>
  <c r="U35" i="1"/>
  <c r="S35" i="1"/>
  <c r="R35" i="1"/>
  <c r="Q35" i="1"/>
  <c r="P35" i="1"/>
  <c r="L35" i="1"/>
  <c r="J35" i="1"/>
  <c r="K35" i="1" s="1"/>
  <c r="H35" i="1"/>
  <c r="I35" i="1" s="1"/>
  <c r="F35" i="1"/>
  <c r="E35" i="1"/>
  <c r="D35" i="1"/>
  <c r="U34" i="1"/>
  <c r="T34" i="1"/>
  <c r="O34" i="1"/>
  <c r="M34" i="1"/>
  <c r="K34" i="1"/>
  <c r="I34" i="1"/>
  <c r="G34" i="1"/>
  <c r="U33" i="1"/>
  <c r="T33" i="1"/>
  <c r="O33" i="1"/>
  <c r="M33" i="1"/>
  <c r="K33" i="1"/>
  <c r="I33" i="1"/>
  <c r="G33" i="1"/>
  <c r="U32" i="1"/>
  <c r="T32" i="1"/>
  <c r="O32" i="1"/>
  <c r="M32" i="1"/>
  <c r="K32" i="1"/>
  <c r="I32" i="1"/>
  <c r="G32" i="1"/>
  <c r="U31" i="1"/>
  <c r="T31" i="1"/>
  <c r="O31" i="1"/>
  <c r="M31" i="1"/>
  <c r="K31" i="1"/>
  <c r="I31" i="1"/>
  <c r="G31" i="1"/>
  <c r="U30" i="1"/>
  <c r="T30" i="1"/>
  <c r="O30" i="1"/>
  <c r="M30" i="1"/>
  <c r="K30" i="1"/>
  <c r="I30" i="1"/>
  <c r="G30" i="1"/>
  <c r="U29" i="1"/>
  <c r="T29" i="1"/>
  <c r="O29" i="1"/>
  <c r="M29" i="1"/>
  <c r="K29" i="1"/>
  <c r="I29" i="1"/>
  <c r="G29" i="1"/>
  <c r="U28" i="1"/>
  <c r="T28" i="1"/>
  <c r="O28" i="1"/>
  <c r="M28" i="1"/>
  <c r="K28" i="1"/>
  <c r="I28" i="1"/>
  <c r="G28" i="1"/>
  <c r="S27" i="1"/>
  <c r="T27" i="1" s="1"/>
  <c r="R27" i="1"/>
  <c r="Q27" i="1"/>
  <c r="P27" i="1"/>
  <c r="U27" i="1" s="1"/>
  <c r="L27" i="1"/>
  <c r="J27" i="1"/>
  <c r="H27" i="1"/>
  <c r="F27" i="1"/>
  <c r="E27" i="1"/>
  <c r="D27" i="1"/>
  <c r="U26" i="1"/>
  <c r="T26" i="1"/>
  <c r="O26" i="1"/>
  <c r="M26" i="1"/>
  <c r="K26" i="1"/>
  <c r="I26" i="1"/>
  <c r="G26" i="1"/>
  <c r="U25" i="1"/>
  <c r="T25" i="1"/>
  <c r="O25" i="1"/>
  <c r="M25" i="1"/>
  <c r="K25" i="1"/>
  <c r="I25" i="1"/>
  <c r="G25" i="1"/>
  <c r="U24" i="1"/>
  <c r="T24" i="1"/>
  <c r="O24" i="1"/>
  <c r="M24" i="1"/>
  <c r="K24" i="1"/>
  <c r="I24" i="1"/>
  <c r="G24" i="1"/>
  <c r="U23" i="1"/>
  <c r="T23" i="1"/>
  <c r="O23" i="1"/>
  <c r="M23" i="1"/>
  <c r="K23" i="1"/>
  <c r="I23" i="1"/>
  <c r="G23" i="1"/>
  <c r="U22" i="1"/>
  <c r="T22" i="1"/>
  <c r="O22" i="1"/>
  <c r="M22" i="1"/>
  <c r="K22" i="1"/>
  <c r="I22" i="1"/>
  <c r="G22" i="1"/>
  <c r="U21" i="1"/>
  <c r="T21" i="1"/>
  <c r="O21" i="1"/>
  <c r="M21" i="1"/>
  <c r="K21" i="1"/>
  <c r="I21" i="1"/>
  <c r="G21" i="1"/>
  <c r="U20" i="1"/>
  <c r="T20" i="1"/>
  <c r="O20" i="1"/>
  <c r="M20" i="1"/>
  <c r="K20" i="1"/>
  <c r="I20" i="1"/>
  <c r="G20" i="1"/>
  <c r="S19" i="1"/>
  <c r="R19" i="1"/>
  <c r="Q19" i="1"/>
  <c r="T19" i="1" s="1"/>
  <c r="P19" i="1"/>
  <c r="O19" i="1"/>
  <c r="L19" i="1"/>
  <c r="J19" i="1"/>
  <c r="H19" i="1"/>
  <c r="F19" i="1"/>
  <c r="U19" i="1" s="1"/>
  <c r="E19" i="1"/>
  <c r="D19" i="1"/>
  <c r="U18" i="1"/>
  <c r="T18" i="1"/>
  <c r="O18" i="1"/>
  <c r="M18" i="1"/>
  <c r="K18" i="1"/>
  <c r="I18" i="1"/>
  <c r="G18" i="1"/>
  <c r="U17" i="1"/>
  <c r="T17" i="1"/>
  <c r="O17" i="1"/>
  <c r="M17" i="1"/>
  <c r="K17" i="1"/>
  <c r="I17" i="1"/>
  <c r="G17" i="1"/>
  <c r="U16" i="1"/>
  <c r="T16" i="1"/>
  <c r="O16" i="1"/>
  <c r="M16" i="1"/>
  <c r="K16" i="1"/>
  <c r="I16" i="1"/>
  <c r="G16" i="1"/>
  <c r="U15" i="1"/>
  <c r="T15" i="1"/>
  <c r="O15" i="1"/>
  <c r="M15" i="1"/>
  <c r="K15" i="1"/>
  <c r="I15" i="1"/>
  <c r="G15" i="1"/>
  <c r="U14" i="1"/>
  <c r="T14" i="1"/>
  <c r="O14" i="1"/>
  <c r="M14" i="1"/>
  <c r="K14" i="1"/>
  <c r="I14" i="1"/>
  <c r="G14" i="1"/>
  <c r="U13" i="1"/>
  <c r="T13" i="1"/>
  <c r="O13" i="1"/>
  <c r="M13" i="1"/>
  <c r="K13" i="1"/>
  <c r="I13" i="1"/>
  <c r="G13" i="1"/>
  <c r="U12" i="1"/>
  <c r="T12" i="1"/>
  <c r="O12" i="1"/>
  <c r="M12" i="1"/>
  <c r="K12" i="1"/>
  <c r="I12" i="1"/>
  <c r="G12" i="1"/>
  <c r="U11" i="1"/>
  <c r="T11" i="1"/>
  <c r="O11" i="1"/>
  <c r="M11" i="1"/>
  <c r="K11" i="1"/>
  <c r="I11" i="1"/>
  <c r="G11" i="1"/>
  <c r="S10" i="1"/>
  <c r="R10" i="1"/>
  <c r="Q10" i="1"/>
  <c r="T10" i="1" s="1"/>
  <c r="P10" i="1"/>
  <c r="U10" i="1" s="1"/>
  <c r="O10" i="1"/>
  <c r="L10" i="1"/>
  <c r="J10" i="1"/>
  <c r="H10" i="1"/>
  <c r="I10" i="1" s="1"/>
  <c r="F10" i="1"/>
  <c r="G10" i="1" s="1"/>
  <c r="E10" i="1"/>
  <c r="D10" i="1"/>
  <c r="U9" i="1"/>
  <c r="T9" i="1"/>
  <c r="O9" i="1"/>
  <c r="M9" i="1"/>
  <c r="K9" i="1"/>
  <c r="I9" i="1"/>
  <c r="G9" i="1"/>
  <c r="U8" i="1"/>
  <c r="T8" i="1"/>
  <c r="O8" i="1"/>
  <c r="M8" i="1"/>
  <c r="K8" i="1"/>
  <c r="I8" i="1"/>
  <c r="G8" i="1"/>
  <c r="G339" i="3" l="1"/>
  <c r="G137" i="6"/>
  <c r="T310" i="1"/>
  <c r="I337" i="3"/>
  <c r="G198" i="4"/>
  <c r="G85" i="5"/>
  <c r="I85" i="5"/>
  <c r="O85" i="5"/>
  <c r="I85" i="6"/>
  <c r="G85" i="6"/>
  <c r="G259" i="9"/>
  <c r="I259" i="9"/>
  <c r="T47" i="3"/>
  <c r="O254" i="3"/>
  <c r="I254" i="3"/>
  <c r="M317" i="3"/>
  <c r="K317" i="3"/>
  <c r="O132" i="1"/>
  <c r="I132" i="1"/>
  <c r="M19" i="2"/>
  <c r="K19" i="2"/>
  <c r="G224" i="2"/>
  <c r="O224" i="2"/>
  <c r="I224" i="2"/>
  <c r="O58" i="3"/>
  <c r="I58" i="3"/>
  <c r="K63" i="3"/>
  <c r="G170" i="3"/>
  <c r="M85" i="6"/>
  <c r="K85" i="6"/>
  <c r="G230" i="11"/>
  <c r="O230" i="11"/>
  <c r="M170" i="2"/>
  <c r="K170" i="2"/>
  <c r="O102" i="2"/>
  <c r="I102" i="2"/>
  <c r="I198" i="4"/>
  <c r="O198" i="4"/>
  <c r="O70" i="2"/>
  <c r="I70" i="2"/>
  <c r="U78" i="2"/>
  <c r="U91" i="2"/>
  <c r="U204" i="2"/>
  <c r="G323" i="3"/>
  <c r="M96" i="1"/>
  <c r="U101" i="1"/>
  <c r="I58" i="2"/>
  <c r="G58" i="3"/>
  <c r="K303" i="3"/>
  <c r="M35" i="5"/>
  <c r="K230" i="5"/>
  <c r="M27" i="1"/>
  <c r="K27" i="1"/>
  <c r="U338" i="5"/>
  <c r="M259" i="4"/>
  <c r="K259" i="4"/>
  <c r="I317" i="1"/>
  <c r="O317" i="1"/>
  <c r="G317" i="1"/>
  <c r="I84" i="3"/>
  <c r="G84" i="3"/>
  <c r="O47" i="6"/>
  <c r="G47" i="6"/>
  <c r="G179" i="10"/>
  <c r="I179" i="10"/>
  <c r="K84" i="2"/>
  <c r="U170" i="3"/>
  <c r="U85" i="1"/>
  <c r="G40" i="2"/>
  <c r="G163" i="2"/>
  <c r="I163" i="2"/>
  <c r="T19" i="3"/>
  <c r="U240" i="5"/>
  <c r="G150" i="3"/>
  <c r="O150" i="3"/>
  <c r="I150" i="3"/>
  <c r="M78" i="2"/>
  <c r="K78" i="2"/>
  <c r="M254" i="2"/>
  <c r="K254" i="2"/>
  <c r="G191" i="6"/>
  <c r="O191" i="6"/>
  <c r="I191" i="6"/>
  <c r="I78" i="3"/>
  <c r="O78" i="3"/>
  <c r="M78" i="3"/>
  <c r="K78" i="3"/>
  <c r="M332" i="3"/>
  <c r="K332" i="3"/>
  <c r="O54" i="2"/>
  <c r="I54" i="2"/>
  <c r="G70" i="2"/>
  <c r="M63" i="1"/>
  <c r="T85" i="1"/>
  <c r="M204" i="1"/>
  <c r="K204" i="1"/>
  <c r="K231" i="1"/>
  <c r="G54" i="2"/>
  <c r="I137" i="2"/>
  <c r="O137" i="2"/>
  <c r="G169" i="2"/>
  <c r="T332" i="2"/>
  <c r="I35" i="3"/>
  <c r="O35" i="3"/>
  <c r="G35" i="3"/>
  <c r="T102" i="4"/>
  <c r="G157" i="4"/>
  <c r="I157" i="4"/>
  <c r="O157" i="4"/>
  <c r="M332" i="7"/>
  <c r="K332" i="7"/>
  <c r="M101" i="2"/>
  <c r="K101" i="2"/>
  <c r="U285" i="4"/>
  <c r="I337" i="4"/>
  <c r="O337" i="4"/>
  <c r="G53" i="5"/>
  <c r="I53" i="5"/>
  <c r="O53" i="5"/>
  <c r="I191" i="5"/>
  <c r="G91" i="8"/>
  <c r="O91" i="8"/>
  <c r="I91" i="8"/>
  <c r="M338" i="3"/>
  <c r="K338" i="3"/>
  <c r="O84" i="8"/>
  <c r="G84" i="8"/>
  <c r="G121" i="8"/>
  <c r="O121" i="8"/>
  <c r="I121" i="8"/>
  <c r="G63" i="3"/>
  <c r="O63" i="3"/>
  <c r="G91" i="3"/>
  <c r="O91" i="3"/>
  <c r="G157" i="11"/>
  <c r="O157" i="11"/>
  <c r="I157" i="11"/>
  <c r="I63" i="3"/>
  <c r="I170" i="4"/>
  <c r="U53" i="1"/>
  <c r="U96" i="1"/>
  <c r="M310" i="2"/>
  <c r="K310" i="2"/>
  <c r="M10" i="1"/>
  <c r="I19" i="1"/>
  <c r="I63" i="1"/>
  <c r="T144" i="1"/>
  <c r="I35" i="2"/>
  <c r="G35" i="2"/>
  <c r="O35" i="2"/>
  <c r="M85" i="2"/>
  <c r="K85" i="2"/>
  <c r="G137" i="2"/>
  <c r="I169" i="2"/>
  <c r="I338" i="2"/>
  <c r="M85" i="3"/>
  <c r="K85" i="3"/>
  <c r="M101" i="4"/>
  <c r="K101" i="4"/>
  <c r="U310" i="4"/>
  <c r="I339" i="4"/>
  <c r="O339" i="4"/>
  <c r="O254" i="7"/>
  <c r="I254" i="7"/>
  <c r="M267" i="7"/>
  <c r="K267" i="7"/>
  <c r="G285" i="7"/>
  <c r="I285" i="7"/>
  <c r="M303" i="2"/>
  <c r="K303" i="2"/>
  <c r="G231" i="1"/>
  <c r="I231" i="1"/>
  <c r="G299" i="3"/>
  <c r="O299" i="3"/>
  <c r="O91" i="1"/>
  <c r="G91" i="1"/>
  <c r="I137" i="3"/>
  <c r="G137" i="3"/>
  <c r="O137" i="3"/>
  <c r="K19" i="1"/>
  <c r="T47" i="1"/>
  <c r="I275" i="2"/>
  <c r="O275" i="2"/>
  <c r="G292" i="2"/>
  <c r="I298" i="2"/>
  <c r="G310" i="2"/>
  <c r="G85" i="4"/>
  <c r="G337" i="4"/>
  <c r="O132" i="5"/>
  <c r="G191" i="5"/>
  <c r="M150" i="8"/>
  <c r="K150" i="8"/>
  <c r="M126" i="2"/>
  <c r="K126" i="2"/>
  <c r="K137" i="2"/>
  <c r="U163" i="2"/>
  <c r="M298" i="2"/>
  <c r="K298" i="2"/>
  <c r="T260" i="3"/>
  <c r="O204" i="7"/>
  <c r="G204" i="7"/>
  <c r="M101" i="6"/>
  <c r="K101" i="6"/>
  <c r="M132" i="2"/>
  <c r="K132" i="2"/>
  <c r="U191" i="4"/>
  <c r="O247" i="4"/>
  <c r="G247" i="4"/>
  <c r="I19" i="6"/>
  <c r="G19" i="6"/>
  <c r="M204" i="7"/>
  <c r="K204" i="7"/>
  <c r="M96" i="2"/>
  <c r="K96" i="2"/>
  <c r="M231" i="2"/>
  <c r="I126" i="3"/>
  <c r="O126" i="3"/>
  <c r="I96" i="3"/>
  <c r="O96" i="3"/>
  <c r="M126" i="3"/>
  <c r="K126" i="3"/>
  <c r="G259" i="3"/>
  <c r="I259" i="3"/>
  <c r="O259" i="3"/>
  <c r="G27" i="4"/>
  <c r="O27" i="4"/>
  <c r="T224" i="4"/>
  <c r="G303" i="5"/>
  <c r="I303" i="5"/>
  <c r="G179" i="6"/>
  <c r="I179" i="6"/>
  <c r="O260" i="6"/>
  <c r="G260" i="6"/>
  <c r="O254" i="2"/>
  <c r="G254" i="2"/>
  <c r="O332" i="9"/>
  <c r="I332" i="9"/>
  <c r="G332" i="9"/>
  <c r="G231" i="2"/>
  <c r="I231" i="2"/>
  <c r="G137" i="1"/>
  <c r="G157" i="1"/>
  <c r="M163" i="1"/>
  <c r="K163" i="1"/>
  <c r="M96" i="3"/>
  <c r="K96" i="3"/>
  <c r="K27" i="4"/>
  <c r="M53" i="4"/>
  <c r="K53" i="4"/>
  <c r="O275" i="4"/>
  <c r="G275" i="4"/>
  <c r="G157" i="6"/>
  <c r="O157" i="6"/>
  <c r="I157" i="6"/>
  <c r="T254" i="6"/>
  <c r="I35" i="7"/>
  <c r="O35" i="7"/>
  <c r="G85" i="7"/>
  <c r="I85" i="7"/>
  <c r="I157" i="1"/>
  <c r="M292" i="1"/>
  <c r="T85" i="2"/>
  <c r="G112" i="2"/>
  <c r="O112" i="2"/>
  <c r="I112" i="2"/>
  <c r="O259" i="4"/>
  <c r="G259" i="4"/>
  <c r="G163" i="6"/>
  <c r="I163" i="6"/>
  <c r="O163" i="6"/>
  <c r="O310" i="6"/>
  <c r="G310" i="6"/>
  <c r="K27" i="16"/>
  <c r="M27" i="16"/>
  <c r="M303" i="14"/>
  <c r="K303" i="14"/>
  <c r="O292" i="15"/>
  <c r="I292" i="15"/>
  <c r="O102" i="16"/>
  <c r="I102" i="16"/>
  <c r="U70" i="10"/>
  <c r="M230" i="11"/>
  <c r="K230" i="11"/>
  <c r="G53" i="7"/>
  <c r="I53" i="7"/>
  <c r="O53" i="7"/>
  <c r="I157" i="9"/>
  <c r="G157" i="9"/>
  <c r="O157" i="9"/>
  <c r="G102" i="2"/>
  <c r="G240" i="2"/>
  <c r="O240" i="2"/>
  <c r="K337" i="3"/>
  <c r="U63" i="1"/>
  <c r="M112" i="1"/>
  <c r="K126" i="1"/>
  <c r="G132" i="1"/>
  <c r="U179" i="1"/>
  <c r="U198" i="1"/>
  <c r="U231" i="1"/>
  <c r="U298" i="1"/>
  <c r="U58" i="2"/>
  <c r="M191" i="2"/>
  <c r="U292" i="2"/>
  <c r="M163" i="3"/>
  <c r="O179" i="3"/>
  <c r="G179" i="3"/>
  <c r="M275" i="3"/>
  <c r="K275" i="3"/>
  <c r="U47" i="4"/>
  <c r="M63" i="4"/>
  <c r="U85" i="4"/>
  <c r="G179" i="4"/>
  <c r="I179" i="4"/>
  <c r="U53" i="5"/>
  <c r="U85" i="5"/>
  <c r="T144" i="5"/>
  <c r="I47" i="10"/>
  <c r="O47" i="10"/>
  <c r="G47" i="10"/>
  <c r="O292" i="10"/>
  <c r="G292" i="10"/>
  <c r="U126" i="2"/>
  <c r="T338" i="6"/>
  <c r="O27" i="7"/>
  <c r="G27" i="7"/>
  <c r="M63" i="7"/>
  <c r="K63" i="7"/>
  <c r="O230" i="7"/>
  <c r="G230" i="7"/>
  <c r="O137" i="9"/>
  <c r="I137" i="9"/>
  <c r="O53" i="10"/>
  <c r="I53" i="10"/>
  <c r="G53" i="10"/>
  <c r="M216" i="10"/>
  <c r="K216" i="10"/>
  <c r="I91" i="3"/>
  <c r="I323" i="4"/>
  <c r="O323" i="4"/>
  <c r="I91" i="1"/>
  <c r="K35" i="2"/>
  <c r="U259" i="2"/>
  <c r="U275" i="2"/>
  <c r="U40" i="3"/>
  <c r="I106" i="3"/>
  <c r="I10" i="4"/>
  <c r="U163" i="4"/>
  <c r="K179" i="4"/>
  <c r="M179" i="4"/>
  <c r="G35" i="1"/>
  <c r="M121" i="1"/>
  <c r="M47" i="2"/>
  <c r="T91" i="2"/>
  <c r="U106" i="2"/>
  <c r="I144" i="2"/>
  <c r="T169" i="2"/>
  <c r="T179" i="2"/>
  <c r="G230" i="2"/>
  <c r="T78" i="3"/>
  <c r="U121" i="3"/>
  <c r="M132" i="3"/>
  <c r="G163" i="3"/>
  <c r="M169" i="3"/>
  <c r="I224" i="3"/>
  <c r="K240" i="3"/>
  <c r="U323" i="3"/>
  <c r="U339" i="3"/>
  <c r="G19" i="4"/>
  <c r="K126" i="4"/>
  <c r="G169" i="4"/>
  <c r="I169" i="4"/>
  <c r="U179" i="4"/>
  <c r="I254" i="4"/>
  <c r="G19" i="5"/>
  <c r="I19" i="5"/>
  <c r="M298" i="5"/>
  <c r="G337" i="5"/>
  <c r="I337" i="5"/>
  <c r="K137" i="1"/>
  <c r="U254" i="1"/>
  <c r="U338" i="2"/>
  <c r="U275" i="3"/>
  <c r="U198" i="4"/>
  <c r="I70" i="1"/>
  <c r="I84" i="1"/>
  <c r="T96" i="1"/>
  <c r="G112" i="1"/>
  <c r="T137" i="1"/>
  <c r="U157" i="1"/>
  <c r="M185" i="1"/>
  <c r="G240" i="1"/>
  <c r="I254" i="1"/>
  <c r="G27" i="2"/>
  <c r="T126" i="2"/>
  <c r="M35" i="1"/>
  <c r="K70" i="1"/>
  <c r="I112" i="1"/>
  <c r="T157" i="1"/>
  <c r="G169" i="1"/>
  <c r="K179" i="1"/>
  <c r="T204" i="1"/>
  <c r="M224" i="1"/>
  <c r="I285" i="1"/>
  <c r="G332" i="1"/>
  <c r="M27" i="2"/>
  <c r="U54" i="2"/>
  <c r="T106" i="2"/>
  <c r="T137" i="2"/>
  <c r="I191" i="2"/>
  <c r="M216" i="2"/>
  <c r="I240" i="2"/>
  <c r="T310" i="2"/>
  <c r="I337" i="2"/>
  <c r="G70" i="3"/>
  <c r="U185" i="3"/>
  <c r="K224" i="3"/>
  <c r="M310" i="3"/>
  <c r="K78" i="4"/>
  <c r="G132" i="4"/>
  <c r="K137" i="4"/>
  <c r="G267" i="4"/>
  <c r="I267" i="4"/>
  <c r="G63" i="5"/>
  <c r="M157" i="5"/>
  <c r="K157" i="5"/>
  <c r="I170" i="5"/>
  <c r="U231" i="6"/>
  <c r="K53" i="7"/>
  <c r="T170" i="7"/>
  <c r="M179" i="7"/>
  <c r="U54" i="8"/>
  <c r="O310" i="9"/>
  <c r="I310" i="9"/>
  <c r="I267" i="1"/>
  <c r="G267" i="1"/>
  <c r="U40" i="2"/>
  <c r="K78" i="1"/>
  <c r="G84" i="1"/>
  <c r="K112" i="1"/>
  <c r="G121" i="1"/>
  <c r="I169" i="1"/>
  <c r="G185" i="1"/>
  <c r="M191" i="1"/>
  <c r="I230" i="1"/>
  <c r="I260" i="1"/>
  <c r="K285" i="1"/>
  <c r="I299" i="1"/>
  <c r="I323" i="1"/>
  <c r="M332" i="1"/>
  <c r="I10" i="2"/>
  <c r="U35" i="2"/>
  <c r="G47" i="2"/>
  <c r="T54" i="2"/>
  <c r="U70" i="2"/>
  <c r="T132" i="2"/>
  <c r="T185" i="2"/>
  <c r="I205" i="2"/>
  <c r="U254" i="2"/>
  <c r="I317" i="2"/>
  <c r="I70" i="3"/>
  <c r="G132" i="3"/>
  <c r="I169" i="3"/>
  <c r="K254" i="3"/>
  <c r="I267" i="3"/>
  <c r="O267" i="3"/>
  <c r="K292" i="3"/>
  <c r="M298" i="3"/>
  <c r="M91" i="4"/>
  <c r="M132" i="4"/>
  <c r="U169" i="4"/>
  <c r="U259" i="4"/>
  <c r="U339" i="4"/>
  <c r="U19" i="5"/>
  <c r="I204" i="5"/>
  <c r="K275" i="5"/>
  <c r="K53" i="6"/>
  <c r="M198" i="6"/>
  <c r="K317" i="6"/>
  <c r="M317" i="6"/>
  <c r="M126" i="7"/>
  <c r="I230" i="7"/>
  <c r="M292" i="7"/>
  <c r="K292" i="7"/>
  <c r="T204" i="8"/>
  <c r="I35" i="9"/>
  <c r="O27" i="10"/>
  <c r="G27" i="10"/>
  <c r="I27" i="10"/>
  <c r="K299" i="1"/>
  <c r="K339" i="1"/>
  <c r="G339" i="2"/>
  <c r="T106" i="3"/>
  <c r="T96" i="4"/>
  <c r="T231" i="4"/>
  <c r="T275" i="4"/>
  <c r="I58" i="5"/>
  <c r="K259" i="5"/>
  <c r="U126" i="6"/>
  <c r="U299" i="8"/>
  <c r="U91" i="1"/>
  <c r="O267" i="1"/>
  <c r="U317" i="1"/>
  <c r="T70" i="2"/>
  <c r="U102" i="2"/>
  <c r="G150" i="2"/>
  <c r="K121" i="3"/>
  <c r="I27" i="1"/>
  <c r="U84" i="1"/>
  <c r="T91" i="1"/>
  <c r="U132" i="1"/>
  <c r="G150" i="1"/>
  <c r="T254" i="1"/>
  <c r="U267" i="1"/>
  <c r="T317" i="1"/>
  <c r="M150" i="2"/>
  <c r="K150" i="2"/>
  <c r="I170" i="2"/>
  <c r="G323" i="2"/>
  <c r="I323" i="2"/>
  <c r="U35" i="3"/>
  <c r="U54" i="3"/>
  <c r="M144" i="3"/>
  <c r="U163" i="3"/>
  <c r="M216" i="3"/>
  <c r="U19" i="4"/>
  <c r="I40" i="4"/>
  <c r="G58" i="4"/>
  <c r="O179" i="4"/>
  <c r="I240" i="4"/>
  <c r="T53" i="5"/>
  <c r="K58" i="5"/>
  <c r="T85" i="5"/>
  <c r="K231" i="5"/>
  <c r="U53" i="6"/>
  <c r="O106" i="6"/>
  <c r="U121" i="6"/>
  <c r="T126" i="6"/>
  <c r="T247" i="6"/>
  <c r="T260" i="7"/>
  <c r="I230" i="8"/>
  <c r="O84" i="11"/>
  <c r="I84" i="11"/>
  <c r="G84" i="11"/>
  <c r="G299" i="15"/>
  <c r="I299" i="15"/>
  <c r="M205" i="1"/>
  <c r="M53" i="3"/>
  <c r="O91" i="5"/>
  <c r="G91" i="5"/>
  <c r="I169" i="5"/>
  <c r="O169" i="5"/>
  <c r="I179" i="5"/>
  <c r="G179" i="5"/>
  <c r="G19" i="7"/>
  <c r="I19" i="7"/>
  <c r="M216" i="8"/>
  <c r="K216" i="8"/>
  <c r="I198" i="10"/>
  <c r="O198" i="10"/>
  <c r="M259" i="10"/>
  <c r="K259" i="10"/>
  <c r="M27" i="13"/>
  <c r="K27" i="13"/>
  <c r="U198" i="6"/>
  <c r="T231" i="6"/>
  <c r="G267" i="6"/>
  <c r="O267" i="6"/>
  <c r="G63" i="8"/>
  <c r="I63" i="8"/>
  <c r="O63" i="8"/>
  <c r="M84" i="10"/>
  <c r="K84" i="10"/>
  <c r="M332" i="2"/>
  <c r="M150" i="3"/>
  <c r="M230" i="4"/>
  <c r="M47" i="1"/>
  <c r="U205" i="1"/>
  <c r="K10" i="2"/>
  <c r="K53" i="2"/>
  <c r="G198" i="2"/>
  <c r="O198" i="2"/>
  <c r="T240" i="2"/>
  <c r="M247" i="2"/>
  <c r="K247" i="2"/>
  <c r="I260" i="2"/>
  <c r="I339" i="2"/>
  <c r="M10" i="3"/>
  <c r="M19" i="3"/>
  <c r="U150" i="3"/>
  <c r="K267" i="3"/>
  <c r="M70" i="4"/>
  <c r="I102" i="4"/>
  <c r="K112" i="4"/>
  <c r="I121" i="4"/>
  <c r="M260" i="4"/>
  <c r="I78" i="5"/>
  <c r="M84" i="5"/>
  <c r="I267" i="5"/>
  <c r="O267" i="5"/>
  <c r="G267" i="5"/>
  <c r="T292" i="5"/>
  <c r="T35" i="1"/>
  <c r="I85" i="1"/>
  <c r="I101" i="1"/>
  <c r="I150" i="1"/>
  <c r="M216" i="1"/>
  <c r="T224" i="1"/>
  <c r="T240" i="1"/>
  <c r="G310" i="1"/>
  <c r="U332" i="1"/>
  <c r="I338" i="1"/>
  <c r="T27" i="2"/>
  <c r="I63" i="2"/>
  <c r="M198" i="2"/>
  <c r="U216" i="2"/>
  <c r="G247" i="2"/>
  <c r="G299" i="2"/>
  <c r="O337" i="2"/>
  <c r="T102" i="3"/>
  <c r="T169" i="3"/>
  <c r="U230" i="3"/>
  <c r="T240" i="3"/>
  <c r="G247" i="3"/>
  <c r="I247" i="3"/>
  <c r="M260" i="3"/>
  <c r="U298" i="3"/>
  <c r="O58" i="4"/>
  <c r="G70" i="4"/>
  <c r="U84" i="4"/>
  <c r="I150" i="4"/>
  <c r="K240" i="4"/>
  <c r="G260" i="4"/>
  <c r="K299" i="4"/>
  <c r="T303" i="4"/>
  <c r="M267" i="5"/>
  <c r="G102" i="7"/>
  <c r="O102" i="7"/>
  <c r="I132" i="7"/>
  <c r="O144" i="7"/>
  <c r="G144" i="7"/>
  <c r="I144" i="7"/>
  <c r="O19" i="10"/>
  <c r="I19" i="10"/>
  <c r="G19" i="10"/>
  <c r="I53" i="1"/>
  <c r="K85" i="1"/>
  <c r="K101" i="1"/>
  <c r="I247" i="1"/>
  <c r="T299" i="1"/>
  <c r="M310" i="1"/>
  <c r="T332" i="1"/>
  <c r="M338" i="1"/>
  <c r="K338" i="1"/>
  <c r="U150" i="2"/>
  <c r="U198" i="2"/>
  <c r="I204" i="2"/>
  <c r="T216" i="2"/>
  <c r="U27" i="3"/>
  <c r="T224" i="3"/>
  <c r="T230" i="3"/>
  <c r="M247" i="3"/>
  <c r="K247" i="3"/>
  <c r="U285" i="3"/>
  <c r="T84" i="4"/>
  <c r="T91" i="4"/>
  <c r="I144" i="4"/>
  <c r="K216" i="4"/>
  <c r="T267" i="4"/>
  <c r="G169" i="5"/>
  <c r="G224" i="5"/>
  <c r="G240" i="5"/>
  <c r="O54" i="6"/>
  <c r="I54" i="6"/>
  <c r="T144" i="6"/>
  <c r="M240" i="6"/>
  <c r="M70" i="7"/>
  <c r="K70" i="7"/>
  <c r="T96" i="7"/>
  <c r="M102" i="7"/>
  <c r="K102" i="7"/>
  <c r="U63" i="8"/>
  <c r="I126" i="8"/>
  <c r="T337" i="10"/>
  <c r="I70" i="11"/>
  <c r="G70" i="11"/>
  <c r="O70" i="11"/>
  <c r="U339" i="2"/>
  <c r="T27" i="3"/>
  <c r="U47" i="3"/>
  <c r="U144" i="3"/>
  <c r="U191" i="3"/>
  <c r="T205" i="3"/>
  <c r="U247" i="3"/>
  <c r="I260" i="3"/>
  <c r="I70" i="4"/>
  <c r="O121" i="4"/>
  <c r="M191" i="4"/>
  <c r="I205" i="4"/>
  <c r="U224" i="4"/>
  <c r="K230" i="4"/>
  <c r="O240" i="4"/>
  <c r="K260" i="4"/>
  <c r="U299" i="4"/>
  <c r="T58" i="5"/>
  <c r="K70" i="5"/>
  <c r="U96" i="5"/>
  <c r="U126" i="5"/>
  <c r="M224" i="5"/>
  <c r="K224" i="5"/>
  <c r="M240" i="5"/>
  <c r="K332" i="5"/>
  <c r="T170" i="6"/>
  <c r="M230" i="6"/>
  <c r="I285" i="6"/>
  <c r="O285" i="6"/>
  <c r="M40" i="7"/>
  <c r="U58" i="7"/>
  <c r="T292" i="7"/>
  <c r="U298" i="7"/>
  <c r="I19" i="8"/>
  <c r="O19" i="8"/>
  <c r="G19" i="8"/>
  <c r="G310" i="9"/>
  <c r="K137" i="11"/>
  <c r="M137" i="11"/>
  <c r="U63" i="4"/>
  <c r="G163" i="4"/>
  <c r="T170" i="4"/>
  <c r="U260" i="4"/>
  <c r="T285" i="4"/>
  <c r="T10" i="5"/>
  <c r="K54" i="5"/>
  <c r="K78" i="5"/>
  <c r="G84" i="5"/>
  <c r="G112" i="5"/>
  <c r="O121" i="5"/>
  <c r="G121" i="5"/>
  <c r="M179" i="5"/>
  <c r="K179" i="5"/>
  <c r="U231" i="5"/>
  <c r="T247" i="5"/>
  <c r="U275" i="5"/>
  <c r="G96" i="6"/>
  <c r="G169" i="6"/>
  <c r="I169" i="6"/>
  <c r="U179" i="6"/>
  <c r="G205" i="6"/>
  <c r="O205" i="6"/>
  <c r="I205" i="6"/>
  <c r="M303" i="6"/>
  <c r="T339" i="7"/>
  <c r="M126" i="8"/>
  <c r="K126" i="8"/>
  <c r="I247" i="8"/>
  <c r="O247" i="8"/>
  <c r="G247" i="8"/>
  <c r="M292" i="8"/>
  <c r="I96" i="9"/>
  <c r="O96" i="9"/>
  <c r="U157" i="9"/>
  <c r="T101" i="10"/>
  <c r="I112" i="10"/>
  <c r="O112" i="10"/>
  <c r="U332" i="3"/>
  <c r="U53" i="4"/>
  <c r="I78" i="4"/>
  <c r="I126" i="4"/>
  <c r="K163" i="4"/>
  <c r="G231" i="4"/>
  <c r="O231" i="4"/>
  <c r="I292" i="4"/>
  <c r="M112" i="5"/>
  <c r="K112" i="5"/>
  <c r="U157" i="5"/>
  <c r="U292" i="5"/>
  <c r="T310" i="5"/>
  <c r="M317" i="5"/>
  <c r="K317" i="5"/>
  <c r="G63" i="6"/>
  <c r="M96" i="6"/>
  <c r="U163" i="6"/>
  <c r="U267" i="6"/>
  <c r="U275" i="6"/>
  <c r="T163" i="10"/>
  <c r="I292" i="10"/>
  <c r="M63" i="9"/>
  <c r="K63" i="9"/>
  <c r="M185" i="9"/>
  <c r="K185" i="9"/>
  <c r="O191" i="11"/>
  <c r="G191" i="11"/>
  <c r="O205" i="11"/>
  <c r="G205" i="11"/>
  <c r="G121" i="12"/>
  <c r="I121" i="12"/>
  <c r="T323" i="7"/>
  <c r="U332" i="7"/>
  <c r="T63" i="8"/>
  <c r="M112" i="8"/>
  <c r="M91" i="9"/>
  <c r="K91" i="9"/>
  <c r="M339" i="9"/>
  <c r="K339" i="9"/>
  <c r="O102" i="10"/>
  <c r="I102" i="10"/>
  <c r="I78" i="11"/>
  <c r="O78" i="11"/>
  <c r="G91" i="11"/>
  <c r="I91" i="11"/>
  <c r="M275" i="10"/>
  <c r="K275" i="10"/>
  <c r="O132" i="11"/>
  <c r="G132" i="11"/>
  <c r="G292" i="1"/>
  <c r="I298" i="1"/>
  <c r="K310" i="1"/>
  <c r="U19" i="2"/>
  <c r="T47" i="2"/>
  <c r="U53" i="2"/>
  <c r="G101" i="2"/>
  <c r="T112" i="2"/>
  <c r="T254" i="2"/>
  <c r="I285" i="2"/>
  <c r="U310" i="2"/>
  <c r="U91" i="3"/>
  <c r="G157" i="3"/>
  <c r="M231" i="3"/>
  <c r="U310" i="3"/>
  <c r="I35" i="4"/>
  <c r="K40" i="4"/>
  <c r="M54" i="4"/>
  <c r="T63" i="4"/>
  <c r="M78" i="4"/>
  <c r="M102" i="4"/>
  <c r="K106" i="4"/>
  <c r="G112" i="4"/>
  <c r="M121" i="4"/>
  <c r="I132" i="4"/>
  <c r="T157" i="4"/>
  <c r="M185" i="4"/>
  <c r="U247" i="4"/>
  <c r="I298" i="4"/>
  <c r="G317" i="4"/>
  <c r="M337" i="4"/>
  <c r="U112" i="5"/>
  <c r="T126" i="5"/>
  <c r="M191" i="5"/>
  <c r="K191" i="5"/>
  <c r="I205" i="5"/>
  <c r="G205" i="5"/>
  <c r="G285" i="5"/>
  <c r="I285" i="5"/>
  <c r="I58" i="6"/>
  <c r="M78" i="6"/>
  <c r="I84" i="6"/>
  <c r="U96" i="6"/>
  <c r="G106" i="6"/>
  <c r="T163" i="6"/>
  <c r="U230" i="6"/>
  <c r="I205" i="7"/>
  <c r="G205" i="7"/>
  <c r="O205" i="7"/>
  <c r="I35" i="8"/>
  <c r="O35" i="8"/>
  <c r="G35" i="8"/>
  <c r="O170" i="8"/>
  <c r="G170" i="8"/>
  <c r="I298" i="9"/>
  <c r="O298" i="9"/>
  <c r="G19" i="11"/>
  <c r="I19" i="11"/>
  <c r="U121" i="4"/>
  <c r="M317" i="4"/>
  <c r="I27" i="5"/>
  <c r="G27" i="5"/>
  <c r="T112" i="5"/>
  <c r="M205" i="5"/>
  <c r="U317" i="5"/>
  <c r="M58" i="6"/>
  <c r="U91" i="6"/>
  <c r="T205" i="6"/>
  <c r="T216" i="6"/>
  <c r="G40" i="7"/>
  <c r="O40" i="7"/>
  <c r="I112" i="7"/>
  <c r="I121" i="7"/>
  <c r="M191" i="7"/>
  <c r="U224" i="7"/>
  <c r="K230" i="7"/>
  <c r="I54" i="8"/>
  <c r="U106" i="8"/>
  <c r="I323" i="9"/>
  <c r="G323" i="9"/>
  <c r="T338" i="12"/>
  <c r="T84" i="8"/>
  <c r="I231" i="9"/>
  <c r="G231" i="9"/>
  <c r="U144" i="10"/>
  <c r="G303" i="11"/>
  <c r="I303" i="11"/>
  <c r="U58" i="6"/>
  <c r="G70" i="6"/>
  <c r="T91" i="6"/>
  <c r="K170" i="6"/>
  <c r="U91" i="7"/>
  <c r="I231" i="7"/>
  <c r="G231" i="7"/>
  <c r="G259" i="7"/>
  <c r="I259" i="7"/>
  <c r="U150" i="8"/>
  <c r="T112" i="1"/>
  <c r="T132" i="1"/>
  <c r="I144" i="1"/>
  <c r="M150" i="1"/>
  <c r="M230" i="1"/>
  <c r="M240" i="1"/>
  <c r="K303" i="1"/>
  <c r="M323" i="1"/>
  <c r="I339" i="1"/>
  <c r="M70" i="2"/>
  <c r="I91" i="2"/>
  <c r="G126" i="2"/>
  <c r="I157" i="2"/>
  <c r="M163" i="2"/>
  <c r="U285" i="2"/>
  <c r="I10" i="3"/>
  <c r="G10" i="3"/>
  <c r="I85" i="3"/>
  <c r="G102" i="3"/>
  <c r="I121" i="3"/>
  <c r="U137" i="3"/>
  <c r="M185" i="3"/>
  <c r="T204" i="3"/>
  <c r="I240" i="3"/>
  <c r="G254" i="3"/>
  <c r="G275" i="3"/>
  <c r="M339" i="3"/>
  <c r="T35" i="4"/>
  <c r="U70" i="4"/>
  <c r="M85" i="4"/>
  <c r="T112" i="4"/>
  <c r="T121" i="4"/>
  <c r="T185" i="4"/>
  <c r="I216" i="4"/>
  <c r="M285" i="4"/>
  <c r="O299" i="4"/>
  <c r="G299" i="4"/>
  <c r="M332" i="4"/>
  <c r="K19" i="5"/>
  <c r="K101" i="5"/>
  <c r="G170" i="5"/>
  <c r="M35" i="6"/>
  <c r="K35" i="6"/>
  <c r="U40" i="6"/>
  <c r="K198" i="6"/>
  <c r="T260" i="6"/>
  <c r="I298" i="6"/>
  <c r="U35" i="7"/>
  <c r="T40" i="7"/>
  <c r="T54" i="7"/>
  <c r="M317" i="7"/>
  <c r="K169" i="2"/>
  <c r="M299" i="2"/>
  <c r="M339" i="2"/>
  <c r="K47" i="3"/>
  <c r="M70" i="3"/>
  <c r="M91" i="3"/>
  <c r="U254" i="3"/>
  <c r="U267" i="3"/>
  <c r="I298" i="3"/>
  <c r="M19" i="4"/>
  <c r="T132" i="4"/>
  <c r="M144" i="4"/>
  <c r="T163" i="4"/>
  <c r="G191" i="4"/>
  <c r="T198" i="4"/>
  <c r="U204" i="4"/>
  <c r="T247" i="4"/>
  <c r="M275" i="4"/>
  <c r="T310" i="4"/>
  <c r="G35" i="5"/>
  <c r="I70" i="5"/>
  <c r="K96" i="5"/>
  <c r="T101" i="5"/>
  <c r="K106" i="5"/>
  <c r="M137" i="5"/>
  <c r="I157" i="5"/>
  <c r="M170" i="5"/>
  <c r="K254" i="5"/>
  <c r="T259" i="5"/>
  <c r="O35" i="6"/>
  <c r="G35" i="6"/>
  <c r="K40" i="6"/>
  <c r="M54" i="6"/>
  <c r="K84" i="6"/>
  <c r="G91" i="6"/>
  <c r="O91" i="6"/>
  <c r="U157" i="6"/>
  <c r="U170" i="6"/>
  <c r="G204" i="6"/>
  <c r="I299" i="6"/>
  <c r="T35" i="7"/>
  <c r="T106" i="7"/>
  <c r="U112" i="7"/>
  <c r="I216" i="7"/>
  <c r="U254" i="7"/>
  <c r="G303" i="7"/>
  <c r="I303" i="7"/>
  <c r="O240" i="8"/>
  <c r="M332" i="9"/>
  <c r="I230" i="11"/>
  <c r="O198" i="12"/>
  <c r="I198" i="12"/>
  <c r="G198" i="12"/>
  <c r="T84" i="15"/>
  <c r="I137" i="15"/>
  <c r="O137" i="15"/>
  <c r="G285" i="6"/>
  <c r="T112" i="7"/>
  <c r="I150" i="7"/>
  <c r="U185" i="7"/>
  <c r="M260" i="7"/>
  <c r="K260" i="7"/>
  <c r="O339" i="7"/>
  <c r="G339" i="7"/>
  <c r="I27" i="8"/>
  <c r="U35" i="8"/>
  <c r="T40" i="8"/>
  <c r="U84" i="8"/>
  <c r="T126" i="8"/>
  <c r="G35" i="9"/>
  <c r="T216" i="9"/>
  <c r="U78" i="10"/>
  <c r="T101" i="12"/>
  <c r="O106" i="12"/>
  <c r="I106" i="12"/>
  <c r="I299" i="14"/>
  <c r="O299" i="14"/>
  <c r="U303" i="2"/>
  <c r="G19" i="3"/>
  <c r="T35" i="3"/>
  <c r="G53" i="3"/>
  <c r="T84" i="3"/>
  <c r="G106" i="3"/>
  <c r="I112" i="3"/>
  <c r="U126" i="3"/>
  <c r="M157" i="3"/>
  <c r="G260" i="3"/>
  <c r="G285" i="3"/>
  <c r="T10" i="4"/>
  <c r="G63" i="4"/>
  <c r="K205" i="4"/>
  <c r="K224" i="4"/>
  <c r="G230" i="4"/>
  <c r="G240" i="4"/>
  <c r="T259" i="4"/>
  <c r="M267" i="4"/>
  <c r="T298" i="4"/>
  <c r="K323" i="4"/>
  <c r="I332" i="4"/>
  <c r="K339" i="4"/>
  <c r="M27" i="5"/>
  <c r="G47" i="5"/>
  <c r="T54" i="5"/>
  <c r="T78" i="5"/>
  <c r="U84" i="5"/>
  <c r="K126" i="5"/>
  <c r="G132" i="5"/>
  <c r="I163" i="5"/>
  <c r="U205" i="5"/>
  <c r="K216" i="5"/>
  <c r="T240" i="5"/>
  <c r="U267" i="5"/>
  <c r="G299" i="5"/>
  <c r="G27" i="6"/>
  <c r="T40" i="6"/>
  <c r="M47" i="6"/>
  <c r="M102" i="6"/>
  <c r="M112" i="6"/>
  <c r="K132" i="6"/>
  <c r="G185" i="6"/>
  <c r="U204" i="6"/>
  <c r="M224" i="6"/>
  <c r="K299" i="6"/>
  <c r="U303" i="6"/>
  <c r="U339" i="6"/>
  <c r="M19" i="7"/>
  <c r="U27" i="7"/>
  <c r="T132" i="7"/>
  <c r="I53" i="8"/>
  <c r="G53" i="8"/>
  <c r="I85" i="8"/>
  <c r="O85" i="8"/>
  <c r="U102" i="8"/>
  <c r="T106" i="8"/>
  <c r="U112" i="8"/>
  <c r="T216" i="8"/>
  <c r="U198" i="9"/>
  <c r="M267" i="9"/>
  <c r="K267" i="9"/>
  <c r="T137" i="11"/>
  <c r="T260" i="11"/>
  <c r="M298" i="11"/>
  <c r="I332" i="13"/>
  <c r="O332" i="13"/>
  <c r="G332" i="13"/>
  <c r="T96" i="5"/>
  <c r="T106" i="5"/>
  <c r="M198" i="5"/>
  <c r="K299" i="5"/>
  <c r="M27" i="6"/>
  <c r="G102" i="6"/>
  <c r="K106" i="6"/>
  <c r="G112" i="6"/>
  <c r="G121" i="6"/>
  <c r="K185" i="6"/>
  <c r="T198" i="6"/>
  <c r="G224" i="6"/>
  <c r="K247" i="6"/>
  <c r="I259" i="6"/>
  <c r="T323" i="6"/>
  <c r="U332" i="6"/>
  <c r="T339" i="6"/>
  <c r="U19" i="7"/>
  <c r="T27" i="7"/>
  <c r="T53" i="7"/>
  <c r="M101" i="7"/>
  <c r="O170" i="7"/>
  <c r="G170" i="7"/>
  <c r="U205" i="7"/>
  <c r="U303" i="7"/>
  <c r="K47" i="8"/>
  <c r="M53" i="8"/>
  <c r="K53" i="8"/>
  <c r="I231" i="8"/>
  <c r="K53" i="9"/>
  <c r="G137" i="9"/>
  <c r="T323" i="9"/>
  <c r="O144" i="11"/>
  <c r="G144" i="11"/>
  <c r="G267" i="12"/>
  <c r="I267" i="12"/>
  <c r="I144" i="13"/>
  <c r="O144" i="13"/>
  <c r="T70" i="5"/>
  <c r="T137" i="5"/>
  <c r="U170" i="5"/>
  <c r="U216" i="5"/>
  <c r="G247" i="5"/>
  <c r="I332" i="5"/>
  <c r="U35" i="6"/>
  <c r="K70" i="6"/>
  <c r="T157" i="6"/>
  <c r="U285" i="6"/>
  <c r="U299" i="6"/>
  <c r="T332" i="6"/>
  <c r="K10" i="7"/>
  <c r="I198" i="7"/>
  <c r="T205" i="7"/>
  <c r="U216" i="7"/>
  <c r="U260" i="7"/>
  <c r="U339" i="7"/>
  <c r="I101" i="8"/>
  <c r="O101" i="8"/>
  <c r="T121" i="8"/>
  <c r="K231" i="8"/>
  <c r="I259" i="8"/>
  <c r="O259" i="8"/>
  <c r="U310" i="8"/>
  <c r="T35" i="9"/>
  <c r="O169" i="9"/>
  <c r="G169" i="9"/>
  <c r="U204" i="9"/>
  <c r="U303" i="9"/>
  <c r="O101" i="10"/>
  <c r="G101" i="10"/>
  <c r="O254" i="10"/>
  <c r="G254" i="10"/>
  <c r="U275" i="10"/>
  <c r="T144" i="2"/>
  <c r="I267" i="2"/>
  <c r="U19" i="3"/>
  <c r="U53" i="3"/>
  <c r="U63" i="3"/>
  <c r="I144" i="3"/>
  <c r="U169" i="3"/>
  <c r="I185" i="3"/>
  <c r="T198" i="3"/>
  <c r="U204" i="3"/>
  <c r="U231" i="3"/>
  <c r="M259" i="3"/>
  <c r="M299" i="3"/>
  <c r="U303" i="3"/>
  <c r="I317" i="3"/>
  <c r="M35" i="4"/>
  <c r="O63" i="4"/>
  <c r="G84" i="4"/>
  <c r="G91" i="4"/>
  <c r="T101" i="4"/>
  <c r="U157" i="4"/>
  <c r="M198" i="4"/>
  <c r="T323" i="4"/>
  <c r="T339" i="4"/>
  <c r="K10" i="5"/>
  <c r="U27" i="5"/>
  <c r="M63" i="5"/>
  <c r="M299" i="5"/>
  <c r="U323" i="5"/>
  <c r="O27" i="6"/>
  <c r="U47" i="6"/>
  <c r="U102" i="6"/>
  <c r="T106" i="6"/>
  <c r="U112" i="6"/>
  <c r="G150" i="6"/>
  <c r="O185" i="6"/>
  <c r="G240" i="6"/>
  <c r="M254" i="6"/>
  <c r="K259" i="6"/>
  <c r="I275" i="6"/>
  <c r="O275" i="6"/>
  <c r="G275" i="6"/>
  <c r="I137" i="7"/>
  <c r="U53" i="8"/>
  <c r="G157" i="8"/>
  <c r="I157" i="8"/>
  <c r="U198" i="8"/>
  <c r="M78" i="9"/>
  <c r="I84" i="9"/>
  <c r="O84" i="9"/>
  <c r="U267" i="9"/>
  <c r="M53" i="10"/>
  <c r="K53" i="10"/>
  <c r="M126" i="10"/>
  <c r="K126" i="10"/>
  <c r="G185" i="12"/>
  <c r="I185" i="12"/>
  <c r="U303" i="4"/>
  <c r="T47" i="5"/>
  <c r="G101" i="5"/>
  <c r="M150" i="5"/>
  <c r="U163" i="5"/>
  <c r="M185" i="5"/>
  <c r="T198" i="5"/>
  <c r="M292" i="5"/>
  <c r="M310" i="5"/>
  <c r="O332" i="5"/>
  <c r="T70" i="6"/>
  <c r="I101" i="6"/>
  <c r="O121" i="6"/>
  <c r="M150" i="6"/>
  <c r="T169" i="6"/>
  <c r="U224" i="6"/>
  <c r="M275" i="6"/>
  <c r="I54" i="7"/>
  <c r="K137" i="7"/>
  <c r="U170" i="7"/>
  <c r="M275" i="7"/>
  <c r="G338" i="7"/>
  <c r="U85" i="8"/>
  <c r="M96" i="8"/>
  <c r="K96" i="8"/>
  <c r="I163" i="8"/>
  <c r="I179" i="8"/>
  <c r="T247" i="8"/>
  <c r="T101" i="9"/>
  <c r="M96" i="10"/>
  <c r="K96" i="10"/>
  <c r="M204" i="11"/>
  <c r="K204" i="11"/>
  <c r="O298" i="7"/>
  <c r="G298" i="7"/>
  <c r="I338" i="7"/>
  <c r="U157" i="8"/>
  <c r="K163" i="8"/>
  <c r="O224" i="8"/>
  <c r="I224" i="8"/>
  <c r="U298" i="8"/>
  <c r="I303" i="8"/>
  <c r="G303" i="8"/>
  <c r="O303" i="8"/>
  <c r="M58" i="9"/>
  <c r="T224" i="9"/>
  <c r="K35" i="11"/>
  <c r="M35" i="11"/>
  <c r="T259" i="11"/>
  <c r="I267" i="11"/>
  <c r="O267" i="11"/>
  <c r="G285" i="11"/>
  <c r="I285" i="11"/>
  <c r="U101" i="5"/>
  <c r="T204" i="5"/>
  <c r="U259" i="5"/>
  <c r="G275" i="5"/>
  <c r="K338" i="5"/>
  <c r="T10" i="6"/>
  <c r="K63" i="6"/>
  <c r="T121" i="6"/>
  <c r="U310" i="6"/>
  <c r="U338" i="6"/>
  <c r="I179" i="7"/>
  <c r="O179" i="7"/>
  <c r="G179" i="7"/>
  <c r="M298" i="7"/>
  <c r="G185" i="8"/>
  <c r="U204" i="8"/>
  <c r="M224" i="8"/>
  <c r="U275" i="8"/>
  <c r="T298" i="8"/>
  <c r="G292" i="9"/>
  <c r="I292" i="9"/>
  <c r="U310" i="9"/>
  <c r="U317" i="9"/>
  <c r="M19" i="10"/>
  <c r="K19" i="10"/>
  <c r="U338" i="10"/>
  <c r="U102" i="11"/>
  <c r="T112" i="11"/>
  <c r="U96" i="12"/>
  <c r="M102" i="12"/>
  <c r="U132" i="12"/>
  <c r="I339" i="12"/>
  <c r="O339" i="12"/>
  <c r="M121" i="13"/>
  <c r="K121" i="13"/>
  <c r="G144" i="13"/>
  <c r="M150" i="13"/>
  <c r="I303" i="13"/>
  <c r="O303" i="13"/>
  <c r="O299" i="16"/>
  <c r="G299" i="16"/>
  <c r="T254" i="5"/>
  <c r="U285" i="5"/>
  <c r="T298" i="5"/>
  <c r="U303" i="5"/>
  <c r="I323" i="5"/>
  <c r="K337" i="5"/>
  <c r="I339" i="5"/>
  <c r="G54" i="6"/>
  <c r="K58" i="6"/>
  <c r="T63" i="6"/>
  <c r="K91" i="6"/>
  <c r="M137" i="6"/>
  <c r="K157" i="6"/>
  <c r="K230" i="6"/>
  <c r="U259" i="6"/>
  <c r="K298" i="6"/>
  <c r="I310" i="6"/>
  <c r="T19" i="7"/>
  <c r="M54" i="7"/>
  <c r="I58" i="7"/>
  <c r="M78" i="7"/>
  <c r="M247" i="7"/>
  <c r="K285" i="7"/>
  <c r="G299" i="7"/>
  <c r="G337" i="7"/>
  <c r="M58" i="8"/>
  <c r="I78" i="8"/>
  <c r="M101" i="8"/>
  <c r="M144" i="8"/>
  <c r="T179" i="8"/>
  <c r="M230" i="8"/>
  <c r="T338" i="8"/>
  <c r="T40" i="9"/>
  <c r="M112" i="9"/>
  <c r="M126" i="9"/>
  <c r="I163" i="9"/>
  <c r="T230" i="9"/>
  <c r="T240" i="9"/>
  <c r="T254" i="9"/>
  <c r="M260" i="9"/>
  <c r="I299" i="9"/>
  <c r="K185" i="10"/>
  <c r="G191" i="10"/>
  <c r="M224" i="10"/>
  <c r="I240" i="10"/>
  <c r="U310" i="10"/>
  <c r="U70" i="11"/>
  <c r="M85" i="11"/>
  <c r="O84" i="12"/>
  <c r="G84" i="12"/>
  <c r="M170" i="12"/>
  <c r="K170" i="12"/>
  <c r="O337" i="12"/>
  <c r="G337" i="12"/>
  <c r="T216" i="13"/>
  <c r="O224" i="14"/>
  <c r="I224" i="14"/>
  <c r="I126" i="15"/>
  <c r="O126" i="15"/>
  <c r="T10" i="7"/>
  <c r="I40" i="7"/>
  <c r="G78" i="7"/>
  <c r="T85" i="7"/>
  <c r="U132" i="7"/>
  <c r="I185" i="7"/>
  <c r="I204" i="7"/>
  <c r="M299" i="7"/>
  <c r="M337" i="7"/>
  <c r="G58" i="8"/>
  <c r="M78" i="8"/>
  <c r="I150" i="8"/>
  <c r="I205" i="8"/>
  <c r="I216" i="8"/>
  <c r="G230" i="8"/>
  <c r="U259" i="8"/>
  <c r="G267" i="8"/>
  <c r="K275" i="8"/>
  <c r="M27" i="9"/>
  <c r="K27" i="9"/>
  <c r="U84" i="9"/>
  <c r="M102" i="9"/>
  <c r="K216" i="9"/>
  <c r="T275" i="9"/>
  <c r="K285" i="9"/>
  <c r="K299" i="9"/>
  <c r="U339" i="9"/>
  <c r="U27" i="10"/>
  <c r="M85" i="10"/>
  <c r="K85" i="10"/>
  <c r="M191" i="10"/>
  <c r="U224" i="10"/>
  <c r="U292" i="10"/>
  <c r="T310" i="10"/>
  <c r="M27" i="11"/>
  <c r="I53" i="11"/>
  <c r="T132" i="11"/>
  <c r="I144" i="11"/>
  <c r="G216" i="11"/>
  <c r="T323" i="11"/>
  <c r="I40" i="12"/>
  <c r="G58" i="12"/>
  <c r="G247" i="15"/>
  <c r="I247" i="15"/>
  <c r="G267" i="16"/>
  <c r="I267" i="16"/>
  <c r="G317" i="8"/>
  <c r="I317" i="8"/>
  <c r="M132" i="9"/>
  <c r="U205" i="9"/>
  <c r="G247" i="9"/>
  <c r="K10" i="10"/>
  <c r="T47" i="10"/>
  <c r="I254" i="10"/>
  <c r="T292" i="10"/>
  <c r="U298" i="10"/>
  <c r="U10" i="12"/>
  <c r="G170" i="12"/>
  <c r="K112" i="13"/>
  <c r="O53" i="15"/>
  <c r="I53" i="15"/>
  <c r="U323" i="9"/>
  <c r="K332" i="9"/>
  <c r="I63" i="10"/>
  <c r="U163" i="10"/>
  <c r="K267" i="10"/>
  <c r="M267" i="10"/>
  <c r="G247" i="11"/>
  <c r="I247" i="11"/>
  <c r="U332" i="11"/>
  <c r="U19" i="12"/>
  <c r="U144" i="12"/>
  <c r="K58" i="13"/>
  <c r="T275" i="10"/>
  <c r="T191" i="11"/>
  <c r="T267" i="11"/>
  <c r="T332" i="11"/>
  <c r="T19" i="12"/>
  <c r="T121" i="12"/>
  <c r="T63" i="13"/>
  <c r="I317" i="6"/>
  <c r="M337" i="6"/>
  <c r="U40" i="7"/>
  <c r="M91" i="7"/>
  <c r="I191" i="7"/>
  <c r="K299" i="7"/>
  <c r="K337" i="7"/>
  <c r="I47" i="8"/>
  <c r="K78" i="8"/>
  <c r="M84" i="8"/>
  <c r="I260" i="8"/>
  <c r="I267" i="8"/>
  <c r="I285" i="8"/>
  <c r="G285" i="8"/>
  <c r="I10" i="9"/>
  <c r="K102" i="9"/>
  <c r="M169" i="9"/>
  <c r="G198" i="9"/>
  <c r="M204" i="9"/>
  <c r="M231" i="9"/>
  <c r="M310" i="9"/>
  <c r="U185" i="10"/>
  <c r="O224" i="10"/>
  <c r="I230" i="10"/>
  <c r="M303" i="10"/>
  <c r="M323" i="10"/>
  <c r="O150" i="11"/>
  <c r="O170" i="11"/>
  <c r="G170" i="11"/>
  <c r="O204" i="12"/>
  <c r="G137" i="14"/>
  <c r="G163" i="16"/>
  <c r="O163" i="16"/>
  <c r="I163" i="16"/>
  <c r="G179" i="16"/>
  <c r="O179" i="16"/>
  <c r="I179" i="16"/>
  <c r="I332" i="12"/>
  <c r="K70" i="13"/>
  <c r="G157" i="13"/>
  <c r="O157" i="13"/>
  <c r="M85" i="14"/>
  <c r="K85" i="14"/>
  <c r="M247" i="14"/>
  <c r="K247" i="14"/>
  <c r="G259" i="5"/>
  <c r="T285" i="5"/>
  <c r="T303" i="5"/>
  <c r="M19" i="6"/>
  <c r="I53" i="6"/>
  <c r="K121" i="6"/>
  <c r="U137" i="6"/>
  <c r="K169" i="6"/>
  <c r="M179" i="6"/>
  <c r="G231" i="6"/>
  <c r="I247" i="6"/>
  <c r="I303" i="6"/>
  <c r="U317" i="6"/>
  <c r="G323" i="6"/>
  <c r="G339" i="6"/>
  <c r="I47" i="7"/>
  <c r="U54" i="7"/>
  <c r="I70" i="7"/>
  <c r="U78" i="7"/>
  <c r="T179" i="7"/>
  <c r="T204" i="7"/>
  <c r="I224" i="7"/>
  <c r="T247" i="7"/>
  <c r="M259" i="7"/>
  <c r="G292" i="7"/>
  <c r="M19" i="8"/>
  <c r="U58" i="8"/>
  <c r="G70" i="8"/>
  <c r="M91" i="8"/>
  <c r="T144" i="8"/>
  <c r="I198" i="8"/>
  <c r="U205" i="8"/>
  <c r="T224" i="8"/>
  <c r="U230" i="8"/>
  <c r="U240" i="8"/>
  <c r="T275" i="8"/>
  <c r="G10" i="9"/>
  <c r="K19" i="9"/>
  <c r="T70" i="9"/>
  <c r="I144" i="9"/>
  <c r="M179" i="9"/>
  <c r="T260" i="9"/>
  <c r="M40" i="10"/>
  <c r="K144" i="10"/>
  <c r="U191" i="10"/>
  <c r="I299" i="10"/>
  <c r="I339" i="10"/>
  <c r="M10" i="11"/>
  <c r="O53" i="11"/>
  <c r="I63" i="11"/>
  <c r="T85" i="11"/>
  <c r="T216" i="11"/>
  <c r="O231" i="11"/>
  <c r="G231" i="11"/>
  <c r="O40" i="12"/>
  <c r="G157" i="12"/>
  <c r="M303" i="12"/>
  <c r="T337" i="12"/>
  <c r="T150" i="13"/>
  <c r="U170" i="13"/>
  <c r="G339" i="14"/>
  <c r="I339" i="14"/>
  <c r="M70" i="16"/>
  <c r="G169" i="16"/>
  <c r="I169" i="16"/>
  <c r="G275" i="7"/>
  <c r="T299" i="7"/>
  <c r="M310" i="7"/>
  <c r="U323" i="7"/>
  <c r="T337" i="7"/>
  <c r="U91" i="8"/>
  <c r="T205" i="8"/>
  <c r="T230" i="8"/>
  <c r="T102" i="9"/>
  <c r="U132" i="9"/>
  <c r="M144" i="9"/>
  <c r="U163" i="9"/>
  <c r="G40" i="10"/>
  <c r="U230" i="10"/>
  <c r="T27" i="11"/>
  <c r="I101" i="11"/>
  <c r="M292" i="11"/>
  <c r="K292" i="11"/>
  <c r="K310" i="11"/>
  <c r="I179" i="12"/>
  <c r="O179" i="12"/>
  <c r="T84" i="13"/>
  <c r="T91" i="13"/>
  <c r="M163" i="13"/>
  <c r="K163" i="13"/>
  <c r="M275" i="14"/>
  <c r="K275" i="14"/>
  <c r="M137" i="16"/>
  <c r="K137" i="16"/>
  <c r="T323" i="8"/>
  <c r="T339" i="8"/>
  <c r="U121" i="9"/>
  <c r="M150" i="9"/>
  <c r="T198" i="9"/>
  <c r="U247" i="9"/>
  <c r="K259" i="9"/>
  <c r="M259" i="9"/>
  <c r="I35" i="10"/>
  <c r="M247" i="10"/>
  <c r="M78" i="11"/>
  <c r="K78" i="11"/>
  <c r="G298" i="11"/>
  <c r="O298" i="11"/>
  <c r="M101" i="12"/>
  <c r="G169" i="12"/>
  <c r="I169" i="12"/>
  <c r="I191" i="12"/>
  <c r="O191" i="12"/>
  <c r="M338" i="12"/>
  <c r="K338" i="12"/>
  <c r="G137" i="13"/>
  <c r="I137" i="13"/>
  <c r="G224" i="9"/>
  <c r="U231" i="9"/>
  <c r="G106" i="11"/>
  <c r="O163" i="11"/>
  <c r="G163" i="11"/>
  <c r="G275" i="11"/>
  <c r="I275" i="11"/>
  <c r="T310" i="11"/>
  <c r="M47" i="12"/>
  <c r="K47" i="12"/>
  <c r="G338" i="12"/>
  <c r="G35" i="13"/>
  <c r="K85" i="13"/>
  <c r="K101" i="13"/>
  <c r="M101" i="13"/>
  <c r="M185" i="13"/>
  <c r="I205" i="13"/>
  <c r="O292" i="13"/>
  <c r="I292" i="13"/>
  <c r="M27" i="14"/>
  <c r="O102" i="15"/>
  <c r="T70" i="7"/>
  <c r="K112" i="7"/>
  <c r="G126" i="7"/>
  <c r="U137" i="7"/>
  <c r="M157" i="7"/>
  <c r="M216" i="7"/>
  <c r="K240" i="7"/>
  <c r="U259" i="7"/>
  <c r="I267" i="7"/>
  <c r="K275" i="7"/>
  <c r="K310" i="7"/>
  <c r="M338" i="7"/>
  <c r="T10" i="8"/>
  <c r="T54" i="8"/>
  <c r="M157" i="8"/>
  <c r="U170" i="8"/>
  <c r="I310" i="8"/>
  <c r="T10" i="9"/>
  <c r="U19" i="9"/>
  <c r="G63" i="9"/>
  <c r="G101" i="9"/>
  <c r="K150" i="9"/>
  <c r="G185" i="9"/>
  <c r="G254" i="9"/>
  <c r="K292" i="9"/>
  <c r="G298" i="9"/>
  <c r="I317" i="9"/>
  <c r="G35" i="10"/>
  <c r="U40" i="10"/>
  <c r="G54" i="10"/>
  <c r="I91" i="10"/>
  <c r="G204" i="10"/>
  <c r="T216" i="10"/>
  <c r="T10" i="11"/>
  <c r="T19" i="11"/>
  <c r="G40" i="11"/>
  <c r="G169" i="11"/>
  <c r="U231" i="11"/>
  <c r="I298" i="11"/>
  <c r="I317" i="11"/>
  <c r="G337" i="11"/>
  <c r="I337" i="11"/>
  <c r="M27" i="12"/>
  <c r="I53" i="12"/>
  <c r="O53" i="12"/>
  <c r="G299" i="12"/>
  <c r="M205" i="13"/>
  <c r="K205" i="13"/>
  <c r="T112" i="15"/>
  <c r="K299" i="15"/>
  <c r="I292" i="8"/>
  <c r="T303" i="8"/>
  <c r="M310" i="8"/>
  <c r="M338" i="8"/>
  <c r="I40" i="9"/>
  <c r="I58" i="9"/>
  <c r="U144" i="9"/>
  <c r="U169" i="9"/>
  <c r="I191" i="9"/>
  <c r="G191" i="9"/>
  <c r="I54" i="10"/>
  <c r="M70" i="10"/>
  <c r="U101" i="10"/>
  <c r="K247" i="10"/>
  <c r="M338" i="10"/>
  <c r="I40" i="11"/>
  <c r="I259" i="11"/>
  <c r="K137" i="12"/>
  <c r="K240" i="12"/>
  <c r="I310" i="12"/>
  <c r="M191" i="13"/>
  <c r="K191" i="13"/>
  <c r="M216" i="13"/>
  <c r="U230" i="13"/>
  <c r="U240" i="13"/>
  <c r="K96" i="14"/>
  <c r="G70" i="15"/>
  <c r="O70" i="15"/>
  <c r="M132" i="16"/>
  <c r="K132" i="16"/>
  <c r="M85" i="7"/>
  <c r="I163" i="7"/>
  <c r="K170" i="7"/>
  <c r="M198" i="7"/>
  <c r="T275" i="7"/>
  <c r="U310" i="7"/>
  <c r="T70" i="8"/>
  <c r="M121" i="8"/>
  <c r="G169" i="8"/>
  <c r="K179" i="8"/>
  <c r="M259" i="8"/>
  <c r="T19" i="9"/>
  <c r="I78" i="9"/>
  <c r="O78" i="9"/>
  <c r="T85" i="9"/>
  <c r="I205" i="9"/>
  <c r="M240" i="9"/>
  <c r="I337" i="9"/>
  <c r="I339" i="9"/>
  <c r="T58" i="10"/>
  <c r="T78" i="10"/>
  <c r="U198" i="10"/>
  <c r="I259" i="10"/>
  <c r="I35" i="11"/>
  <c r="T58" i="11"/>
  <c r="M185" i="11"/>
  <c r="K224" i="11"/>
  <c r="K240" i="11"/>
  <c r="G10" i="12"/>
  <c r="M132" i="12"/>
  <c r="K132" i="12"/>
  <c r="T224" i="12"/>
  <c r="O338" i="12"/>
  <c r="I35" i="13"/>
  <c r="O317" i="13"/>
  <c r="G317" i="13"/>
  <c r="T259" i="14"/>
  <c r="U285" i="12"/>
  <c r="T106" i="13"/>
  <c r="T126" i="13"/>
  <c r="T132" i="13"/>
  <c r="T240" i="13"/>
  <c r="T267" i="14"/>
  <c r="M204" i="8"/>
  <c r="G260" i="8"/>
  <c r="M285" i="8"/>
  <c r="M303" i="8"/>
  <c r="U317" i="8"/>
  <c r="I323" i="8"/>
  <c r="I70" i="9"/>
  <c r="M106" i="9"/>
  <c r="M137" i="9"/>
  <c r="T150" i="9"/>
  <c r="M157" i="9"/>
  <c r="M191" i="9"/>
  <c r="M224" i="9"/>
  <c r="K310" i="9"/>
  <c r="U332" i="9"/>
  <c r="M338" i="9"/>
  <c r="U96" i="10"/>
  <c r="I137" i="10"/>
  <c r="M170" i="10"/>
  <c r="T191" i="10"/>
  <c r="U240" i="10"/>
  <c r="I317" i="10"/>
  <c r="I337" i="10"/>
  <c r="T40" i="11"/>
  <c r="M84" i="11"/>
  <c r="M91" i="11"/>
  <c r="M216" i="11"/>
  <c r="K216" i="11"/>
  <c r="U259" i="11"/>
  <c r="G40" i="12"/>
  <c r="M58" i="12"/>
  <c r="I78" i="12"/>
  <c r="K96" i="12"/>
  <c r="K101" i="12"/>
  <c r="I137" i="12"/>
  <c r="G204" i="12"/>
  <c r="I247" i="12"/>
  <c r="G247" i="12"/>
  <c r="T78" i="13"/>
  <c r="U84" i="13"/>
  <c r="K150" i="13"/>
  <c r="K216" i="13"/>
  <c r="I247" i="13"/>
  <c r="O247" i="13"/>
  <c r="G224" i="14"/>
  <c r="I163" i="15"/>
  <c r="O163" i="15"/>
  <c r="G163" i="15"/>
  <c r="U157" i="16"/>
  <c r="G205" i="16"/>
  <c r="I205" i="16"/>
  <c r="U338" i="16"/>
  <c r="M247" i="8"/>
  <c r="I299" i="8"/>
  <c r="M332" i="8"/>
  <c r="K339" i="8"/>
  <c r="U35" i="9"/>
  <c r="M47" i="9"/>
  <c r="I102" i="9"/>
  <c r="G112" i="9"/>
  <c r="I126" i="9"/>
  <c r="I170" i="9"/>
  <c r="M230" i="9"/>
  <c r="G240" i="9"/>
  <c r="M254" i="9"/>
  <c r="M298" i="9"/>
  <c r="T27" i="10"/>
  <c r="U47" i="10"/>
  <c r="T70" i="10"/>
  <c r="G106" i="10"/>
  <c r="T150" i="10"/>
  <c r="M198" i="10"/>
  <c r="T205" i="10"/>
  <c r="T230" i="10"/>
  <c r="I247" i="10"/>
  <c r="M285" i="10"/>
  <c r="I303" i="10"/>
  <c r="G323" i="10"/>
  <c r="K47" i="11"/>
  <c r="U54" i="11"/>
  <c r="T101" i="11"/>
  <c r="M106" i="11"/>
  <c r="I137" i="11"/>
  <c r="U191" i="11"/>
  <c r="M267" i="11"/>
  <c r="U310" i="11"/>
  <c r="M54" i="12"/>
  <c r="T85" i="12"/>
  <c r="U101" i="12"/>
  <c r="I231" i="12"/>
  <c r="K292" i="12"/>
  <c r="M35" i="13"/>
  <c r="U40" i="13"/>
  <c r="U121" i="13"/>
  <c r="M170" i="13"/>
  <c r="T205" i="13"/>
  <c r="G247" i="13"/>
  <c r="M126" i="14"/>
  <c r="K169" i="14"/>
  <c r="T204" i="14"/>
  <c r="G27" i="16"/>
  <c r="O27" i="16"/>
  <c r="O260" i="16"/>
  <c r="I260" i="16"/>
  <c r="M10" i="9"/>
  <c r="G19" i="9"/>
  <c r="T84" i="9"/>
  <c r="M121" i="9"/>
  <c r="U126" i="9"/>
  <c r="I132" i="9"/>
  <c r="M205" i="9"/>
  <c r="K275" i="9"/>
  <c r="M102" i="10"/>
  <c r="M112" i="10"/>
  <c r="I121" i="10"/>
  <c r="M132" i="10"/>
  <c r="K157" i="10"/>
  <c r="M204" i="10"/>
  <c r="U216" i="10"/>
  <c r="T267" i="10"/>
  <c r="U303" i="10"/>
  <c r="M339" i="10"/>
  <c r="T35" i="11"/>
  <c r="I106" i="11"/>
  <c r="M112" i="11"/>
  <c r="G121" i="11"/>
  <c r="M157" i="11"/>
  <c r="M170" i="11"/>
  <c r="M106" i="12"/>
  <c r="K126" i="12"/>
  <c r="I163" i="12"/>
  <c r="O163" i="12"/>
  <c r="U231" i="12"/>
  <c r="K247" i="12"/>
  <c r="U338" i="12"/>
  <c r="I275" i="13"/>
  <c r="I132" i="14"/>
  <c r="G191" i="14"/>
  <c r="I191" i="14"/>
  <c r="K163" i="15"/>
  <c r="I267" i="9"/>
  <c r="M317" i="9"/>
  <c r="K63" i="10"/>
  <c r="M231" i="10"/>
  <c r="M299" i="10"/>
  <c r="M53" i="11"/>
  <c r="M102" i="11"/>
  <c r="U121" i="11"/>
  <c r="T205" i="11"/>
  <c r="U230" i="11"/>
  <c r="M303" i="11"/>
  <c r="M317" i="11"/>
  <c r="K317" i="11"/>
  <c r="U58" i="12"/>
  <c r="M70" i="12"/>
  <c r="O112" i="12"/>
  <c r="I112" i="12"/>
  <c r="O132" i="12"/>
  <c r="G132" i="12"/>
  <c r="U163" i="12"/>
  <c r="M185" i="12"/>
  <c r="I204" i="13"/>
  <c r="G275" i="13"/>
  <c r="I10" i="14"/>
  <c r="T35" i="14"/>
  <c r="U63" i="14"/>
  <c r="M106" i="14"/>
  <c r="O112" i="14"/>
  <c r="I112" i="14"/>
  <c r="T338" i="14"/>
  <c r="O339" i="15"/>
  <c r="G339" i="15"/>
  <c r="T224" i="16"/>
  <c r="O337" i="16"/>
  <c r="G337" i="16"/>
  <c r="O247" i="16"/>
  <c r="G247" i="16"/>
  <c r="M337" i="16"/>
  <c r="K337" i="16"/>
  <c r="M163" i="11"/>
  <c r="U27" i="12"/>
  <c r="I47" i="12"/>
  <c r="U54" i="12"/>
  <c r="K191" i="12"/>
  <c r="K339" i="12"/>
  <c r="G53" i="13"/>
  <c r="K303" i="13"/>
  <c r="M19" i="14"/>
  <c r="K19" i="14"/>
  <c r="U216" i="15"/>
  <c r="I19" i="16"/>
  <c r="O19" i="16"/>
  <c r="G19" i="16"/>
  <c r="G317" i="16"/>
  <c r="O317" i="16"/>
  <c r="T231" i="12"/>
  <c r="I53" i="13"/>
  <c r="U339" i="13"/>
  <c r="T47" i="14"/>
  <c r="G58" i="14"/>
  <c r="O58" i="14"/>
  <c r="O102" i="14"/>
  <c r="I102" i="14"/>
  <c r="U292" i="14"/>
  <c r="I285" i="9"/>
  <c r="M323" i="9"/>
  <c r="K337" i="9"/>
  <c r="M35" i="10"/>
  <c r="G58" i="10"/>
  <c r="M78" i="10"/>
  <c r="M101" i="10"/>
  <c r="U102" i="10"/>
  <c r="I144" i="10"/>
  <c r="M179" i="10"/>
  <c r="T198" i="10"/>
  <c r="U204" i="10"/>
  <c r="T260" i="10"/>
  <c r="T339" i="10"/>
  <c r="G85" i="11"/>
  <c r="I132" i="11"/>
  <c r="M169" i="11"/>
  <c r="T170" i="11"/>
  <c r="I204" i="11"/>
  <c r="M231" i="11"/>
  <c r="U299" i="11"/>
  <c r="M10" i="12"/>
  <c r="U47" i="12"/>
  <c r="U106" i="12"/>
  <c r="K112" i="12"/>
  <c r="T163" i="12"/>
  <c r="U169" i="12"/>
  <c r="T179" i="12"/>
  <c r="I205" i="12"/>
  <c r="K275" i="12"/>
  <c r="U298" i="12"/>
  <c r="K323" i="12"/>
  <c r="T35" i="13"/>
  <c r="U85" i="13"/>
  <c r="M96" i="13"/>
  <c r="T339" i="13"/>
  <c r="M58" i="14"/>
  <c r="T247" i="14"/>
  <c r="U27" i="15"/>
  <c r="K132" i="15"/>
  <c r="K198" i="15"/>
  <c r="O323" i="15"/>
  <c r="G323" i="15"/>
  <c r="K337" i="12"/>
  <c r="M10" i="13"/>
  <c r="U157" i="13"/>
  <c r="M169" i="13"/>
  <c r="I285" i="13"/>
  <c r="O285" i="13"/>
  <c r="G70" i="14"/>
  <c r="O70" i="14"/>
  <c r="U112" i="14"/>
  <c r="O254" i="14"/>
  <c r="G254" i="14"/>
  <c r="G323" i="14"/>
  <c r="I323" i="14"/>
  <c r="O204" i="15"/>
  <c r="G204" i="15"/>
  <c r="M332" i="15"/>
  <c r="K332" i="15"/>
  <c r="I170" i="16"/>
  <c r="O198" i="16"/>
  <c r="I198" i="16"/>
  <c r="T332" i="10"/>
  <c r="U10" i="11"/>
  <c r="U53" i="11"/>
  <c r="T102" i="11"/>
  <c r="M144" i="11"/>
  <c r="T285" i="11"/>
  <c r="I299" i="11"/>
  <c r="T303" i="11"/>
  <c r="I19" i="12"/>
  <c r="O19" i="12"/>
  <c r="M53" i="12"/>
  <c r="U70" i="12"/>
  <c r="T84" i="12"/>
  <c r="U102" i="12"/>
  <c r="U112" i="12"/>
  <c r="T132" i="12"/>
  <c r="I150" i="12"/>
  <c r="T185" i="12"/>
  <c r="T259" i="12"/>
  <c r="M267" i="12"/>
  <c r="U275" i="12"/>
  <c r="K332" i="12"/>
  <c r="K19" i="13"/>
  <c r="G63" i="13"/>
  <c r="M126" i="13"/>
  <c r="I132" i="13"/>
  <c r="G267" i="13"/>
  <c r="K299" i="13"/>
  <c r="G40" i="14"/>
  <c r="I40" i="14"/>
  <c r="I58" i="14"/>
  <c r="I231" i="14"/>
  <c r="U317" i="14"/>
  <c r="O170" i="15"/>
  <c r="I170" i="15"/>
  <c r="G170" i="15"/>
  <c r="M204" i="15"/>
  <c r="K204" i="15"/>
  <c r="O204" i="16"/>
  <c r="I204" i="16"/>
  <c r="M275" i="16"/>
  <c r="K275" i="16"/>
  <c r="I317" i="16"/>
  <c r="I10" i="12"/>
  <c r="M19" i="12"/>
  <c r="T70" i="12"/>
  <c r="U267" i="12"/>
  <c r="T275" i="12"/>
  <c r="G19" i="13"/>
  <c r="U53" i="13"/>
  <c r="M78" i="13"/>
  <c r="I106" i="13"/>
  <c r="O240" i="13"/>
  <c r="G240" i="13"/>
  <c r="I267" i="13"/>
  <c r="G54" i="14"/>
  <c r="O54" i="14"/>
  <c r="U70" i="14"/>
  <c r="T106" i="14"/>
  <c r="I303" i="14"/>
  <c r="O303" i="14"/>
  <c r="U106" i="15"/>
  <c r="M170" i="15"/>
  <c r="G157" i="16"/>
  <c r="U205" i="11"/>
  <c r="T224" i="11"/>
  <c r="U254" i="11"/>
  <c r="U267" i="11"/>
  <c r="G338" i="11"/>
  <c r="T10" i="12"/>
  <c r="G63" i="12"/>
  <c r="I85" i="12"/>
  <c r="M169" i="12"/>
  <c r="K179" i="12"/>
  <c r="U198" i="12"/>
  <c r="K231" i="12"/>
  <c r="T285" i="12"/>
  <c r="U299" i="12"/>
  <c r="T10" i="13"/>
  <c r="I40" i="13"/>
  <c r="M84" i="13"/>
  <c r="G112" i="13"/>
  <c r="G132" i="13"/>
  <c r="U137" i="13"/>
  <c r="T157" i="13"/>
  <c r="I254" i="13"/>
  <c r="U292" i="13"/>
  <c r="M40" i="14"/>
  <c r="M78" i="14"/>
  <c r="K216" i="14"/>
  <c r="U254" i="14"/>
  <c r="T40" i="15"/>
  <c r="T58" i="15"/>
  <c r="K91" i="15"/>
  <c r="U96" i="15"/>
  <c r="M102" i="15"/>
  <c r="I106" i="15"/>
  <c r="I112" i="15"/>
  <c r="M126" i="15"/>
  <c r="K137" i="15"/>
  <c r="I157" i="15"/>
  <c r="T191" i="15"/>
  <c r="I230" i="15"/>
  <c r="O254" i="15"/>
  <c r="T275" i="15"/>
  <c r="G285" i="15"/>
  <c r="U298" i="15"/>
  <c r="G303" i="15"/>
  <c r="I317" i="15"/>
  <c r="U338" i="15"/>
  <c r="M35" i="16"/>
  <c r="I40" i="16"/>
  <c r="G84" i="16"/>
  <c r="T150" i="16"/>
  <c r="M170" i="16"/>
  <c r="M205" i="16"/>
  <c r="K224" i="16"/>
  <c r="G230" i="16"/>
  <c r="M240" i="16"/>
  <c r="G275" i="16"/>
  <c r="I338" i="16"/>
  <c r="M198" i="14"/>
  <c r="T224" i="14"/>
  <c r="I285" i="14"/>
  <c r="I47" i="15"/>
  <c r="K112" i="15"/>
  <c r="G126" i="15"/>
  <c r="U137" i="15"/>
  <c r="M157" i="15"/>
  <c r="I198" i="15"/>
  <c r="M285" i="15"/>
  <c r="M303" i="15"/>
  <c r="M317" i="15"/>
  <c r="M54" i="16"/>
  <c r="M84" i="16"/>
  <c r="I137" i="16"/>
  <c r="M191" i="16"/>
  <c r="I216" i="16"/>
  <c r="G240" i="16"/>
  <c r="U259" i="16"/>
  <c r="I101" i="12"/>
  <c r="T198" i="12"/>
  <c r="U204" i="12"/>
  <c r="I259" i="12"/>
  <c r="K54" i="13"/>
  <c r="I70" i="13"/>
  <c r="T96" i="13"/>
  <c r="K102" i="13"/>
  <c r="T137" i="13"/>
  <c r="M144" i="13"/>
  <c r="I191" i="13"/>
  <c r="I230" i="13"/>
  <c r="M267" i="13"/>
  <c r="U275" i="13"/>
  <c r="T292" i="13"/>
  <c r="U298" i="13"/>
  <c r="I323" i="13"/>
  <c r="I337" i="13"/>
  <c r="U58" i="14"/>
  <c r="T63" i="14"/>
  <c r="K84" i="14"/>
  <c r="G91" i="14"/>
  <c r="G126" i="14"/>
  <c r="M137" i="14"/>
  <c r="G157" i="14"/>
  <c r="T216" i="14"/>
  <c r="I247" i="14"/>
  <c r="G260" i="14"/>
  <c r="U285" i="14"/>
  <c r="I317" i="14"/>
  <c r="M337" i="14"/>
  <c r="M27" i="15"/>
  <c r="U35" i="15"/>
  <c r="T54" i="15"/>
  <c r="U84" i="15"/>
  <c r="I102" i="15"/>
  <c r="M121" i="15"/>
  <c r="T205" i="15"/>
  <c r="T298" i="15"/>
  <c r="G337" i="15"/>
  <c r="M106" i="16"/>
  <c r="I126" i="16"/>
  <c r="M157" i="16"/>
  <c r="U224" i="16"/>
  <c r="K230" i="16"/>
  <c r="T292" i="16"/>
  <c r="T310" i="16"/>
  <c r="U285" i="13"/>
  <c r="M332" i="13"/>
  <c r="T78" i="14"/>
  <c r="M102" i="14"/>
  <c r="M112" i="14"/>
  <c r="M132" i="14"/>
  <c r="G179" i="14"/>
  <c r="M299" i="14"/>
  <c r="O47" i="15"/>
  <c r="T70" i="15"/>
  <c r="G85" i="15"/>
  <c r="U102" i="15"/>
  <c r="U126" i="15"/>
  <c r="T137" i="15"/>
  <c r="U247" i="15"/>
  <c r="G332" i="15"/>
  <c r="G10" i="16"/>
  <c r="I27" i="16"/>
  <c r="T40" i="16"/>
  <c r="M47" i="16"/>
  <c r="G102" i="16"/>
  <c r="G112" i="16"/>
  <c r="G121" i="16"/>
  <c r="T170" i="16"/>
  <c r="M198" i="16"/>
  <c r="M260" i="16"/>
  <c r="T338" i="16"/>
  <c r="U198" i="14"/>
  <c r="U299" i="14"/>
  <c r="I204" i="15"/>
  <c r="K337" i="15"/>
  <c r="U54" i="16"/>
  <c r="T58" i="16"/>
  <c r="I132" i="16"/>
  <c r="G198" i="16"/>
  <c r="G260" i="16"/>
  <c r="M285" i="16"/>
  <c r="M303" i="16"/>
  <c r="M299" i="11"/>
  <c r="K303" i="11"/>
  <c r="M332" i="11"/>
  <c r="M339" i="11"/>
  <c r="I27" i="12"/>
  <c r="M84" i="12"/>
  <c r="O101" i="12"/>
  <c r="U205" i="12"/>
  <c r="K216" i="12"/>
  <c r="K224" i="12"/>
  <c r="G230" i="12"/>
  <c r="O259" i="12"/>
  <c r="U317" i="12"/>
  <c r="I323" i="12"/>
  <c r="I27" i="13"/>
  <c r="K35" i="13"/>
  <c r="M47" i="13"/>
  <c r="T70" i="13"/>
  <c r="T121" i="13"/>
  <c r="T144" i="13"/>
  <c r="I170" i="13"/>
  <c r="T267" i="13"/>
  <c r="U299" i="13"/>
  <c r="M10" i="14"/>
  <c r="M47" i="14"/>
  <c r="T91" i="14"/>
  <c r="U137" i="14"/>
  <c r="T157" i="14"/>
  <c r="G185" i="14"/>
  <c r="O247" i="14"/>
  <c r="I259" i="14"/>
  <c r="T317" i="14"/>
  <c r="I332" i="14"/>
  <c r="T27" i="15"/>
  <c r="M63" i="15"/>
  <c r="G101" i="15"/>
  <c r="I185" i="15"/>
  <c r="M292" i="15"/>
  <c r="I10" i="16"/>
  <c r="M19" i="16"/>
  <c r="I53" i="16"/>
  <c r="U106" i="16"/>
  <c r="K112" i="16"/>
  <c r="T126" i="16"/>
  <c r="T157" i="16"/>
  <c r="M169" i="16"/>
  <c r="M204" i="16"/>
  <c r="G231" i="16"/>
  <c r="T240" i="16"/>
  <c r="T267" i="16"/>
  <c r="G285" i="16"/>
  <c r="G303" i="16"/>
  <c r="T337" i="13"/>
  <c r="U35" i="14"/>
  <c r="T58" i="14"/>
  <c r="U106" i="14"/>
  <c r="I121" i="14"/>
  <c r="K132" i="14"/>
  <c r="I169" i="14"/>
  <c r="I179" i="14"/>
  <c r="K185" i="14"/>
  <c r="T198" i="14"/>
  <c r="U247" i="14"/>
  <c r="K299" i="14"/>
  <c r="I85" i="15"/>
  <c r="U132" i="15"/>
  <c r="G144" i="15"/>
  <c r="G179" i="15"/>
  <c r="G231" i="15"/>
  <c r="G292" i="15"/>
  <c r="M310" i="15"/>
  <c r="U323" i="15"/>
  <c r="U339" i="15"/>
  <c r="K47" i="16"/>
  <c r="T54" i="16"/>
  <c r="U70" i="16"/>
  <c r="I121" i="16"/>
  <c r="K198" i="16"/>
  <c r="G204" i="16"/>
  <c r="K260" i="16"/>
  <c r="K332" i="16"/>
  <c r="T323" i="14"/>
  <c r="K10" i="15"/>
  <c r="U53" i="15"/>
  <c r="U163" i="15"/>
  <c r="G259" i="15"/>
  <c r="T299" i="15"/>
  <c r="T323" i="15"/>
  <c r="T339" i="15"/>
  <c r="G144" i="16"/>
  <c r="I47" i="14"/>
  <c r="T137" i="14"/>
  <c r="M144" i="14"/>
  <c r="M191" i="14"/>
  <c r="M224" i="14"/>
  <c r="M292" i="14"/>
  <c r="K19" i="15"/>
  <c r="I144" i="15"/>
  <c r="G150" i="15"/>
  <c r="U204" i="15"/>
  <c r="M259" i="15"/>
  <c r="M85" i="16"/>
  <c r="U102" i="16"/>
  <c r="U112" i="16"/>
  <c r="M144" i="16"/>
  <c r="K285" i="16"/>
  <c r="K303" i="16"/>
  <c r="U337" i="16"/>
  <c r="U85" i="15"/>
  <c r="K144" i="15"/>
  <c r="I101" i="16"/>
  <c r="M292" i="13"/>
  <c r="U332" i="13"/>
  <c r="K338" i="13"/>
  <c r="I19" i="14"/>
  <c r="G85" i="14"/>
  <c r="I101" i="14"/>
  <c r="T121" i="14"/>
  <c r="G150" i="14"/>
  <c r="T169" i="14"/>
  <c r="T179" i="14"/>
  <c r="G205" i="14"/>
  <c r="M254" i="14"/>
  <c r="K259" i="14"/>
  <c r="U275" i="14"/>
  <c r="G292" i="14"/>
  <c r="I298" i="14"/>
  <c r="T332" i="14"/>
  <c r="T85" i="15"/>
  <c r="M96" i="15"/>
  <c r="K101" i="15"/>
  <c r="K185" i="15"/>
  <c r="M191" i="15"/>
  <c r="I224" i="15"/>
  <c r="M254" i="15"/>
  <c r="M275" i="15"/>
  <c r="M298" i="15"/>
  <c r="M338" i="15"/>
  <c r="T10" i="16"/>
  <c r="K53" i="16"/>
  <c r="G85" i="16"/>
  <c r="M101" i="16"/>
  <c r="T121" i="16"/>
  <c r="I144" i="16"/>
  <c r="I150" i="16"/>
  <c r="U285" i="16"/>
  <c r="K299" i="16"/>
  <c r="U303" i="16"/>
  <c r="O323" i="16"/>
  <c r="O339" i="16"/>
  <c r="M63" i="13"/>
  <c r="I96" i="13"/>
  <c r="M137" i="13"/>
  <c r="I163" i="13"/>
  <c r="U198" i="13"/>
  <c r="K204" i="13"/>
  <c r="M231" i="13"/>
  <c r="T299" i="13"/>
  <c r="G310" i="13"/>
  <c r="T27" i="14"/>
  <c r="M101" i="14"/>
  <c r="M150" i="14"/>
  <c r="M205" i="14"/>
  <c r="M230" i="14"/>
  <c r="M240" i="14"/>
  <c r="I292" i="14"/>
  <c r="M298" i="14"/>
  <c r="M338" i="14"/>
  <c r="T19" i="15"/>
  <c r="M78" i="15"/>
  <c r="G96" i="15"/>
  <c r="T179" i="15"/>
  <c r="K224" i="15"/>
  <c r="T231" i="15"/>
  <c r="G254" i="15"/>
  <c r="I259" i="15"/>
  <c r="U275" i="15"/>
  <c r="K310" i="15"/>
  <c r="T102" i="16"/>
  <c r="T112" i="16"/>
  <c r="K150" i="16"/>
  <c r="M259" i="16"/>
  <c r="U339" i="16"/>
  <c r="I91" i="15"/>
  <c r="G191" i="15"/>
  <c r="I240" i="15"/>
  <c r="G298" i="15"/>
  <c r="G101" i="16"/>
  <c r="I35" i="15"/>
  <c r="G84" i="15"/>
  <c r="T101" i="15"/>
  <c r="K240" i="15"/>
  <c r="I267" i="15"/>
  <c r="I275" i="15"/>
  <c r="I338" i="15"/>
  <c r="T19" i="16"/>
  <c r="I292" i="16"/>
  <c r="I310" i="16"/>
  <c r="I63" i="13"/>
  <c r="U101" i="13"/>
  <c r="G298" i="13"/>
  <c r="K310" i="13"/>
  <c r="G96" i="14"/>
  <c r="M84" i="15"/>
  <c r="T144" i="15"/>
  <c r="M267" i="15"/>
  <c r="I298" i="15"/>
  <c r="U310" i="15"/>
  <c r="M40" i="16"/>
  <c r="T53" i="16"/>
  <c r="O85" i="16"/>
  <c r="G224" i="16"/>
  <c r="M338" i="16"/>
  <c r="M339" i="16"/>
  <c r="M78" i="16"/>
  <c r="M96" i="16"/>
  <c r="M126" i="16"/>
  <c r="M150" i="16"/>
  <c r="M216" i="16"/>
  <c r="M254" i="16"/>
  <c r="M292" i="16"/>
  <c r="I298" i="16"/>
  <c r="M310" i="16"/>
  <c r="M332" i="16"/>
  <c r="K63" i="16"/>
  <c r="O78" i="16"/>
  <c r="K91" i="16"/>
  <c r="O96" i="16"/>
  <c r="K121" i="16"/>
  <c r="O126" i="16"/>
  <c r="O150" i="16"/>
  <c r="K157" i="16"/>
  <c r="K169" i="16"/>
  <c r="K185" i="16"/>
  <c r="O216" i="16"/>
  <c r="I247" i="16"/>
  <c r="O254" i="16"/>
  <c r="I259" i="16"/>
  <c r="K267" i="16"/>
  <c r="I275" i="16"/>
  <c r="I285" i="16"/>
  <c r="O292" i="16"/>
  <c r="I299" i="16"/>
  <c r="I303" i="16"/>
  <c r="O310" i="16"/>
  <c r="K317" i="16"/>
  <c r="O332" i="16"/>
  <c r="I337" i="16"/>
  <c r="O35" i="16"/>
  <c r="O47" i="16"/>
  <c r="G78" i="16"/>
  <c r="G96" i="16"/>
  <c r="G126" i="16"/>
  <c r="O137" i="16"/>
  <c r="G150" i="16"/>
  <c r="G216" i="16"/>
  <c r="G254" i="16"/>
  <c r="G292" i="16"/>
  <c r="K298" i="16"/>
  <c r="G310" i="16"/>
  <c r="G332" i="16"/>
  <c r="M179" i="16"/>
  <c r="G35" i="16"/>
  <c r="G47" i="16"/>
  <c r="G137" i="16"/>
  <c r="M163" i="16"/>
  <c r="K40" i="16"/>
  <c r="K54" i="16"/>
  <c r="K58" i="16"/>
  <c r="O63" i="16"/>
  <c r="K70" i="16"/>
  <c r="O91" i="16"/>
  <c r="K102" i="16"/>
  <c r="K106" i="16"/>
  <c r="O121" i="16"/>
  <c r="O157" i="16"/>
  <c r="O169" i="16"/>
  <c r="O185" i="16"/>
  <c r="O267" i="16"/>
  <c r="K338" i="16"/>
  <c r="M323" i="16"/>
  <c r="O10" i="16"/>
  <c r="O84" i="16"/>
  <c r="O132" i="16"/>
  <c r="O144" i="16"/>
  <c r="O170" i="16"/>
  <c r="K205" i="16"/>
  <c r="O298" i="16"/>
  <c r="M137" i="15"/>
  <c r="M112" i="15"/>
  <c r="M198" i="15"/>
  <c r="M224" i="15"/>
  <c r="M240" i="15"/>
  <c r="G35" i="15"/>
  <c r="G47" i="15"/>
  <c r="O112" i="15"/>
  <c r="G137" i="15"/>
  <c r="I179" i="15"/>
  <c r="I191" i="15"/>
  <c r="O198" i="15"/>
  <c r="I205" i="15"/>
  <c r="O224" i="15"/>
  <c r="I231" i="15"/>
  <c r="O240" i="15"/>
  <c r="K247" i="15"/>
  <c r="K259" i="15"/>
  <c r="K275" i="15"/>
  <c r="K285" i="15"/>
  <c r="I323" i="15"/>
  <c r="I339" i="15"/>
  <c r="M35" i="15"/>
  <c r="M47" i="15"/>
  <c r="K40" i="15"/>
  <c r="K54" i="15"/>
  <c r="K58" i="15"/>
  <c r="O63" i="15"/>
  <c r="K70" i="15"/>
  <c r="O91" i="15"/>
  <c r="K102" i="15"/>
  <c r="G112" i="15"/>
  <c r="O121" i="15"/>
  <c r="O157" i="15"/>
  <c r="O169" i="15"/>
  <c r="O185" i="15"/>
  <c r="G198" i="15"/>
  <c r="G224" i="15"/>
  <c r="G240" i="15"/>
  <c r="K260" i="15"/>
  <c r="O267" i="15"/>
  <c r="O317" i="15"/>
  <c r="K338" i="15"/>
  <c r="O10" i="15"/>
  <c r="K27" i="15"/>
  <c r="G63" i="15"/>
  <c r="O84" i="15"/>
  <c r="G91" i="15"/>
  <c r="G121" i="15"/>
  <c r="G157" i="15"/>
  <c r="G169" i="15"/>
  <c r="K179" i="15"/>
  <c r="G185" i="15"/>
  <c r="K191" i="15"/>
  <c r="K205" i="15"/>
  <c r="K231" i="15"/>
  <c r="G267" i="15"/>
  <c r="G317" i="15"/>
  <c r="K323" i="15"/>
  <c r="K339" i="15"/>
  <c r="G10" i="15"/>
  <c r="O19" i="15"/>
  <c r="K78" i="15"/>
  <c r="O85" i="15"/>
  <c r="K96" i="15"/>
  <c r="O101" i="15"/>
  <c r="K126" i="15"/>
  <c r="K150" i="15"/>
  <c r="O247" i="15"/>
  <c r="O259" i="15"/>
  <c r="O275" i="15"/>
  <c r="O285" i="15"/>
  <c r="O299" i="15"/>
  <c r="O337" i="15"/>
  <c r="M63" i="14"/>
  <c r="M121" i="14"/>
  <c r="M157" i="14"/>
  <c r="M169" i="14"/>
  <c r="M185" i="14"/>
  <c r="M267" i="14"/>
  <c r="M317" i="14"/>
  <c r="K40" i="14"/>
  <c r="K54" i="14"/>
  <c r="K58" i="14"/>
  <c r="O63" i="14"/>
  <c r="K70" i="14"/>
  <c r="I78" i="14"/>
  <c r="M84" i="14"/>
  <c r="O91" i="14"/>
  <c r="I96" i="14"/>
  <c r="K102" i="14"/>
  <c r="K106" i="14"/>
  <c r="O121" i="14"/>
  <c r="I126" i="14"/>
  <c r="I150" i="14"/>
  <c r="O157" i="14"/>
  <c r="O169" i="14"/>
  <c r="O185" i="14"/>
  <c r="K204" i="14"/>
  <c r="I216" i="14"/>
  <c r="K230" i="14"/>
  <c r="I254" i="14"/>
  <c r="K260" i="14"/>
  <c r="O267" i="14"/>
  <c r="O317" i="14"/>
  <c r="M91" i="14"/>
  <c r="O10" i="14"/>
  <c r="K27" i="14"/>
  <c r="O84" i="14"/>
  <c r="O132" i="14"/>
  <c r="O144" i="14"/>
  <c r="K163" i="14"/>
  <c r="O170" i="14"/>
  <c r="K179" i="14"/>
  <c r="K191" i="14"/>
  <c r="K205" i="14"/>
  <c r="K231" i="14"/>
  <c r="G267" i="14"/>
  <c r="O298" i="14"/>
  <c r="G317" i="14"/>
  <c r="K323" i="14"/>
  <c r="K339" i="14"/>
  <c r="G10" i="14"/>
  <c r="G84" i="14"/>
  <c r="G132" i="14"/>
  <c r="G144" i="14"/>
  <c r="G170" i="14"/>
  <c r="G298" i="14"/>
  <c r="O337" i="14"/>
  <c r="G259" i="14"/>
  <c r="G275" i="14"/>
  <c r="G285" i="14"/>
  <c r="G299" i="14"/>
  <c r="G303" i="14"/>
  <c r="G337" i="14"/>
  <c r="O27" i="14"/>
  <c r="K112" i="14"/>
  <c r="O163" i="14"/>
  <c r="O179" i="14"/>
  <c r="O191" i="14"/>
  <c r="K198" i="14"/>
  <c r="O205" i="14"/>
  <c r="K224" i="14"/>
  <c r="O231" i="14"/>
  <c r="K240" i="14"/>
  <c r="O323" i="14"/>
  <c r="O339" i="14"/>
  <c r="O78" i="14"/>
  <c r="O96" i="14"/>
  <c r="O126" i="14"/>
  <c r="O150" i="14"/>
  <c r="O216" i="14"/>
  <c r="M40" i="13"/>
  <c r="M54" i="13"/>
  <c r="M58" i="13"/>
  <c r="M70" i="13"/>
  <c r="M102" i="13"/>
  <c r="M106" i="13"/>
  <c r="M204" i="13"/>
  <c r="M230" i="13"/>
  <c r="M260" i="13"/>
  <c r="M338" i="13"/>
  <c r="M247" i="13"/>
  <c r="O40" i="13"/>
  <c r="O54" i="13"/>
  <c r="O58" i="13"/>
  <c r="O70" i="13"/>
  <c r="O102" i="13"/>
  <c r="O106" i="13"/>
  <c r="I185" i="13"/>
  <c r="O204" i="13"/>
  <c r="O230" i="13"/>
  <c r="O260" i="13"/>
  <c r="G285" i="13"/>
  <c r="G299" i="13"/>
  <c r="G303" i="13"/>
  <c r="I317" i="13"/>
  <c r="G337" i="13"/>
  <c r="O338" i="13"/>
  <c r="M303" i="13"/>
  <c r="M337" i="13"/>
  <c r="O27" i="13"/>
  <c r="G40" i="13"/>
  <c r="G54" i="13"/>
  <c r="G58" i="13"/>
  <c r="G70" i="13"/>
  <c r="G102" i="13"/>
  <c r="G106" i="13"/>
  <c r="O163" i="13"/>
  <c r="O179" i="13"/>
  <c r="O191" i="13"/>
  <c r="K198" i="13"/>
  <c r="G204" i="13"/>
  <c r="O205" i="13"/>
  <c r="K224" i="13"/>
  <c r="G230" i="13"/>
  <c r="O231" i="13"/>
  <c r="K240" i="13"/>
  <c r="G260" i="13"/>
  <c r="O323" i="13"/>
  <c r="G338" i="13"/>
  <c r="O339" i="13"/>
  <c r="M85" i="13"/>
  <c r="M275" i="13"/>
  <c r="M299" i="13"/>
  <c r="G27" i="13"/>
  <c r="K63" i="13"/>
  <c r="O78" i="13"/>
  <c r="K91" i="13"/>
  <c r="O96" i="13"/>
  <c r="O126" i="13"/>
  <c r="O150" i="13"/>
  <c r="K157" i="13"/>
  <c r="G163" i="13"/>
  <c r="K169" i="13"/>
  <c r="G179" i="13"/>
  <c r="K185" i="13"/>
  <c r="G191" i="13"/>
  <c r="G205" i="13"/>
  <c r="O216" i="13"/>
  <c r="G231" i="13"/>
  <c r="O254" i="13"/>
  <c r="K267" i="13"/>
  <c r="K317" i="13"/>
  <c r="G323" i="13"/>
  <c r="G339" i="13"/>
  <c r="K10" i="13"/>
  <c r="O35" i="13"/>
  <c r="G78" i="13"/>
  <c r="K84" i="13"/>
  <c r="G96" i="13"/>
  <c r="G126" i="13"/>
  <c r="K132" i="13"/>
  <c r="O137" i="13"/>
  <c r="K144" i="13"/>
  <c r="G150" i="13"/>
  <c r="K170" i="13"/>
  <c r="G216" i="13"/>
  <c r="G254" i="13"/>
  <c r="K298" i="13"/>
  <c r="K53" i="13"/>
  <c r="O112" i="13"/>
  <c r="O198" i="13"/>
  <c r="K259" i="13"/>
  <c r="K285" i="13"/>
  <c r="M231" i="12"/>
  <c r="M78" i="12"/>
  <c r="M96" i="12"/>
  <c r="M126" i="12"/>
  <c r="M150" i="12"/>
  <c r="K198" i="12"/>
  <c r="M216" i="12"/>
  <c r="M254" i="12"/>
  <c r="M292" i="12"/>
  <c r="M310" i="12"/>
  <c r="M332" i="12"/>
  <c r="M179" i="12"/>
  <c r="G27" i="12"/>
  <c r="K63" i="12"/>
  <c r="O78" i="12"/>
  <c r="K91" i="12"/>
  <c r="O96" i="12"/>
  <c r="K121" i="12"/>
  <c r="O126" i="12"/>
  <c r="O150" i="12"/>
  <c r="K157" i="12"/>
  <c r="G163" i="12"/>
  <c r="K169" i="12"/>
  <c r="G179" i="12"/>
  <c r="K185" i="12"/>
  <c r="G191" i="12"/>
  <c r="G205" i="12"/>
  <c r="O216" i="12"/>
  <c r="G231" i="12"/>
  <c r="O254" i="12"/>
  <c r="K267" i="12"/>
  <c r="I275" i="12"/>
  <c r="I285" i="12"/>
  <c r="O292" i="12"/>
  <c r="I299" i="12"/>
  <c r="I303" i="12"/>
  <c r="O310" i="12"/>
  <c r="K317" i="12"/>
  <c r="G323" i="12"/>
  <c r="O332" i="12"/>
  <c r="I337" i="12"/>
  <c r="G339" i="12"/>
  <c r="M163" i="12"/>
  <c r="M339" i="12"/>
  <c r="O35" i="12"/>
  <c r="O47" i="12"/>
  <c r="G78" i="12"/>
  <c r="G96" i="12"/>
  <c r="G126" i="12"/>
  <c r="O137" i="12"/>
  <c r="G150" i="12"/>
  <c r="G216" i="12"/>
  <c r="G254" i="12"/>
  <c r="G292" i="12"/>
  <c r="K298" i="12"/>
  <c r="G310" i="12"/>
  <c r="G332" i="12"/>
  <c r="K19" i="12"/>
  <c r="G35" i="12"/>
  <c r="G47" i="12"/>
  <c r="K53" i="12"/>
  <c r="K85" i="12"/>
  <c r="G137" i="12"/>
  <c r="M191" i="12"/>
  <c r="K40" i="12"/>
  <c r="K54" i="12"/>
  <c r="K58" i="12"/>
  <c r="O63" i="12"/>
  <c r="K70" i="12"/>
  <c r="O91" i="12"/>
  <c r="K102" i="12"/>
  <c r="K106" i="12"/>
  <c r="O121" i="12"/>
  <c r="O157" i="12"/>
  <c r="O169" i="12"/>
  <c r="O185" i="12"/>
  <c r="K204" i="12"/>
  <c r="K230" i="12"/>
  <c r="K260" i="12"/>
  <c r="O267" i="12"/>
  <c r="O317" i="12"/>
  <c r="M205" i="12"/>
  <c r="K27" i="12"/>
  <c r="K10" i="11"/>
  <c r="O35" i="11"/>
  <c r="O47" i="11"/>
  <c r="G78" i="11"/>
  <c r="K84" i="11"/>
  <c r="G96" i="11"/>
  <c r="G126" i="11"/>
  <c r="K132" i="11"/>
  <c r="O137" i="11"/>
  <c r="K144" i="11"/>
  <c r="G150" i="11"/>
  <c r="K170" i="11"/>
  <c r="M198" i="11"/>
  <c r="M224" i="11"/>
  <c r="M240" i="11"/>
  <c r="K298" i="11"/>
  <c r="K19" i="11"/>
  <c r="I27" i="11"/>
  <c r="G35" i="11"/>
  <c r="G47" i="11"/>
  <c r="K53" i="11"/>
  <c r="O112" i="11"/>
  <c r="G137" i="11"/>
  <c r="I163" i="11"/>
  <c r="I179" i="11"/>
  <c r="I191" i="11"/>
  <c r="O198" i="11"/>
  <c r="I205" i="11"/>
  <c r="O224" i="11"/>
  <c r="I231" i="11"/>
  <c r="O240" i="11"/>
  <c r="K247" i="11"/>
  <c r="K259" i="11"/>
  <c r="K275" i="11"/>
  <c r="K285" i="11"/>
  <c r="K299" i="11"/>
  <c r="I323" i="11"/>
  <c r="I339" i="11"/>
  <c r="K40" i="11"/>
  <c r="K54" i="11"/>
  <c r="K58" i="11"/>
  <c r="K70" i="11"/>
  <c r="K102" i="11"/>
  <c r="K106" i="11"/>
  <c r="G112" i="11"/>
  <c r="O185" i="11"/>
  <c r="G198" i="11"/>
  <c r="G224" i="11"/>
  <c r="G240" i="11"/>
  <c r="O317" i="11"/>
  <c r="K338" i="11"/>
  <c r="K27" i="11"/>
  <c r="K163" i="11"/>
  <c r="K179" i="11"/>
  <c r="G185" i="11"/>
  <c r="K191" i="11"/>
  <c r="K205" i="11"/>
  <c r="K231" i="11"/>
  <c r="G267" i="11"/>
  <c r="G317" i="11"/>
  <c r="K323" i="11"/>
  <c r="K339" i="11"/>
  <c r="O19" i="11"/>
  <c r="O85" i="11"/>
  <c r="K96" i="11"/>
  <c r="K150" i="11"/>
  <c r="O247" i="11"/>
  <c r="O259" i="11"/>
  <c r="O275" i="11"/>
  <c r="O285" i="11"/>
  <c r="O299" i="11"/>
  <c r="O303" i="11"/>
  <c r="O337" i="11"/>
  <c r="M157" i="10"/>
  <c r="K40" i="10"/>
  <c r="K54" i="10"/>
  <c r="K58" i="10"/>
  <c r="O63" i="10"/>
  <c r="K70" i="10"/>
  <c r="I78" i="10"/>
  <c r="O91" i="10"/>
  <c r="I96" i="10"/>
  <c r="K102" i="10"/>
  <c r="K106" i="10"/>
  <c r="G112" i="10"/>
  <c r="O121" i="10"/>
  <c r="I126" i="10"/>
  <c r="I150" i="10"/>
  <c r="O157" i="10"/>
  <c r="O169" i="10"/>
  <c r="O185" i="10"/>
  <c r="G198" i="10"/>
  <c r="K204" i="10"/>
  <c r="G224" i="10"/>
  <c r="O267" i="10"/>
  <c r="M298" i="10"/>
  <c r="O317" i="10"/>
  <c r="M91" i="10"/>
  <c r="M185" i="10"/>
  <c r="O10" i="10"/>
  <c r="K27" i="10"/>
  <c r="G63" i="10"/>
  <c r="O84" i="10"/>
  <c r="G91" i="10"/>
  <c r="G121" i="10"/>
  <c r="O132" i="10"/>
  <c r="O144" i="10"/>
  <c r="G157" i="10"/>
  <c r="K163" i="10"/>
  <c r="G169" i="10"/>
  <c r="O170" i="10"/>
  <c r="K179" i="10"/>
  <c r="G185" i="10"/>
  <c r="K191" i="10"/>
  <c r="K205" i="10"/>
  <c r="K231" i="10"/>
  <c r="G267" i="10"/>
  <c r="O298" i="10"/>
  <c r="G317" i="10"/>
  <c r="K323" i="10"/>
  <c r="K339" i="10"/>
  <c r="M121" i="10"/>
  <c r="M169" i="10"/>
  <c r="G10" i="10"/>
  <c r="G84" i="10"/>
  <c r="G132" i="10"/>
  <c r="G144" i="10"/>
  <c r="G170" i="10"/>
  <c r="O247" i="10"/>
  <c r="O259" i="10"/>
  <c r="O275" i="10"/>
  <c r="O285" i="10"/>
  <c r="G298" i="10"/>
  <c r="O299" i="10"/>
  <c r="O303" i="10"/>
  <c r="O337" i="10"/>
  <c r="K35" i="10"/>
  <c r="K47" i="10"/>
  <c r="K137" i="10"/>
  <c r="G247" i="10"/>
  <c r="G259" i="10"/>
  <c r="G275" i="10"/>
  <c r="G285" i="10"/>
  <c r="G299" i="10"/>
  <c r="G303" i="10"/>
  <c r="G337" i="10"/>
  <c r="K112" i="10"/>
  <c r="O179" i="10"/>
  <c r="O191" i="10"/>
  <c r="K198" i="10"/>
  <c r="K224" i="10"/>
  <c r="K240" i="10"/>
  <c r="O323" i="10"/>
  <c r="O339" i="10"/>
  <c r="M63" i="10"/>
  <c r="K317" i="10"/>
  <c r="M53" i="9"/>
  <c r="M85" i="9"/>
  <c r="O19" i="9"/>
  <c r="M54" i="9"/>
  <c r="M70" i="9"/>
  <c r="I112" i="9"/>
  <c r="I198" i="9"/>
  <c r="I224" i="9"/>
  <c r="I240" i="9"/>
  <c r="O247" i="9"/>
  <c r="O259" i="9"/>
  <c r="O275" i="9"/>
  <c r="O285" i="9"/>
  <c r="O299" i="9"/>
  <c r="O303" i="9"/>
  <c r="O337" i="9"/>
  <c r="M299" i="9"/>
  <c r="K35" i="9"/>
  <c r="O40" i="9"/>
  <c r="K47" i="9"/>
  <c r="O54" i="9"/>
  <c r="O58" i="9"/>
  <c r="O70" i="9"/>
  <c r="O102" i="9"/>
  <c r="O106" i="9"/>
  <c r="K137" i="9"/>
  <c r="O204" i="9"/>
  <c r="O230" i="9"/>
  <c r="O260" i="9"/>
  <c r="G275" i="9"/>
  <c r="G285" i="9"/>
  <c r="G299" i="9"/>
  <c r="G303" i="9"/>
  <c r="G337" i="9"/>
  <c r="O338" i="9"/>
  <c r="M101" i="9"/>
  <c r="O27" i="9"/>
  <c r="G40" i="9"/>
  <c r="G54" i="9"/>
  <c r="G58" i="9"/>
  <c r="G70" i="9"/>
  <c r="G102" i="9"/>
  <c r="G106" i="9"/>
  <c r="K112" i="9"/>
  <c r="O163" i="9"/>
  <c r="O179" i="9"/>
  <c r="O191" i="9"/>
  <c r="K198" i="9"/>
  <c r="G204" i="9"/>
  <c r="O205" i="9"/>
  <c r="K224" i="9"/>
  <c r="G230" i="9"/>
  <c r="O231" i="9"/>
  <c r="K240" i="9"/>
  <c r="G260" i="9"/>
  <c r="O323" i="9"/>
  <c r="G338" i="9"/>
  <c r="O339" i="9"/>
  <c r="M19" i="9"/>
  <c r="O216" i="9"/>
  <c r="G339" i="9"/>
  <c r="K10" i="9"/>
  <c r="G78" i="9"/>
  <c r="K84" i="9"/>
  <c r="G96" i="9"/>
  <c r="G126" i="9"/>
  <c r="K132" i="9"/>
  <c r="K144" i="9"/>
  <c r="G150" i="9"/>
  <c r="K170" i="9"/>
  <c r="G216" i="9"/>
  <c r="K298" i="9"/>
  <c r="M275" i="9"/>
  <c r="M285" i="9"/>
  <c r="M303" i="9"/>
  <c r="M337" i="9"/>
  <c r="O112" i="9"/>
  <c r="O224" i="9"/>
  <c r="O240" i="9"/>
  <c r="M163" i="8"/>
  <c r="M231" i="8"/>
  <c r="I10" i="8"/>
  <c r="O27" i="8"/>
  <c r="I84" i="8"/>
  <c r="K112" i="8"/>
  <c r="I132" i="8"/>
  <c r="I144" i="8"/>
  <c r="O163" i="8"/>
  <c r="I170" i="8"/>
  <c r="O179" i="8"/>
  <c r="O191" i="8"/>
  <c r="K198" i="8"/>
  <c r="O205" i="8"/>
  <c r="K224" i="8"/>
  <c r="O231" i="8"/>
  <c r="K240" i="8"/>
  <c r="I298" i="8"/>
  <c r="O323" i="8"/>
  <c r="O339" i="8"/>
  <c r="M339" i="8"/>
  <c r="G27" i="8"/>
  <c r="K63" i="8"/>
  <c r="O78" i="8"/>
  <c r="K91" i="8"/>
  <c r="O96" i="8"/>
  <c r="K121" i="8"/>
  <c r="O126" i="8"/>
  <c r="O150" i="8"/>
  <c r="K157" i="8"/>
  <c r="G163" i="8"/>
  <c r="K169" i="8"/>
  <c r="G179" i="8"/>
  <c r="K185" i="8"/>
  <c r="G191" i="8"/>
  <c r="G205" i="8"/>
  <c r="O216" i="8"/>
  <c r="G231" i="8"/>
  <c r="O254" i="8"/>
  <c r="K267" i="8"/>
  <c r="O292" i="8"/>
  <c r="O310" i="8"/>
  <c r="K317" i="8"/>
  <c r="G323" i="8"/>
  <c r="O332" i="8"/>
  <c r="G339" i="8"/>
  <c r="M27" i="8"/>
  <c r="M179" i="8"/>
  <c r="M191" i="8"/>
  <c r="M205" i="8"/>
  <c r="K10" i="8"/>
  <c r="G78" i="8"/>
  <c r="K84" i="8"/>
  <c r="G96" i="8"/>
  <c r="G126" i="8"/>
  <c r="K132" i="8"/>
  <c r="K144" i="8"/>
  <c r="G150" i="8"/>
  <c r="K170" i="8"/>
  <c r="G216" i="8"/>
  <c r="G254" i="8"/>
  <c r="G292" i="8"/>
  <c r="K298" i="8"/>
  <c r="G310" i="8"/>
  <c r="G332" i="8"/>
  <c r="K40" i="8"/>
  <c r="K54" i="8"/>
  <c r="K58" i="8"/>
  <c r="K70" i="8"/>
  <c r="K102" i="8"/>
  <c r="K106" i="8"/>
  <c r="O157" i="8"/>
  <c r="O169" i="8"/>
  <c r="O185" i="8"/>
  <c r="K204" i="8"/>
  <c r="K230" i="8"/>
  <c r="K260" i="8"/>
  <c r="O267" i="8"/>
  <c r="O317" i="8"/>
  <c r="K338" i="8"/>
  <c r="M323" i="8"/>
  <c r="M112" i="7"/>
  <c r="M240" i="7"/>
  <c r="K298" i="7"/>
  <c r="M137" i="7"/>
  <c r="K19" i="7"/>
  <c r="I27" i="7"/>
  <c r="G35" i="7"/>
  <c r="G47" i="7"/>
  <c r="O112" i="7"/>
  <c r="G137" i="7"/>
  <c r="O198" i="7"/>
  <c r="O224" i="7"/>
  <c r="O240" i="7"/>
  <c r="I323" i="7"/>
  <c r="I339" i="7"/>
  <c r="K40" i="7"/>
  <c r="K54" i="7"/>
  <c r="K58" i="7"/>
  <c r="O63" i="7"/>
  <c r="O91" i="7"/>
  <c r="G112" i="7"/>
  <c r="O121" i="7"/>
  <c r="O157" i="7"/>
  <c r="O169" i="7"/>
  <c r="O185" i="7"/>
  <c r="G198" i="7"/>
  <c r="G224" i="7"/>
  <c r="G240" i="7"/>
  <c r="O267" i="7"/>
  <c r="K27" i="7"/>
  <c r="G63" i="7"/>
  <c r="G91" i="7"/>
  <c r="G121" i="7"/>
  <c r="G157" i="7"/>
  <c r="K163" i="7"/>
  <c r="G169" i="7"/>
  <c r="K179" i="7"/>
  <c r="G185" i="7"/>
  <c r="K191" i="7"/>
  <c r="K205" i="7"/>
  <c r="K231" i="7"/>
  <c r="G267" i="7"/>
  <c r="G317" i="7"/>
  <c r="K323" i="7"/>
  <c r="K339" i="7"/>
  <c r="O19" i="7"/>
  <c r="K78" i="7"/>
  <c r="O85" i="7"/>
  <c r="K96" i="7"/>
  <c r="O101" i="7"/>
  <c r="K126" i="7"/>
  <c r="K150" i="7"/>
  <c r="K216" i="7"/>
  <c r="O247" i="7"/>
  <c r="K254" i="7"/>
  <c r="O259" i="7"/>
  <c r="O275" i="7"/>
  <c r="O285" i="7"/>
  <c r="O299" i="7"/>
  <c r="O303" i="7"/>
  <c r="O337" i="7"/>
  <c r="K35" i="7"/>
  <c r="K47" i="7"/>
  <c r="M10" i="6"/>
  <c r="I78" i="6"/>
  <c r="M84" i="6"/>
  <c r="I96" i="6"/>
  <c r="I126" i="6"/>
  <c r="M132" i="6"/>
  <c r="M144" i="6"/>
  <c r="I150" i="6"/>
  <c r="M170" i="6"/>
  <c r="I216" i="6"/>
  <c r="I254" i="6"/>
  <c r="K260" i="6"/>
  <c r="I292" i="6"/>
  <c r="M298" i="6"/>
  <c r="O317" i="6"/>
  <c r="K338" i="6"/>
  <c r="M185" i="6"/>
  <c r="O10" i="6"/>
  <c r="K27" i="6"/>
  <c r="I35" i="6"/>
  <c r="I47" i="6"/>
  <c r="O84" i="6"/>
  <c r="O132" i="6"/>
  <c r="I137" i="6"/>
  <c r="O144" i="6"/>
  <c r="K163" i="6"/>
  <c r="O170" i="6"/>
  <c r="K179" i="6"/>
  <c r="K191" i="6"/>
  <c r="K205" i="6"/>
  <c r="K231" i="6"/>
  <c r="O298" i="6"/>
  <c r="G317" i="6"/>
  <c r="K323" i="6"/>
  <c r="K339" i="6"/>
  <c r="G10" i="6"/>
  <c r="O19" i="6"/>
  <c r="O53" i="6"/>
  <c r="K78" i="6"/>
  <c r="G84" i="6"/>
  <c r="O85" i="6"/>
  <c r="K96" i="6"/>
  <c r="O101" i="6"/>
  <c r="K126" i="6"/>
  <c r="G132" i="6"/>
  <c r="G144" i="6"/>
  <c r="K150" i="6"/>
  <c r="G170" i="6"/>
  <c r="K216" i="6"/>
  <c r="O247" i="6"/>
  <c r="K254" i="6"/>
  <c r="K292" i="6"/>
  <c r="G298" i="6"/>
  <c r="O299" i="6"/>
  <c r="K310" i="6"/>
  <c r="K332" i="6"/>
  <c r="O337" i="6"/>
  <c r="M63" i="6"/>
  <c r="G299" i="6"/>
  <c r="G303" i="6"/>
  <c r="G337" i="6"/>
  <c r="M121" i="6"/>
  <c r="M267" i="6"/>
  <c r="O78" i="6"/>
  <c r="O96" i="6"/>
  <c r="O126" i="6"/>
  <c r="O150" i="6"/>
  <c r="O216" i="6"/>
  <c r="O254" i="6"/>
  <c r="O292" i="6"/>
  <c r="M19" i="5"/>
  <c r="M53" i="5"/>
  <c r="M40" i="5"/>
  <c r="M54" i="5"/>
  <c r="M58" i="5"/>
  <c r="M70" i="5"/>
  <c r="M102" i="5"/>
  <c r="M106" i="5"/>
  <c r="I112" i="5"/>
  <c r="I198" i="5"/>
  <c r="M204" i="5"/>
  <c r="I224" i="5"/>
  <c r="M230" i="5"/>
  <c r="I240" i="5"/>
  <c r="M260" i="5"/>
  <c r="K292" i="5"/>
  <c r="O299" i="5"/>
  <c r="M338" i="5"/>
  <c r="M101" i="5"/>
  <c r="M247" i="5"/>
  <c r="M259" i="5"/>
  <c r="M275" i="5"/>
  <c r="M285" i="5"/>
  <c r="M303" i="5"/>
  <c r="M337" i="5"/>
  <c r="K35" i="5"/>
  <c r="O40" i="5"/>
  <c r="K47" i="5"/>
  <c r="O54" i="5"/>
  <c r="O58" i="5"/>
  <c r="I63" i="5"/>
  <c r="O70" i="5"/>
  <c r="I91" i="5"/>
  <c r="O102" i="5"/>
  <c r="O106" i="5"/>
  <c r="I121" i="5"/>
  <c r="K137" i="5"/>
  <c r="I185" i="5"/>
  <c r="O204" i="5"/>
  <c r="O230" i="5"/>
  <c r="O260" i="5"/>
  <c r="I317" i="5"/>
  <c r="O338" i="5"/>
  <c r="M85" i="5"/>
  <c r="O27" i="5"/>
  <c r="G40" i="5"/>
  <c r="G54" i="5"/>
  <c r="G58" i="5"/>
  <c r="G70" i="5"/>
  <c r="G102" i="5"/>
  <c r="G106" i="5"/>
  <c r="O163" i="5"/>
  <c r="O179" i="5"/>
  <c r="O191" i="5"/>
  <c r="G204" i="5"/>
  <c r="O205" i="5"/>
  <c r="G230" i="5"/>
  <c r="O231" i="5"/>
  <c r="G260" i="5"/>
  <c r="O323" i="5"/>
  <c r="G338" i="5"/>
  <c r="O339" i="5"/>
  <c r="O35" i="5"/>
  <c r="O47" i="5"/>
  <c r="K84" i="5"/>
  <c r="K132" i="5"/>
  <c r="O137" i="5"/>
  <c r="K144" i="5"/>
  <c r="K170" i="5"/>
  <c r="K298" i="5"/>
  <c r="O112" i="5"/>
  <c r="O198" i="5"/>
  <c r="O224" i="5"/>
  <c r="O240" i="5"/>
  <c r="M323" i="4"/>
  <c r="M339" i="4"/>
  <c r="M216" i="4"/>
  <c r="I19" i="4"/>
  <c r="I53" i="4"/>
  <c r="K63" i="4"/>
  <c r="O78" i="4"/>
  <c r="I85" i="4"/>
  <c r="K91" i="4"/>
  <c r="O96" i="4"/>
  <c r="I101" i="4"/>
  <c r="K121" i="4"/>
  <c r="O126" i="4"/>
  <c r="O150" i="4"/>
  <c r="K157" i="4"/>
  <c r="K169" i="4"/>
  <c r="K185" i="4"/>
  <c r="O216" i="4"/>
  <c r="I247" i="4"/>
  <c r="O254" i="4"/>
  <c r="I259" i="4"/>
  <c r="K267" i="4"/>
  <c r="I275" i="4"/>
  <c r="I285" i="4"/>
  <c r="O292" i="4"/>
  <c r="I299" i="4"/>
  <c r="I303" i="4"/>
  <c r="O310" i="4"/>
  <c r="K317" i="4"/>
  <c r="G323" i="4"/>
  <c r="O332" i="4"/>
  <c r="G339" i="4"/>
  <c r="M205" i="4"/>
  <c r="M126" i="4"/>
  <c r="M292" i="4"/>
  <c r="K10" i="4"/>
  <c r="O35" i="4"/>
  <c r="O47" i="4"/>
  <c r="G78" i="4"/>
  <c r="K84" i="4"/>
  <c r="G96" i="4"/>
  <c r="G126" i="4"/>
  <c r="K132" i="4"/>
  <c r="O137" i="4"/>
  <c r="K144" i="4"/>
  <c r="G150" i="4"/>
  <c r="K170" i="4"/>
  <c r="G216" i="4"/>
  <c r="G254" i="4"/>
  <c r="G292" i="4"/>
  <c r="K298" i="4"/>
  <c r="G310" i="4"/>
  <c r="G332" i="4"/>
  <c r="M163" i="4"/>
  <c r="M231" i="4"/>
  <c r="M96" i="4"/>
  <c r="M254" i="4"/>
  <c r="G35" i="4"/>
  <c r="G47" i="4"/>
  <c r="G137" i="4"/>
  <c r="O317" i="4"/>
  <c r="K338" i="4"/>
  <c r="M27" i="4"/>
  <c r="M150" i="4"/>
  <c r="O10" i="4"/>
  <c r="O84" i="4"/>
  <c r="O132" i="4"/>
  <c r="O144" i="4"/>
  <c r="O170" i="4"/>
  <c r="O298" i="4"/>
  <c r="K10" i="3"/>
  <c r="G78" i="3"/>
  <c r="K84" i="3"/>
  <c r="G96" i="3"/>
  <c r="M112" i="3"/>
  <c r="G126" i="3"/>
  <c r="K132" i="3"/>
  <c r="K144" i="3"/>
  <c r="K170" i="3"/>
  <c r="M198" i="3"/>
  <c r="M224" i="3"/>
  <c r="M240" i="3"/>
  <c r="K298" i="3"/>
  <c r="M137" i="3"/>
  <c r="I27" i="3"/>
  <c r="O112" i="3"/>
  <c r="I163" i="3"/>
  <c r="I179" i="3"/>
  <c r="I191" i="3"/>
  <c r="O198" i="3"/>
  <c r="I205" i="3"/>
  <c r="O224" i="3"/>
  <c r="I231" i="3"/>
  <c r="O240" i="3"/>
  <c r="I323" i="3"/>
  <c r="I339" i="3"/>
  <c r="K40" i="3"/>
  <c r="K54" i="3"/>
  <c r="K58" i="3"/>
  <c r="K70" i="3"/>
  <c r="K102" i="3"/>
  <c r="K106" i="3"/>
  <c r="G112" i="3"/>
  <c r="G198" i="3"/>
  <c r="K204" i="3"/>
  <c r="G224" i="3"/>
  <c r="K230" i="3"/>
  <c r="G240" i="3"/>
  <c r="K260" i="3"/>
  <c r="O10" i="3"/>
  <c r="K27" i="3"/>
  <c r="O84" i="3"/>
  <c r="O132" i="3"/>
  <c r="O144" i="3"/>
  <c r="K163" i="3"/>
  <c r="O170" i="3"/>
  <c r="K179" i="3"/>
  <c r="G185" i="3"/>
  <c r="K191" i="3"/>
  <c r="K205" i="3"/>
  <c r="K231" i="3"/>
  <c r="G267" i="3"/>
  <c r="O298" i="3"/>
  <c r="G317" i="3"/>
  <c r="K323" i="3"/>
  <c r="K339" i="3"/>
  <c r="O337" i="3"/>
  <c r="K35" i="3"/>
  <c r="M185" i="2"/>
  <c r="K40" i="2"/>
  <c r="K54" i="2"/>
  <c r="K58" i="2"/>
  <c r="O63" i="2"/>
  <c r="K70" i="2"/>
  <c r="I78" i="2"/>
  <c r="O91" i="2"/>
  <c r="I96" i="2"/>
  <c r="K102" i="2"/>
  <c r="K106" i="2"/>
  <c r="O121" i="2"/>
  <c r="I126" i="2"/>
  <c r="I150" i="2"/>
  <c r="O157" i="2"/>
  <c r="O169" i="2"/>
  <c r="O185" i="2"/>
  <c r="K204" i="2"/>
  <c r="I216" i="2"/>
  <c r="K230" i="2"/>
  <c r="I254" i="2"/>
  <c r="K260" i="2"/>
  <c r="O267" i="2"/>
  <c r="I292" i="2"/>
  <c r="I310" i="2"/>
  <c r="O317" i="2"/>
  <c r="K338" i="2"/>
  <c r="O10" i="2"/>
  <c r="K27" i="2"/>
  <c r="G63" i="2"/>
  <c r="O84" i="2"/>
  <c r="G91" i="2"/>
  <c r="G121" i="2"/>
  <c r="O132" i="2"/>
  <c r="O144" i="2"/>
  <c r="K163" i="2"/>
  <c r="O170" i="2"/>
  <c r="K179" i="2"/>
  <c r="G185" i="2"/>
  <c r="K191" i="2"/>
  <c r="K205" i="2"/>
  <c r="K231" i="2"/>
  <c r="G267" i="2"/>
  <c r="O298" i="2"/>
  <c r="G317" i="2"/>
  <c r="K323" i="2"/>
  <c r="K339" i="2"/>
  <c r="M169" i="2"/>
  <c r="G10" i="2"/>
  <c r="G84" i="2"/>
  <c r="G132" i="2"/>
  <c r="G144" i="2"/>
  <c r="G170" i="2"/>
  <c r="G298" i="2"/>
  <c r="M91" i="2"/>
  <c r="M121" i="2"/>
  <c r="G337" i="2"/>
  <c r="M63" i="2"/>
  <c r="M267" i="2"/>
  <c r="O27" i="2"/>
  <c r="K112" i="2"/>
  <c r="O163" i="2"/>
  <c r="O179" i="2"/>
  <c r="O191" i="2"/>
  <c r="K198" i="2"/>
  <c r="O205" i="2"/>
  <c r="K224" i="2"/>
  <c r="O231" i="2"/>
  <c r="K240" i="2"/>
  <c r="O323" i="2"/>
  <c r="O339" i="2"/>
  <c r="O96" i="2"/>
  <c r="O126" i="2"/>
  <c r="O150" i="2"/>
  <c r="K157" i="2"/>
  <c r="K317" i="2"/>
  <c r="M19" i="1"/>
  <c r="M259" i="1"/>
  <c r="M40" i="1"/>
  <c r="O53" i="1"/>
  <c r="M54" i="1"/>
  <c r="M58" i="1"/>
  <c r="M70" i="1"/>
  <c r="O85" i="1"/>
  <c r="O101" i="1"/>
  <c r="M102" i="1"/>
  <c r="M106" i="1"/>
  <c r="K216" i="1"/>
  <c r="I240" i="1"/>
  <c r="O247" i="1"/>
  <c r="K254" i="1"/>
  <c r="O259" i="1"/>
  <c r="O275" i="1"/>
  <c r="O285" i="1"/>
  <c r="K292" i="1"/>
  <c r="G298" i="1"/>
  <c r="O299" i="1"/>
  <c r="O303" i="1"/>
  <c r="K332" i="1"/>
  <c r="O337" i="1"/>
  <c r="M85" i="1"/>
  <c r="O40" i="1"/>
  <c r="G53" i="1"/>
  <c r="O54" i="1"/>
  <c r="O58" i="1"/>
  <c r="O70" i="1"/>
  <c r="O102" i="1"/>
  <c r="O106" i="1"/>
  <c r="I185" i="1"/>
  <c r="O204" i="1"/>
  <c r="O230" i="1"/>
  <c r="G247" i="1"/>
  <c r="G259" i="1"/>
  <c r="O260" i="1"/>
  <c r="G275" i="1"/>
  <c r="G285" i="1"/>
  <c r="G299" i="1"/>
  <c r="G303" i="1"/>
  <c r="G337" i="1"/>
  <c r="O338" i="1"/>
  <c r="M285" i="1"/>
  <c r="G19" i="1"/>
  <c r="O27" i="1"/>
  <c r="G40" i="1"/>
  <c r="G54" i="1"/>
  <c r="G58" i="1"/>
  <c r="G70" i="1"/>
  <c r="G102" i="1"/>
  <c r="G106" i="1"/>
  <c r="O163" i="1"/>
  <c r="O179" i="1"/>
  <c r="O191" i="1"/>
  <c r="K198" i="1"/>
  <c r="G204" i="1"/>
  <c r="O205" i="1"/>
  <c r="K224" i="1"/>
  <c r="G230" i="1"/>
  <c r="O231" i="1"/>
  <c r="G260" i="1"/>
  <c r="O323" i="1"/>
  <c r="G338" i="1"/>
  <c r="O339" i="1"/>
  <c r="G27" i="1"/>
  <c r="K63" i="1"/>
  <c r="O78" i="1"/>
  <c r="K91" i="1"/>
  <c r="O96" i="1"/>
  <c r="K121" i="1"/>
  <c r="O126" i="1"/>
  <c r="O150" i="1"/>
  <c r="K157" i="1"/>
  <c r="G163" i="1"/>
  <c r="K169" i="1"/>
  <c r="G179" i="1"/>
  <c r="K185" i="1"/>
  <c r="G191" i="1"/>
  <c r="G205" i="1"/>
  <c r="O216" i="1"/>
  <c r="O254" i="1"/>
  <c r="K267" i="1"/>
  <c r="O310" i="1"/>
  <c r="K317" i="1"/>
  <c r="O332" i="1"/>
  <c r="G339" i="1"/>
  <c r="M303" i="1"/>
  <c r="O35" i="1"/>
  <c r="O47" i="1"/>
  <c r="G78" i="1"/>
  <c r="K84" i="1"/>
  <c r="G96" i="1"/>
  <c r="G126" i="1"/>
  <c r="K132" i="1"/>
  <c r="O137" i="1"/>
  <c r="K144" i="1"/>
  <c r="K170" i="1"/>
  <c r="K298" i="1"/>
  <c r="M53" i="1"/>
  <c r="M101" i="1"/>
  <c r="M275" i="1"/>
  <c r="M299" i="1"/>
  <c r="M337" i="1"/>
  <c r="K10" i="1"/>
  <c r="K247" i="1"/>
</calcChain>
</file>

<file path=xl/sharedStrings.xml><?xml version="1.0" encoding="utf-8"?>
<sst xmlns="http://schemas.openxmlformats.org/spreadsheetml/2006/main" count="16336" uniqueCount="619">
  <si>
    <t/>
  </si>
  <si>
    <t>Figures Finalised as at 2025/10/28</t>
  </si>
  <si>
    <t>STATEMENT OF OPERATING EXPENDITURE FOR THE 1st Quarter Ended 30 September 2025</t>
  </si>
  <si>
    <t>Executive and council</t>
  </si>
  <si>
    <t>Budget</t>
  </si>
  <si>
    <t>First Quarter 2025/26</t>
  </si>
  <si>
    <t>Second Quarter 2025/26</t>
  </si>
  <si>
    <t>Third Quarter 2025/26</t>
  </si>
  <si>
    <t>Fourth Quarter 2025/26</t>
  </si>
  <si>
    <t>Year to date: 30 September 2025</t>
  </si>
  <si>
    <t>First Quarter 2024/25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</si>
  <si>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</si>
  <si>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</si>
  <si>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</si>
  <si>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</si>
  <si>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</si>
  <si>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</si>
  <si>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</si>
  <si>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</si>
  <si>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</si>
  <si>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Main app</t>
  </si>
  <si>
    <t>Q1 of 2024/25 to Q1 of 2025/26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</si>
  <si>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</si>
  <si>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</si>
  <si>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</si>
  <si>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</si>
  <si>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</si>
  <si>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</si>
  <si>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</si>
  <si>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</si>
  <si>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</si>
  <si>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</si>
  <si>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</si>
  <si>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</si>
  <si>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</si>
  <si>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</si>
  <si>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</si>
  <si>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</si>
  <si>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</si>
  <si>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</si>
  <si>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</si>
  <si>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</si>
  <si>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</si>
  <si>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</si>
  <si>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</si>
  <si>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</si>
  <si>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</si>
  <si>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</si>
  <si>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</si>
  <si>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</si>
  <si>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</si>
  <si>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</si>
  <si>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</si>
  <si>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</si>
  <si>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</si>
  <si>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</si>
  <si>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</si>
  <si>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</si>
  <si>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</si>
  <si>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</si>
  <si>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</si>
  <si>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</si>
  <si>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</si>
  <si>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</si>
  <si>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</si>
  <si>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</si>
  <si>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</si>
  <si>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</si>
  <si>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</si>
  <si>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</si>
  <si>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</si>
  <si>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</si>
  <si>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</si>
  <si>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</si>
  <si>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</si>
  <si>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</si>
  <si>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</si>
  <si>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</si>
  <si>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</si>
  <si>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</si>
  <si>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</si>
  <si>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</si>
  <si>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</si>
  <si>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</si>
  <si>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</si>
  <si>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</si>
  <si>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</si>
  <si>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</si>
  <si>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</si>
  <si>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</si>
  <si>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</si>
  <si>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</si>
  <si>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</si>
  <si>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</si>
  <si>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</si>
  <si>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</si>
  <si>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</si>
  <si>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</si>
  <si>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</si>
  <si>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</si>
  <si>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</si>
  <si>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</si>
  <si>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</si>
  <si>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</si>
  <si>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</si>
  <si>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</si>
  <si>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</si>
  <si>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</si>
  <si>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</si>
  <si>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</si>
  <si>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</si>
  <si>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</si>
  <si>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</si>
  <si>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</si>
  <si>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</si>
  <si>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</si>
  <si>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</si>
  <si>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</si>
  <si>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</si>
  <si>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</si>
  <si>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</si>
  <si>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</si>
  <si>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</si>
  <si>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</si>
  <si>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</si>
  <si>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</si>
  <si>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</si>
  <si>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</si>
  <si>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</si>
  <si>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</si>
  <si>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</si>
  <si>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</si>
  <si>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</si>
  <si>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</si>
  <si>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</si>
  <si>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</si>
  <si>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</si>
  <si>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</si>
  <si>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</si>
  <si>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</si>
  <si>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</si>
  <si>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</si>
  <si>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</si>
  <si>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</si>
  <si>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</si>
  <si>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</si>
  <si>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</si>
  <si>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</si>
  <si>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</si>
  <si>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</si>
  <si>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</si>
  <si>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</si>
  <si>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</si>
  <si>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</si>
  <si>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</si>
  <si>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</si>
  <si>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</si>
  <si>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</si>
  <si>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</si>
  <si>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</si>
  <si>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</si>
  <si>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</si>
  <si>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</si>
  <si>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</si>
  <si>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</si>
  <si>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</si>
  <si>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</si>
  <si>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</si>
  <si>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</si>
  <si>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</si>
  <si>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</si>
  <si>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</si>
  <si>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</si>
  <si>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</si>
  <si>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</si>
  <si>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</si>
  <si>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</si>
  <si>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</si>
  <si>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</si>
  <si>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</si>
  <si>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</si>
  <si>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</si>
  <si>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</si>
  <si>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</si>
  <si>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</si>
  <si>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</si>
  <si>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</si>
  <si>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</si>
  <si>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</si>
  <si>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</si>
  <si>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</si>
  <si>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</si>
  <si>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</si>
  <si>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</si>
  <si>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</si>
  <si>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</si>
  <si>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</si>
  <si>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</si>
  <si>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</si>
  <si>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</si>
  <si>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</si>
  <si>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</si>
  <si>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</si>
  <si>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</si>
  <si>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</si>
  <si>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</si>
  <si>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</si>
  <si>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</si>
  <si>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</si>
  <si>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</si>
  <si>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</si>
  <si>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</si>
  <si>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</si>
  <si>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</si>
  <si>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</si>
  <si>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</si>
  <si>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</si>
  <si>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</si>
  <si>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</si>
  <si>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</si>
  <si>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</si>
  <si>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</si>
  <si>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</si>
  <si>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</si>
  <si>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</si>
  <si>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</si>
  <si>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</si>
  <si>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</si>
  <si>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</si>
  <si>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</si>
  <si>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</si>
  <si>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</si>
  <si>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</si>
  <si>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</si>
  <si>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</si>
  <si>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</si>
  <si>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</si>
  <si>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</si>
  <si>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</si>
  <si>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</si>
  <si>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</si>
  <si>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</si>
  <si>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</si>
  <si>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</si>
  <si>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</si>
  <si>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</si>
  <si>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</si>
  <si>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</si>
  <si>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</si>
  <si>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</si>
  <si>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</si>
  <si>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</si>
  <si>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</si>
  <si>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</si>
  <si>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</si>
  <si>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</si>
  <si>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</si>
  <si>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</si>
  <si>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</si>
  <si>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</si>
  <si>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</si>
  <si>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</si>
  <si>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</si>
  <si>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</si>
  <si>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</si>
  <si>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</si>
  <si>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</si>
  <si>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</si>
  <si>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</si>
  <si>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</si>
  <si>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</si>
  <si>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</si>
  <si>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</si>
  <si>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</si>
  <si>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</si>
  <si>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</si>
  <si>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</si>
  <si>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</si>
  <si>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</si>
  <si>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</si>
  <si>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</si>
  <si>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</si>
  <si>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</si>
  <si>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</si>
  <si>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</si>
  <si>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</si>
  <si>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</si>
  <si>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</si>
  <si>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</si>
  <si>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</si>
  <si>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</si>
  <si>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</si>
  <si>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</si>
  <si>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</si>
  <si>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</si>
  <si>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</si>
  <si>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</si>
  <si>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</si>
  <si>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</si>
  <si>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</si>
  <si>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Johannes Phumani Phungula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</si>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</sst>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349397838</v>
      </c>
      <c r="E8" s="31">
        <v>349397838</v>
      </c>
      <c r="F8" s="31">
        <v>79823842</v>
      </c>
      <c r="G8" s="36">
        <f>IF(($D8       =0),0,($F8       /$D8       ))</f>
        <v>0.22846117897272164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79823842</v>
      </c>
      <c r="O8" s="36">
        <f>IF(($D8       =0),0,($N8       /$D8       ))</f>
        <v>0.22846117897272164</v>
      </c>
      <c r="P8" s="31">
        <v>67883433</v>
      </c>
      <c r="Q8" s="31">
        <v>335555932</v>
      </c>
      <c r="R8" s="31">
        <v>337534530</v>
      </c>
      <c r="S8" s="31">
        <v>67883433</v>
      </c>
      <c r="T8" s="36">
        <f>IF(($Q8       =0),0,($S8       /$Q8       ))</f>
        <v>0.20230139457048849</v>
      </c>
      <c r="U8" s="36">
        <f>IF(($P8       =0),0,(($F8       /$P8       )-1))</f>
        <v>0.17589577415744428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345950810</v>
      </c>
      <c r="E9" s="31">
        <v>345950810</v>
      </c>
      <c r="F9" s="31">
        <v>40090755</v>
      </c>
      <c r="G9" s="36">
        <f>IF(($D9       =0),0,($F9       /$D9       ))</f>
        <v>0.11588570930069508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40090755</v>
      </c>
      <c r="O9" s="36">
        <f>IF(($D9       =0),0,($N9       /$D9       ))</f>
        <v>0.11588570930069508</v>
      </c>
      <c r="P9" s="31">
        <v>58213657</v>
      </c>
      <c r="Q9" s="31">
        <v>296121370</v>
      </c>
      <c r="R9" s="31">
        <v>301480210</v>
      </c>
      <c r="S9" s="31">
        <v>58213657</v>
      </c>
      <c r="T9" s="36">
        <f>IF(($Q9       =0),0,($S9       /$Q9       ))</f>
        <v>0.19658715276104524</v>
      </c>
      <c r="U9" s="36">
        <f>IF(($P9       =0),0,(($F9       /$P9       )-1))</f>
        <v>-0.31131701621150509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695348648</v>
      </c>
      <c r="E10" s="32">
        <f>SUM(E8:E9)</f>
        <v>695348648</v>
      </c>
      <c r="F10" s="32">
        <f>SUM(F8:F9)</f>
        <v>119914597</v>
      </c>
      <c r="G10" s="37">
        <f t="shared" ref="G10:G54" si="0">IF(($D10      =0),0,($F10      /$D10      ))</f>
        <v>0.17245247739375774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119914597</v>
      </c>
      <c r="O10" s="37">
        <f t="shared" ref="O10:O54" si="4">IF(($D10      =0),0,($N10      /$D10      ))</f>
        <v>0.17245247739375774</v>
      </c>
      <c r="P10" s="32">
        <f>SUM(P8:P9)</f>
        <v>126097090</v>
      </c>
      <c r="Q10" s="32">
        <f>SUM(Q8:Q9)</f>
        <v>631677302</v>
      </c>
      <c r="R10" s="32">
        <f>SUM(R8:R9)</f>
        <v>639014740</v>
      </c>
      <c r="S10" s="32">
        <f>SUM(S8:S9)</f>
        <v>126097090</v>
      </c>
      <c r="T10" s="37">
        <f t="shared" ref="T10:T54" si="5">IF(($Q10      =0),0,($S10      /$Q10      ))</f>
        <v>0.19962263896574203</v>
      </c>
      <c r="U10" s="37">
        <f t="shared" ref="U10:U54" si="6">IF(($P10      =0),0,(($F10      /$P10      )-1))</f>
        <v>-4.9029624712195963E-2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36359618</v>
      </c>
      <c r="E11" s="31">
        <v>36359618</v>
      </c>
      <c r="F11" s="31">
        <v>7000839</v>
      </c>
      <c r="G11" s="36">
        <f t="shared" si="0"/>
        <v>0.19254434961335401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7000839</v>
      </c>
      <c r="O11" s="36">
        <f t="shared" si="4"/>
        <v>0.19254434961335401</v>
      </c>
      <c r="P11" s="31">
        <v>6837198</v>
      </c>
      <c r="Q11" s="31">
        <v>32848894</v>
      </c>
      <c r="R11" s="31">
        <v>37947580</v>
      </c>
      <c r="S11" s="31">
        <v>6837198</v>
      </c>
      <c r="T11" s="36">
        <f t="shared" si="5"/>
        <v>0.20814088900527367</v>
      </c>
      <c r="U11" s="36">
        <f t="shared" si="6"/>
        <v>2.3933927319349291E-2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13019900</v>
      </c>
      <c r="E12" s="31">
        <v>12936661</v>
      </c>
      <c r="F12" s="31">
        <v>3164313</v>
      </c>
      <c r="G12" s="36">
        <f t="shared" si="0"/>
        <v>0.24303665926773632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3164313</v>
      </c>
      <c r="O12" s="36">
        <f t="shared" si="4"/>
        <v>0.24303665926773632</v>
      </c>
      <c r="P12" s="31">
        <v>3054580</v>
      </c>
      <c r="Q12" s="31">
        <v>12148657</v>
      </c>
      <c r="R12" s="31">
        <v>12152657</v>
      </c>
      <c r="S12" s="31">
        <v>3054580</v>
      </c>
      <c r="T12" s="36">
        <f t="shared" si="5"/>
        <v>0.25143355351953717</v>
      </c>
      <c r="U12" s="36">
        <f t="shared" si="6"/>
        <v>3.5924087763293144E-2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44435249</v>
      </c>
      <c r="E13" s="31">
        <v>44435249</v>
      </c>
      <c r="F13" s="31">
        <v>6381760</v>
      </c>
      <c r="G13" s="36">
        <f t="shared" si="0"/>
        <v>0.14361931447711704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6381760</v>
      </c>
      <c r="O13" s="36">
        <f t="shared" si="4"/>
        <v>0.14361931447711704</v>
      </c>
      <c r="P13" s="31">
        <v>4098088</v>
      </c>
      <c r="Q13" s="31">
        <v>44460300</v>
      </c>
      <c r="R13" s="31">
        <v>48019376</v>
      </c>
      <c r="S13" s="31">
        <v>4098088</v>
      </c>
      <c r="T13" s="36">
        <f t="shared" si="5"/>
        <v>9.2174096890934157E-2</v>
      </c>
      <c r="U13" s="36">
        <f t="shared" si="6"/>
        <v>0.55725304093030692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50978426</v>
      </c>
      <c r="E14" s="31">
        <v>50978426</v>
      </c>
      <c r="F14" s="31">
        <v>13341515</v>
      </c>
      <c r="G14" s="36">
        <f t="shared" si="0"/>
        <v>0.26170904138939088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13341515</v>
      </c>
      <c r="O14" s="36">
        <f t="shared" si="4"/>
        <v>0.26170904138939088</v>
      </c>
      <c r="P14" s="31">
        <v>12188816</v>
      </c>
      <c r="Q14" s="31">
        <v>51982680</v>
      </c>
      <c r="R14" s="31">
        <v>51991879</v>
      </c>
      <c r="S14" s="31">
        <v>12188816</v>
      </c>
      <c r="T14" s="36">
        <f t="shared" si="5"/>
        <v>0.23447840703865211</v>
      </c>
      <c r="U14" s="36">
        <f t="shared" si="6"/>
        <v>9.4570219125467148E-2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24964979</v>
      </c>
      <c r="E15" s="31">
        <v>24964979</v>
      </c>
      <c r="F15" s="31">
        <v>6428522</v>
      </c>
      <c r="G15" s="36">
        <f t="shared" si="0"/>
        <v>0.25750159853929777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6428522</v>
      </c>
      <c r="O15" s="36">
        <f t="shared" si="4"/>
        <v>0.25750159853929777</v>
      </c>
      <c r="P15" s="31">
        <v>5921627</v>
      </c>
      <c r="Q15" s="31">
        <v>22874493</v>
      </c>
      <c r="R15" s="31">
        <v>22978277</v>
      </c>
      <c r="S15" s="31">
        <v>5921627</v>
      </c>
      <c r="T15" s="36">
        <f t="shared" si="5"/>
        <v>0.25887467757208871</v>
      </c>
      <c r="U15" s="36">
        <f t="shared" si="6"/>
        <v>8.560062969180593E-2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66560894</v>
      </c>
      <c r="E16" s="31">
        <v>66511654</v>
      </c>
      <c r="F16" s="31">
        <v>13294118</v>
      </c>
      <c r="G16" s="36">
        <f t="shared" si="0"/>
        <v>0.19972865749068816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13294118</v>
      </c>
      <c r="O16" s="36">
        <f t="shared" si="4"/>
        <v>0.19972865749068816</v>
      </c>
      <c r="P16" s="31">
        <v>11794478</v>
      </c>
      <c r="Q16" s="31">
        <v>60668998</v>
      </c>
      <c r="R16" s="31">
        <v>60989054</v>
      </c>
      <c r="S16" s="31">
        <v>11794478</v>
      </c>
      <c r="T16" s="36">
        <f t="shared" si="5"/>
        <v>0.19440700174411979</v>
      </c>
      <c r="U16" s="36">
        <f t="shared" si="6"/>
        <v>0.12714763637695548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20913942</v>
      </c>
      <c r="E17" s="31">
        <v>20913942</v>
      </c>
      <c r="F17" s="31">
        <v>5074514</v>
      </c>
      <c r="G17" s="36">
        <f t="shared" si="0"/>
        <v>0.24263785373412625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5074514</v>
      </c>
      <c r="O17" s="36">
        <f t="shared" si="4"/>
        <v>0.24263785373412625</v>
      </c>
      <c r="P17" s="31">
        <v>4720729</v>
      </c>
      <c r="Q17" s="31">
        <v>21690001</v>
      </c>
      <c r="R17" s="31">
        <v>20368066</v>
      </c>
      <c r="S17" s="31">
        <v>4720729</v>
      </c>
      <c r="T17" s="36">
        <f t="shared" si="5"/>
        <v>0.21764540259818338</v>
      </c>
      <c r="U17" s="36">
        <f t="shared" si="6"/>
        <v>7.4942874289119388E-2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31272113</v>
      </c>
      <c r="E18" s="31">
        <v>31272113</v>
      </c>
      <c r="F18" s="31">
        <v>7206801</v>
      </c>
      <c r="G18" s="36">
        <f t="shared" si="0"/>
        <v>0.23045455866701428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7206801</v>
      </c>
      <c r="O18" s="36">
        <f t="shared" si="4"/>
        <v>0.23045455866701428</v>
      </c>
      <c r="P18" s="31">
        <v>7705274</v>
      </c>
      <c r="Q18" s="31">
        <v>30092214</v>
      </c>
      <c r="R18" s="31">
        <v>31015278</v>
      </c>
      <c r="S18" s="31">
        <v>7705274</v>
      </c>
      <c r="T18" s="36">
        <f t="shared" si="5"/>
        <v>0.25605540356718187</v>
      </c>
      <c r="U18" s="36">
        <f t="shared" si="6"/>
        <v>-6.4692443124021337E-2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288505121</v>
      </c>
      <c r="E19" s="32">
        <f>SUM(E11:E18)</f>
        <v>288372642</v>
      </c>
      <c r="F19" s="32">
        <f>SUM(F11:F18)</f>
        <v>61892382</v>
      </c>
      <c r="G19" s="37">
        <f t="shared" si="0"/>
        <v>0.21452784541734357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61892382</v>
      </c>
      <c r="O19" s="37">
        <f t="shared" si="4"/>
        <v>0.21452784541734357</v>
      </c>
      <c r="P19" s="32">
        <f>SUM(P11:P18)</f>
        <v>56320790</v>
      </c>
      <c r="Q19" s="32">
        <f>SUM(Q11:Q18)</f>
        <v>276766237</v>
      </c>
      <c r="R19" s="32">
        <f>SUM(R11:R18)</f>
        <v>285462167</v>
      </c>
      <c r="S19" s="32">
        <f>SUM(S11:S18)</f>
        <v>56320790</v>
      </c>
      <c r="T19" s="37">
        <f t="shared" si="5"/>
        <v>0.20349588378440828</v>
      </c>
      <c r="U19" s="37">
        <f t="shared" si="6"/>
        <v>9.8926027138468653E-2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69536647</v>
      </c>
      <c r="E20" s="31">
        <v>69536647</v>
      </c>
      <c r="F20" s="31">
        <v>5389276</v>
      </c>
      <c r="G20" s="36">
        <f t="shared" si="0"/>
        <v>7.7502672799279498E-2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5389276</v>
      </c>
      <c r="O20" s="36">
        <f t="shared" si="4"/>
        <v>7.7502672799279498E-2</v>
      </c>
      <c r="P20" s="31">
        <v>2382366</v>
      </c>
      <c r="Q20" s="31">
        <v>63541532</v>
      </c>
      <c r="R20" s="31">
        <v>67293529</v>
      </c>
      <c r="S20" s="31">
        <v>2382366</v>
      </c>
      <c r="T20" s="36">
        <f t="shared" si="5"/>
        <v>3.7493052575439952E-2</v>
      </c>
      <c r="U20" s="36">
        <f t="shared" si="6"/>
        <v>1.2621528346190298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52383957</v>
      </c>
      <c r="E21" s="31">
        <v>52383957</v>
      </c>
      <c r="F21" s="31">
        <v>11614794</v>
      </c>
      <c r="G21" s="36">
        <f t="shared" si="0"/>
        <v>0.22172425805862661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11614794</v>
      </c>
      <c r="O21" s="36">
        <f t="shared" si="4"/>
        <v>0.22172425805862661</v>
      </c>
      <c r="P21" s="31">
        <v>10990586</v>
      </c>
      <c r="Q21" s="31">
        <v>51516269</v>
      </c>
      <c r="R21" s="31">
        <v>53317741</v>
      </c>
      <c r="S21" s="31">
        <v>10990586</v>
      </c>
      <c r="T21" s="36">
        <f t="shared" si="5"/>
        <v>0.21334204152090283</v>
      </c>
      <c r="U21" s="36">
        <f t="shared" si="6"/>
        <v>5.6794787830239502E-2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5737574</v>
      </c>
      <c r="E22" s="31">
        <v>5772575</v>
      </c>
      <c r="F22" s="31">
        <v>1470397</v>
      </c>
      <c r="G22" s="36">
        <f t="shared" si="0"/>
        <v>0.25627503889274456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1470397</v>
      </c>
      <c r="O22" s="36">
        <f t="shared" si="4"/>
        <v>0.25627503889274456</v>
      </c>
      <c r="P22" s="31">
        <v>1388070</v>
      </c>
      <c r="Q22" s="31">
        <v>6213072</v>
      </c>
      <c r="R22" s="31">
        <v>6533492</v>
      </c>
      <c r="S22" s="31">
        <v>1388070</v>
      </c>
      <c r="T22" s="36">
        <f t="shared" si="5"/>
        <v>0.22341122072945557</v>
      </c>
      <c r="U22" s="36">
        <f t="shared" si="6"/>
        <v>5.9310409417392407E-2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38442681</v>
      </c>
      <c r="E23" s="31">
        <v>38442681</v>
      </c>
      <c r="F23" s="31">
        <v>9743912</v>
      </c>
      <c r="G23" s="36">
        <f t="shared" si="0"/>
        <v>0.25346598485157684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9743912</v>
      </c>
      <c r="O23" s="36">
        <f t="shared" si="4"/>
        <v>0.25346598485157684</v>
      </c>
      <c r="P23" s="31">
        <v>8481850</v>
      </c>
      <c r="Q23" s="31">
        <v>64978140</v>
      </c>
      <c r="R23" s="31">
        <v>61094753</v>
      </c>
      <c r="S23" s="31">
        <v>8481850</v>
      </c>
      <c r="T23" s="36">
        <f t="shared" si="5"/>
        <v>0.1305338995545271</v>
      </c>
      <c r="U23" s="36">
        <f t="shared" si="6"/>
        <v>0.14879560473245812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32929401</v>
      </c>
      <c r="E24" s="31">
        <v>32929401</v>
      </c>
      <c r="F24" s="31">
        <v>9637481</v>
      </c>
      <c r="G24" s="36">
        <f t="shared" si="0"/>
        <v>0.29267100850088346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9637481</v>
      </c>
      <c r="O24" s="36">
        <f t="shared" si="4"/>
        <v>0.29267100850088346</v>
      </c>
      <c r="P24" s="31">
        <v>8882850</v>
      </c>
      <c r="Q24" s="31">
        <v>34240076</v>
      </c>
      <c r="R24" s="31">
        <v>37346076</v>
      </c>
      <c r="S24" s="31">
        <v>8882850</v>
      </c>
      <c r="T24" s="36">
        <f t="shared" si="5"/>
        <v>0.2594284545396453</v>
      </c>
      <c r="U24" s="36">
        <f t="shared" si="6"/>
        <v>8.4953702921922503E-2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43290401</v>
      </c>
      <c r="E25" s="31">
        <v>43290401</v>
      </c>
      <c r="F25" s="31">
        <v>10747706</v>
      </c>
      <c r="G25" s="36">
        <f t="shared" si="0"/>
        <v>0.2482699571205173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10747706</v>
      </c>
      <c r="O25" s="36">
        <f t="shared" si="4"/>
        <v>0.2482699571205173</v>
      </c>
      <c r="P25" s="31">
        <v>11227701</v>
      </c>
      <c r="Q25" s="31">
        <v>43380642</v>
      </c>
      <c r="R25" s="31">
        <v>43380642</v>
      </c>
      <c r="S25" s="31">
        <v>11227701</v>
      </c>
      <c r="T25" s="36">
        <f t="shared" si="5"/>
        <v>0.25881823049091807</v>
      </c>
      <c r="U25" s="36">
        <f t="shared" si="6"/>
        <v>-4.2750960325715792E-2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122822797</v>
      </c>
      <c r="E26" s="31">
        <v>122822797</v>
      </c>
      <c r="F26" s="31">
        <v>23036149</v>
      </c>
      <c r="G26" s="36">
        <f t="shared" si="0"/>
        <v>0.18755597138860142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23036149</v>
      </c>
      <c r="O26" s="36">
        <f t="shared" si="4"/>
        <v>0.18755597138860142</v>
      </c>
      <c r="P26" s="31">
        <v>31266997</v>
      </c>
      <c r="Q26" s="31">
        <v>106312560</v>
      </c>
      <c r="R26" s="31">
        <v>122029466</v>
      </c>
      <c r="S26" s="31">
        <v>31266997</v>
      </c>
      <c r="T26" s="36">
        <f t="shared" si="5"/>
        <v>0.29410445012329683</v>
      </c>
      <c r="U26" s="36">
        <f t="shared" si="6"/>
        <v>-0.26324395655905175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365143458</v>
      </c>
      <c r="E27" s="32">
        <f>SUM(E20:E26)</f>
        <v>365178459</v>
      </c>
      <c r="F27" s="32">
        <f>SUM(F20:F26)</f>
        <v>71639715</v>
      </c>
      <c r="G27" s="37">
        <f t="shared" si="0"/>
        <v>0.196196079733681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71639715</v>
      </c>
      <c r="O27" s="37">
        <f t="shared" si="4"/>
        <v>0.196196079733681</v>
      </c>
      <c r="P27" s="32">
        <f>SUM(P20:P26)</f>
        <v>74620420</v>
      </c>
      <c r="Q27" s="32">
        <f>SUM(Q20:Q26)</f>
        <v>370182291</v>
      </c>
      <c r="R27" s="32">
        <f>SUM(R20:R26)</f>
        <v>390995699</v>
      </c>
      <c r="S27" s="32">
        <f>SUM(S20:S26)</f>
        <v>74620420</v>
      </c>
      <c r="T27" s="37">
        <f t="shared" si="5"/>
        <v>0.20157749793601012</v>
      </c>
      <c r="U27" s="37">
        <f t="shared" si="6"/>
        <v>-3.9944897120654077E-2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54577172</v>
      </c>
      <c r="E28" s="31">
        <v>54577172</v>
      </c>
      <c r="F28" s="31">
        <v>17335478</v>
      </c>
      <c r="G28" s="36">
        <f t="shared" si="0"/>
        <v>0.31763239766252455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17335478</v>
      </c>
      <c r="O28" s="36">
        <f t="shared" si="4"/>
        <v>0.31763239766252455</v>
      </c>
      <c r="P28" s="31">
        <v>22344143</v>
      </c>
      <c r="Q28" s="31">
        <v>47640719</v>
      </c>
      <c r="R28" s="31">
        <v>67189032</v>
      </c>
      <c r="S28" s="31">
        <v>22344143</v>
      </c>
      <c r="T28" s="36">
        <f t="shared" si="5"/>
        <v>0.46901355539995104</v>
      </c>
      <c r="U28" s="36">
        <f t="shared" si="6"/>
        <v>-0.22416008526261222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70396755</v>
      </c>
      <c r="E29" s="31">
        <v>70396755</v>
      </c>
      <c r="F29" s="31">
        <v>10899504</v>
      </c>
      <c r="G29" s="36">
        <f t="shared" si="0"/>
        <v>0.15482963667856564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10899504</v>
      </c>
      <c r="O29" s="36">
        <f t="shared" si="4"/>
        <v>0.15482963667856564</v>
      </c>
      <c r="P29" s="31">
        <v>8660841</v>
      </c>
      <c r="Q29" s="31">
        <v>32648383</v>
      </c>
      <c r="R29" s="31">
        <v>34879296</v>
      </c>
      <c r="S29" s="31">
        <v>8660841</v>
      </c>
      <c r="T29" s="36">
        <f t="shared" si="5"/>
        <v>0.26527626192084308</v>
      </c>
      <c r="U29" s="36">
        <f t="shared" si="6"/>
        <v>0.25848101818287628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49181692</v>
      </c>
      <c r="E30" s="31">
        <v>49181692</v>
      </c>
      <c r="F30" s="31">
        <v>7978603</v>
      </c>
      <c r="G30" s="36">
        <f t="shared" si="0"/>
        <v>0.16222709458633511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7978603</v>
      </c>
      <c r="O30" s="36">
        <f t="shared" si="4"/>
        <v>0.16222709458633511</v>
      </c>
      <c r="P30" s="31">
        <v>8140133</v>
      </c>
      <c r="Q30" s="31">
        <v>34377852</v>
      </c>
      <c r="R30" s="31">
        <v>32231146</v>
      </c>
      <c r="S30" s="31">
        <v>8140133</v>
      </c>
      <c r="T30" s="36">
        <f t="shared" si="5"/>
        <v>0.23678422374963973</v>
      </c>
      <c r="U30" s="36">
        <f t="shared" si="6"/>
        <v>-1.9843656117166653E-2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62000434</v>
      </c>
      <c r="E31" s="31">
        <v>62000434</v>
      </c>
      <c r="F31" s="31">
        <v>15332314</v>
      </c>
      <c r="G31" s="36">
        <f t="shared" si="0"/>
        <v>0.24729365604118189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15332314</v>
      </c>
      <c r="O31" s="36">
        <f t="shared" si="4"/>
        <v>0.24729365604118189</v>
      </c>
      <c r="P31" s="31">
        <v>13667192</v>
      </c>
      <c r="Q31" s="31">
        <v>52725137</v>
      </c>
      <c r="R31" s="31">
        <v>53655728</v>
      </c>
      <c r="S31" s="31">
        <v>13667192</v>
      </c>
      <c r="T31" s="36">
        <f t="shared" si="5"/>
        <v>0.25921586510054967</v>
      </c>
      <c r="U31" s="36">
        <f t="shared" si="6"/>
        <v>0.12183351196061332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25351134</v>
      </c>
      <c r="E32" s="31">
        <v>25351134</v>
      </c>
      <c r="F32" s="31">
        <v>7176885</v>
      </c>
      <c r="G32" s="36">
        <f t="shared" si="0"/>
        <v>0.28309917023830178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7176885</v>
      </c>
      <c r="O32" s="36">
        <f t="shared" si="4"/>
        <v>0.28309917023830178</v>
      </c>
      <c r="P32" s="31">
        <v>3516786</v>
      </c>
      <c r="Q32" s="31">
        <v>24052825</v>
      </c>
      <c r="R32" s="31">
        <v>24415051</v>
      </c>
      <c r="S32" s="31">
        <v>3516786</v>
      </c>
      <c r="T32" s="36">
        <f t="shared" si="5"/>
        <v>0.14621093364292967</v>
      </c>
      <c r="U32" s="36">
        <f t="shared" si="6"/>
        <v>1.0407511290138212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106069631</v>
      </c>
      <c r="E33" s="31">
        <v>106069631</v>
      </c>
      <c r="F33" s="31">
        <v>25356569</v>
      </c>
      <c r="G33" s="36">
        <f t="shared" si="0"/>
        <v>0.2390558801887413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25356569</v>
      </c>
      <c r="O33" s="36">
        <f t="shared" si="4"/>
        <v>0.2390558801887413</v>
      </c>
      <c r="P33" s="31">
        <v>23719205</v>
      </c>
      <c r="Q33" s="31">
        <v>120009891</v>
      </c>
      <c r="R33" s="31">
        <v>115171891</v>
      </c>
      <c r="S33" s="31">
        <v>23719205</v>
      </c>
      <c r="T33" s="36">
        <f t="shared" si="5"/>
        <v>0.19764375088050035</v>
      </c>
      <c r="U33" s="36">
        <f t="shared" si="6"/>
        <v>6.9031150074380765E-2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85765776</v>
      </c>
      <c r="E34" s="31">
        <v>85765776</v>
      </c>
      <c r="F34" s="31">
        <v>13730018</v>
      </c>
      <c r="G34" s="36">
        <f t="shared" si="0"/>
        <v>0.16008737564503583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13730018</v>
      </c>
      <c r="O34" s="36">
        <f t="shared" si="4"/>
        <v>0.16008737564503583</v>
      </c>
      <c r="P34" s="31">
        <v>26908899</v>
      </c>
      <c r="Q34" s="31">
        <v>81113008</v>
      </c>
      <c r="R34" s="31">
        <v>83284148</v>
      </c>
      <c r="S34" s="31">
        <v>26908899</v>
      </c>
      <c r="T34" s="36">
        <f t="shared" si="5"/>
        <v>0.33174579100802182</v>
      </c>
      <c r="U34" s="36">
        <f t="shared" si="6"/>
        <v>-0.48975920568136211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453342594</v>
      </c>
      <c r="E35" s="32">
        <f>SUM(E28:E34)</f>
        <v>453342594</v>
      </c>
      <c r="F35" s="32">
        <f>SUM(F28:F34)</f>
        <v>97809371</v>
      </c>
      <c r="G35" s="37">
        <f t="shared" si="0"/>
        <v>0.21575155808103927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97809371</v>
      </c>
      <c r="O35" s="37">
        <f t="shared" si="4"/>
        <v>0.21575155808103927</v>
      </c>
      <c r="P35" s="32">
        <f>SUM(P28:P34)</f>
        <v>106957199</v>
      </c>
      <c r="Q35" s="32">
        <f>SUM(Q28:Q34)</f>
        <v>392567815</v>
      </c>
      <c r="R35" s="32">
        <f>SUM(R28:R34)</f>
        <v>410826292</v>
      </c>
      <c r="S35" s="32">
        <f>SUM(S28:S34)</f>
        <v>106957199</v>
      </c>
      <c r="T35" s="37">
        <f t="shared" si="5"/>
        <v>0.27245534379837022</v>
      </c>
      <c r="U35" s="37">
        <f t="shared" si="6"/>
        <v>-8.5527931598133988E-2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65139744</v>
      </c>
      <c r="E36" s="31">
        <v>65139744</v>
      </c>
      <c r="F36" s="31">
        <v>16067888</v>
      </c>
      <c r="G36" s="36">
        <f t="shared" si="0"/>
        <v>0.2466679635707503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16067888</v>
      </c>
      <c r="O36" s="36">
        <f t="shared" si="4"/>
        <v>0.2466679635707503</v>
      </c>
      <c r="P36" s="31">
        <v>12116312</v>
      </c>
      <c r="Q36" s="31">
        <v>59134497</v>
      </c>
      <c r="R36" s="31">
        <v>62163415</v>
      </c>
      <c r="S36" s="31">
        <v>12116312</v>
      </c>
      <c r="T36" s="36">
        <f t="shared" si="5"/>
        <v>0.2048941415701904</v>
      </c>
      <c r="U36" s="36">
        <f t="shared" si="6"/>
        <v>0.32613686408867659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49109638</v>
      </c>
      <c r="E37" s="31">
        <v>49109638</v>
      </c>
      <c r="F37" s="31">
        <v>12334398</v>
      </c>
      <c r="G37" s="36">
        <f t="shared" si="0"/>
        <v>0.25116043412903999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12334398</v>
      </c>
      <c r="O37" s="36">
        <f t="shared" si="4"/>
        <v>0.25116043412903999</v>
      </c>
      <c r="P37" s="31">
        <v>6895712</v>
      </c>
      <c r="Q37" s="31">
        <v>37736825</v>
      </c>
      <c r="R37" s="31">
        <v>48028539</v>
      </c>
      <c r="S37" s="31">
        <v>6895712</v>
      </c>
      <c r="T37" s="36">
        <f t="shared" si="5"/>
        <v>0.1827316421029061</v>
      </c>
      <c r="U37" s="36">
        <f t="shared" si="6"/>
        <v>0.78870550278201867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26835917</v>
      </c>
      <c r="E38" s="31">
        <v>26835917</v>
      </c>
      <c r="F38" s="31">
        <v>5830129</v>
      </c>
      <c r="G38" s="36">
        <f t="shared" si="0"/>
        <v>0.21725097003392879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5830129</v>
      </c>
      <c r="O38" s="36">
        <f t="shared" si="4"/>
        <v>0.21725097003392879</v>
      </c>
      <c r="P38" s="31">
        <v>6228287</v>
      </c>
      <c r="Q38" s="31">
        <v>31924253</v>
      </c>
      <c r="R38" s="31">
        <v>26827251</v>
      </c>
      <c r="S38" s="31">
        <v>6228287</v>
      </c>
      <c r="T38" s="36">
        <f t="shared" si="5"/>
        <v>0.19509577874852702</v>
      </c>
      <c r="U38" s="36">
        <f t="shared" si="6"/>
        <v>-6.3927368793377681E-2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30524253</v>
      </c>
      <c r="E39" s="31">
        <v>30524253</v>
      </c>
      <c r="F39" s="31">
        <v>8686618</v>
      </c>
      <c r="G39" s="36">
        <f t="shared" si="0"/>
        <v>0.28458085444384174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8686618</v>
      </c>
      <c r="O39" s="36">
        <f t="shared" si="4"/>
        <v>0.28458085444384174</v>
      </c>
      <c r="P39" s="31">
        <v>7055378</v>
      </c>
      <c r="Q39" s="31">
        <v>35038482</v>
      </c>
      <c r="R39" s="31">
        <v>33526621</v>
      </c>
      <c r="S39" s="31">
        <v>7055378</v>
      </c>
      <c r="T39" s="36">
        <f t="shared" si="5"/>
        <v>0.20136083520969886</v>
      </c>
      <c r="U39" s="36">
        <f t="shared" si="6"/>
        <v>0.23120518843923032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171609552</v>
      </c>
      <c r="E40" s="32">
        <f>SUM(E36:E39)</f>
        <v>171609552</v>
      </c>
      <c r="F40" s="32">
        <f>SUM(F36:F39)</f>
        <v>42919033</v>
      </c>
      <c r="G40" s="37">
        <f t="shared" si="0"/>
        <v>0.25009699343542369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42919033</v>
      </c>
      <c r="O40" s="37">
        <f t="shared" si="4"/>
        <v>0.25009699343542369</v>
      </c>
      <c r="P40" s="32">
        <f>SUM(P36:P39)</f>
        <v>32295689</v>
      </c>
      <c r="Q40" s="32">
        <f>SUM(Q36:Q39)</f>
        <v>163834057</v>
      </c>
      <c r="R40" s="32">
        <f>SUM(R36:R39)</f>
        <v>170545826</v>
      </c>
      <c r="S40" s="32">
        <f>SUM(S36:S39)</f>
        <v>32295689</v>
      </c>
      <c r="T40" s="37">
        <f t="shared" si="5"/>
        <v>0.19712439276285515</v>
      </c>
      <c r="U40" s="37">
        <f t="shared" si="6"/>
        <v>0.32894000186836081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108434400</v>
      </c>
      <c r="E41" s="31">
        <v>108434400</v>
      </c>
      <c r="F41" s="31">
        <v>21160757</v>
      </c>
      <c r="G41" s="36">
        <f t="shared" si="0"/>
        <v>0.19514800653667103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21160757</v>
      </c>
      <c r="O41" s="36">
        <f t="shared" si="4"/>
        <v>0.19514800653667103</v>
      </c>
      <c r="P41" s="31">
        <v>18272587</v>
      </c>
      <c r="Q41" s="31">
        <v>91502260</v>
      </c>
      <c r="R41" s="31">
        <v>94010005</v>
      </c>
      <c r="S41" s="31">
        <v>18272587</v>
      </c>
      <c r="T41" s="36">
        <f t="shared" si="5"/>
        <v>0.19969547200254945</v>
      </c>
      <c r="U41" s="36">
        <f t="shared" si="6"/>
        <v>0.1580602680944958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55757260</v>
      </c>
      <c r="E42" s="31">
        <v>55757260</v>
      </c>
      <c r="F42" s="31">
        <v>10996871</v>
      </c>
      <c r="G42" s="36">
        <f t="shared" si="0"/>
        <v>0.19722760766938691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10996871</v>
      </c>
      <c r="O42" s="36">
        <f t="shared" si="4"/>
        <v>0.19722760766938691</v>
      </c>
      <c r="P42" s="31">
        <v>10878364</v>
      </c>
      <c r="Q42" s="31">
        <v>49871528</v>
      </c>
      <c r="R42" s="31">
        <v>51762295</v>
      </c>
      <c r="S42" s="31">
        <v>10878364</v>
      </c>
      <c r="T42" s="36">
        <f t="shared" si="5"/>
        <v>0.2181277461560833</v>
      </c>
      <c r="U42" s="36">
        <f t="shared" si="6"/>
        <v>1.0893825578919714E-2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90609158</v>
      </c>
      <c r="E43" s="31">
        <v>90609158</v>
      </c>
      <c r="F43" s="31">
        <v>23348358</v>
      </c>
      <c r="G43" s="36">
        <f t="shared" si="0"/>
        <v>0.2576820987565076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23348358</v>
      </c>
      <c r="O43" s="36">
        <f t="shared" si="4"/>
        <v>0.2576820987565076</v>
      </c>
      <c r="P43" s="31">
        <v>19785045</v>
      </c>
      <c r="Q43" s="31">
        <v>82876025</v>
      </c>
      <c r="R43" s="31">
        <v>93476142</v>
      </c>
      <c r="S43" s="31">
        <v>19785045</v>
      </c>
      <c r="T43" s="36">
        <f t="shared" si="5"/>
        <v>0.23873062203453893</v>
      </c>
      <c r="U43" s="36">
        <f t="shared" si="6"/>
        <v>0.18010133411372076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61892905</v>
      </c>
      <c r="E44" s="31">
        <v>61892905</v>
      </c>
      <c r="F44" s="31">
        <v>25414382</v>
      </c>
      <c r="G44" s="36">
        <f t="shared" si="0"/>
        <v>0.41061866461107294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25414382</v>
      </c>
      <c r="O44" s="36">
        <f t="shared" si="4"/>
        <v>0.41061866461107294</v>
      </c>
      <c r="P44" s="31">
        <v>12719049</v>
      </c>
      <c r="Q44" s="31">
        <v>58490971</v>
      </c>
      <c r="R44" s="31">
        <v>67125757</v>
      </c>
      <c r="S44" s="31">
        <v>12719049</v>
      </c>
      <c r="T44" s="36">
        <f t="shared" si="5"/>
        <v>0.21745320316190339</v>
      </c>
      <c r="U44" s="36">
        <f t="shared" si="6"/>
        <v>0.99813539518559913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83293964</v>
      </c>
      <c r="E45" s="31">
        <v>83293964</v>
      </c>
      <c r="F45" s="31">
        <v>21646582</v>
      </c>
      <c r="G45" s="36">
        <f t="shared" si="0"/>
        <v>0.25988176045985756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21646582</v>
      </c>
      <c r="O45" s="36">
        <f t="shared" si="4"/>
        <v>0.25988176045985756</v>
      </c>
      <c r="P45" s="31">
        <v>22631588</v>
      </c>
      <c r="Q45" s="31">
        <v>95643376</v>
      </c>
      <c r="R45" s="31">
        <v>96020742</v>
      </c>
      <c r="S45" s="31">
        <v>22631588</v>
      </c>
      <c r="T45" s="36">
        <f t="shared" si="5"/>
        <v>0.23662472976696264</v>
      </c>
      <c r="U45" s="36">
        <f t="shared" si="6"/>
        <v>-4.3523503520831119E-2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201669132</v>
      </c>
      <c r="E46" s="31">
        <v>201381132</v>
      </c>
      <c r="F46" s="31">
        <v>37379482</v>
      </c>
      <c r="G46" s="36">
        <f t="shared" si="0"/>
        <v>0.18535053743376056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37379482</v>
      </c>
      <c r="O46" s="36">
        <f t="shared" si="4"/>
        <v>0.18535053743376056</v>
      </c>
      <c r="P46" s="31">
        <v>36120076</v>
      </c>
      <c r="Q46" s="31">
        <v>198436715</v>
      </c>
      <c r="R46" s="31">
        <v>197667015</v>
      </c>
      <c r="S46" s="31">
        <v>36120076</v>
      </c>
      <c r="T46" s="36">
        <f t="shared" si="5"/>
        <v>0.18202315030260402</v>
      </c>
      <c r="U46" s="36">
        <f t="shared" si="6"/>
        <v>3.4867202383516593E-2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601656819</v>
      </c>
      <c r="E47" s="32">
        <f>SUM(E41:E46)</f>
        <v>601368819</v>
      </c>
      <c r="F47" s="32">
        <f>SUM(F41:F46)</f>
        <v>139946432</v>
      </c>
      <c r="G47" s="37">
        <f t="shared" si="0"/>
        <v>0.23260175498817043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139946432</v>
      </c>
      <c r="O47" s="37">
        <f t="shared" si="4"/>
        <v>0.23260175498817043</v>
      </c>
      <c r="P47" s="32">
        <f>SUM(P41:P46)</f>
        <v>120406709</v>
      </c>
      <c r="Q47" s="32">
        <f>SUM(Q41:Q46)</f>
        <v>576820875</v>
      </c>
      <c r="R47" s="32">
        <f>SUM(R41:R46)</f>
        <v>600061956</v>
      </c>
      <c r="S47" s="32">
        <f>SUM(S41:S46)</f>
        <v>120406709</v>
      </c>
      <c r="T47" s="37">
        <f t="shared" si="5"/>
        <v>0.20874194090149736</v>
      </c>
      <c r="U47" s="37">
        <f t="shared" si="6"/>
        <v>0.16228101542082674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33755236</v>
      </c>
      <c r="E48" s="31">
        <v>33755236</v>
      </c>
      <c r="F48" s="31">
        <v>8953869</v>
      </c>
      <c r="G48" s="36">
        <f t="shared" si="0"/>
        <v>0.26525866979570223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8953869</v>
      </c>
      <c r="O48" s="36">
        <f t="shared" si="4"/>
        <v>0.26525866979570223</v>
      </c>
      <c r="P48" s="31">
        <v>9099509</v>
      </c>
      <c r="Q48" s="31">
        <v>35347512</v>
      </c>
      <c r="R48" s="31">
        <v>35347512</v>
      </c>
      <c r="S48" s="31">
        <v>9099509</v>
      </c>
      <c r="T48" s="36">
        <f t="shared" si="5"/>
        <v>0.25742997130887174</v>
      </c>
      <c r="U48" s="36">
        <f t="shared" si="6"/>
        <v>-1.6005259184863729E-2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59614138</v>
      </c>
      <c r="E49" s="31">
        <v>59614138</v>
      </c>
      <c r="F49" s="31">
        <v>12777074</v>
      </c>
      <c r="G49" s="36">
        <f t="shared" si="0"/>
        <v>0.21432959409729282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12777074</v>
      </c>
      <c r="O49" s="36">
        <f t="shared" si="4"/>
        <v>0.21432959409729282</v>
      </c>
      <c r="P49" s="31">
        <v>10437882</v>
      </c>
      <c r="Q49" s="31">
        <v>52804317</v>
      </c>
      <c r="R49" s="31">
        <v>55837075</v>
      </c>
      <c r="S49" s="31">
        <v>10437882</v>
      </c>
      <c r="T49" s="36">
        <f t="shared" si="5"/>
        <v>0.19767099724062334</v>
      </c>
      <c r="U49" s="36">
        <f t="shared" si="6"/>
        <v>0.22410600158154681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66361176</v>
      </c>
      <c r="E50" s="31">
        <v>66361176</v>
      </c>
      <c r="F50" s="31">
        <v>15892949</v>
      </c>
      <c r="G50" s="36">
        <f t="shared" si="0"/>
        <v>0.23949167205837341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15892949</v>
      </c>
      <c r="O50" s="36">
        <f t="shared" si="4"/>
        <v>0.23949167205837341</v>
      </c>
      <c r="P50" s="31">
        <v>13993881</v>
      </c>
      <c r="Q50" s="31">
        <v>63052728</v>
      </c>
      <c r="R50" s="31">
        <v>67824228</v>
      </c>
      <c r="S50" s="31">
        <v>13993881</v>
      </c>
      <c r="T50" s="36">
        <f t="shared" si="5"/>
        <v>0.22193934257689849</v>
      </c>
      <c r="U50" s="36">
        <f t="shared" si="6"/>
        <v>0.13570702795028766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32776893</v>
      </c>
      <c r="E51" s="31">
        <v>32776893</v>
      </c>
      <c r="F51" s="31">
        <v>7055790</v>
      </c>
      <c r="G51" s="36">
        <f t="shared" si="0"/>
        <v>0.21526720058548562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7055790</v>
      </c>
      <c r="O51" s="36">
        <f t="shared" si="4"/>
        <v>0.21526720058548562</v>
      </c>
      <c r="P51" s="31">
        <v>2319237</v>
      </c>
      <c r="Q51" s="31">
        <v>33888192</v>
      </c>
      <c r="R51" s="31">
        <v>36009727</v>
      </c>
      <c r="S51" s="31">
        <v>2319237</v>
      </c>
      <c r="T51" s="36">
        <f t="shared" si="5"/>
        <v>6.8437908992017044E-2</v>
      </c>
      <c r="U51" s="36">
        <f t="shared" si="6"/>
        <v>2.0422893391231685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84769140</v>
      </c>
      <c r="E52" s="31">
        <v>84769140</v>
      </c>
      <c r="F52" s="31">
        <v>15232504</v>
      </c>
      <c r="G52" s="36">
        <f t="shared" si="0"/>
        <v>0.17969397825670994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15232504</v>
      </c>
      <c r="O52" s="36">
        <f t="shared" si="4"/>
        <v>0.17969397825670994</v>
      </c>
      <c r="P52" s="31">
        <v>13654796</v>
      </c>
      <c r="Q52" s="31">
        <v>78997001</v>
      </c>
      <c r="R52" s="31">
        <v>81741999</v>
      </c>
      <c r="S52" s="31">
        <v>13654796</v>
      </c>
      <c r="T52" s="36">
        <f t="shared" si="5"/>
        <v>0.17285208080240919</v>
      </c>
      <c r="U52" s="36">
        <f t="shared" si="6"/>
        <v>0.11554240722453857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277276583</v>
      </c>
      <c r="E53" s="32">
        <f>SUM(E48:E52)</f>
        <v>277276583</v>
      </c>
      <c r="F53" s="32">
        <f>SUM(F48:F52)</f>
        <v>59912186</v>
      </c>
      <c r="G53" s="37">
        <f t="shared" si="0"/>
        <v>0.21607373169338284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59912186</v>
      </c>
      <c r="O53" s="37">
        <f t="shared" si="4"/>
        <v>0.21607373169338284</v>
      </c>
      <c r="P53" s="32">
        <f>SUM(P48:P52)</f>
        <v>49505305</v>
      </c>
      <c r="Q53" s="32">
        <f>SUM(Q48:Q52)</f>
        <v>264089750</v>
      </c>
      <c r="R53" s="32">
        <f>SUM(R48:R52)</f>
        <v>276760541</v>
      </c>
      <c r="S53" s="32">
        <f>SUM(S48:S52)</f>
        <v>49505305</v>
      </c>
      <c r="T53" s="37">
        <f t="shared" si="5"/>
        <v>0.18745636663293444</v>
      </c>
      <c r="U53" s="37">
        <f t="shared" si="6"/>
        <v>0.21021749083254804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2852882775</v>
      </c>
      <c r="E54" s="32">
        <f>SUM(E8:E9,E11:E18,E20:E26,E28:E34,E36:E39,E41:E46,E48:E52)</f>
        <v>2852497297</v>
      </c>
      <c r="F54" s="32">
        <f>SUM(F8:F9,F11:F18,F20:F26,F28:F34,F36:F39,F41:F46,F48:F52)</f>
        <v>594033716</v>
      </c>
      <c r="G54" s="37">
        <f t="shared" si="0"/>
        <v>0.20822226598497373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594033716</v>
      </c>
      <c r="O54" s="37">
        <f t="shared" si="4"/>
        <v>0.20822226598497373</v>
      </c>
      <c r="P54" s="32">
        <f>SUM(P8:P9,P11:P18,P20:P26,P28:P34,P36:P39,P41:P46,P48:P52)</f>
        <v>566203202</v>
      </c>
      <c r="Q54" s="32">
        <f>SUM(Q8:Q9,Q11:Q18,Q20:Q26,Q28:Q34,Q36:Q39,Q41:Q46,Q48:Q52)</f>
        <v>2675938327</v>
      </c>
      <c r="R54" s="32">
        <f>SUM(R8:R9,R11:R18,R20:R26,R28:R34,R36:R39,R41:R46,R48:R52)</f>
        <v>2773667221</v>
      </c>
      <c r="S54" s="32">
        <f>SUM(S8:S9,S11:S18,S20:S26,S28:S34,S36:S39,S41:S46,S48:S52)</f>
        <v>566203202</v>
      </c>
      <c r="T54" s="37">
        <f t="shared" si="5"/>
        <v>0.21159052743744344</v>
      </c>
      <c r="U54" s="37">
        <f t="shared" si="6"/>
        <v>4.9152872858532426E-2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161074085</v>
      </c>
      <c r="E57" s="31">
        <v>161074085</v>
      </c>
      <c r="F57" s="31">
        <v>32915831</v>
      </c>
      <c r="G57" s="36">
        <f t="shared" ref="G57:G85" si="7">IF(($D57      =0),0,($F57      /$D57      ))</f>
        <v>0.20435212157188415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32915831</v>
      </c>
      <c r="O57" s="36">
        <f t="shared" ref="O57:O85" si="11">IF(($D57      =0),0,($N57      /$D57      ))</f>
        <v>0.20435212157188415</v>
      </c>
      <c r="P57" s="31">
        <v>33650534</v>
      </c>
      <c r="Q57" s="31">
        <v>144822994</v>
      </c>
      <c r="R57" s="31">
        <v>140857744</v>
      </c>
      <c r="S57" s="31">
        <v>33650534</v>
      </c>
      <c r="T57" s="36">
        <f t="shared" ref="T57:T85" si="12">IF(($Q57      =0),0,($S57      /$Q57      ))</f>
        <v>0.23235629281355694</v>
      </c>
      <c r="U57" s="36">
        <f t="shared" ref="U57:U85" si="13">IF(($P57      =0),0,(($F57      /$P57      )-1))</f>
        <v>-2.1833323655428449E-2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161074085</v>
      </c>
      <c r="E58" s="32">
        <f>E57</f>
        <v>161074085</v>
      </c>
      <c r="F58" s="32">
        <f>F57</f>
        <v>32915831</v>
      </c>
      <c r="G58" s="37">
        <f t="shared" si="7"/>
        <v>0.20435212157188415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32915831</v>
      </c>
      <c r="O58" s="37">
        <f t="shared" si="11"/>
        <v>0.20435212157188415</v>
      </c>
      <c r="P58" s="32">
        <f>P57</f>
        <v>33650534</v>
      </c>
      <c r="Q58" s="32">
        <f>Q57</f>
        <v>144822994</v>
      </c>
      <c r="R58" s="32">
        <f>R57</f>
        <v>140857744</v>
      </c>
      <c r="S58" s="32">
        <f>S57</f>
        <v>33650534</v>
      </c>
      <c r="T58" s="37">
        <f t="shared" si="12"/>
        <v>0.23235629281355694</v>
      </c>
      <c r="U58" s="37">
        <f t="shared" si="13"/>
        <v>-2.1833323655428449E-2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15026032</v>
      </c>
      <c r="E59" s="31">
        <v>15026032</v>
      </c>
      <c r="F59" s="31">
        <v>283557</v>
      </c>
      <c r="G59" s="36">
        <f t="shared" si="7"/>
        <v>1.8871049921895547E-2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283557</v>
      </c>
      <c r="O59" s="36">
        <f t="shared" si="11"/>
        <v>1.8871049921895547E-2</v>
      </c>
      <c r="P59" s="31">
        <v>3141505</v>
      </c>
      <c r="Q59" s="31">
        <v>17074247</v>
      </c>
      <c r="R59" s="31">
        <v>15423283</v>
      </c>
      <c r="S59" s="31">
        <v>3141505</v>
      </c>
      <c r="T59" s="36">
        <f t="shared" si="12"/>
        <v>0.18399083719475301</v>
      </c>
      <c r="U59" s="36">
        <f t="shared" si="13"/>
        <v>-0.9097384852164806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73617114</v>
      </c>
      <c r="E60" s="31">
        <v>73617114</v>
      </c>
      <c r="F60" s="31">
        <v>14506663</v>
      </c>
      <c r="G60" s="36">
        <f t="shared" si="7"/>
        <v>0.19705557867970755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14506663</v>
      </c>
      <c r="O60" s="36">
        <f t="shared" si="11"/>
        <v>0.19705557867970755</v>
      </c>
      <c r="P60" s="31">
        <v>0</v>
      </c>
      <c r="Q60" s="31">
        <v>51517896</v>
      </c>
      <c r="R60" s="31">
        <v>51517896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14069568</v>
      </c>
      <c r="E61" s="31">
        <v>14069568</v>
      </c>
      <c r="F61" s="31">
        <v>1699222</v>
      </c>
      <c r="G61" s="36">
        <f t="shared" si="7"/>
        <v>0.12077286239350064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1699222</v>
      </c>
      <c r="O61" s="36">
        <f t="shared" si="11"/>
        <v>0.12077286239350064</v>
      </c>
      <c r="P61" s="31">
        <v>1063668</v>
      </c>
      <c r="Q61" s="31">
        <v>13225872</v>
      </c>
      <c r="R61" s="31">
        <v>13225872</v>
      </c>
      <c r="S61" s="31">
        <v>1063668</v>
      </c>
      <c r="T61" s="36">
        <f t="shared" si="12"/>
        <v>8.0423279463161301E-2</v>
      </c>
      <c r="U61" s="36">
        <f t="shared" si="13"/>
        <v>0.59751162956862469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14111330</v>
      </c>
      <c r="E62" s="31">
        <v>14111330</v>
      </c>
      <c r="F62" s="31">
        <v>4286316</v>
      </c>
      <c r="G62" s="36">
        <f t="shared" si="7"/>
        <v>0.3037499654532918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4286316</v>
      </c>
      <c r="O62" s="36">
        <f t="shared" si="11"/>
        <v>0.3037499654532918</v>
      </c>
      <c r="P62" s="31">
        <v>3653529</v>
      </c>
      <c r="Q62" s="31">
        <v>14063932</v>
      </c>
      <c r="R62" s="31">
        <v>14437022</v>
      </c>
      <c r="S62" s="31">
        <v>3653529</v>
      </c>
      <c r="T62" s="36">
        <f t="shared" si="12"/>
        <v>0.25978005297522772</v>
      </c>
      <c r="U62" s="36">
        <f t="shared" si="13"/>
        <v>0.17319884418599107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116824044</v>
      </c>
      <c r="E63" s="32">
        <f>SUM(E59:E62)</f>
        <v>116824044</v>
      </c>
      <c r="F63" s="32">
        <f>SUM(F59:F62)</f>
        <v>20775758</v>
      </c>
      <c r="G63" s="37">
        <f t="shared" si="7"/>
        <v>0.17783803135594245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20775758</v>
      </c>
      <c r="O63" s="37">
        <f t="shared" si="11"/>
        <v>0.17783803135594245</v>
      </c>
      <c r="P63" s="32">
        <f>SUM(P59:P62)</f>
        <v>7858702</v>
      </c>
      <c r="Q63" s="32">
        <f>SUM(Q59:Q62)</f>
        <v>95881947</v>
      </c>
      <c r="R63" s="32">
        <f>SUM(R59:R62)</f>
        <v>94604073</v>
      </c>
      <c r="S63" s="32">
        <f>SUM(S59:S62)</f>
        <v>7858702</v>
      </c>
      <c r="T63" s="37">
        <f t="shared" si="12"/>
        <v>8.1962269706517321E-2</v>
      </c>
      <c r="U63" s="37">
        <f t="shared" si="13"/>
        <v>1.6436627829888448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31516430</v>
      </c>
      <c r="E64" s="31">
        <v>31516430</v>
      </c>
      <c r="F64" s="31">
        <v>79774</v>
      </c>
      <c r="G64" s="36">
        <f t="shared" si="7"/>
        <v>2.5311877011450854E-3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79774</v>
      </c>
      <c r="O64" s="36">
        <f t="shared" si="11"/>
        <v>2.5311877011450854E-3</v>
      </c>
      <c r="P64" s="31">
        <v>26290</v>
      </c>
      <c r="Q64" s="31">
        <v>40639029</v>
      </c>
      <c r="R64" s="31">
        <v>36103314</v>
      </c>
      <c r="S64" s="31">
        <v>26290</v>
      </c>
      <c r="T64" s="36">
        <f t="shared" si="12"/>
        <v>6.469150628574319E-4</v>
      </c>
      <c r="U64" s="36">
        <f t="shared" si="13"/>
        <v>2.0343856979840242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15827790</v>
      </c>
      <c r="E65" s="31">
        <v>15827790</v>
      </c>
      <c r="F65" s="31">
        <v>4245429</v>
      </c>
      <c r="G65" s="36">
        <f t="shared" si="7"/>
        <v>0.26822626532194321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4245429</v>
      </c>
      <c r="O65" s="36">
        <f t="shared" si="11"/>
        <v>0.26822626532194321</v>
      </c>
      <c r="P65" s="31">
        <v>4156772</v>
      </c>
      <c r="Q65" s="31">
        <v>24555316</v>
      </c>
      <c r="R65" s="31">
        <v>26528450</v>
      </c>
      <c r="S65" s="31">
        <v>4156772</v>
      </c>
      <c r="T65" s="36">
        <f t="shared" si="12"/>
        <v>0.16928195914888655</v>
      </c>
      <c r="U65" s="36">
        <f t="shared" si="13"/>
        <v>2.1328328808989383E-2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31022390</v>
      </c>
      <c r="E66" s="31">
        <v>31022390</v>
      </c>
      <c r="F66" s="31">
        <v>8634362</v>
      </c>
      <c r="G66" s="36">
        <f t="shared" si="7"/>
        <v>0.27832678268824551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8634362</v>
      </c>
      <c r="O66" s="36">
        <f t="shared" si="11"/>
        <v>0.27832678268824551</v>
      </c>
      <c r="P66" s="31">
        <v>4147879</v>
      </c>
      <c r="Q66" s="31">
        <v>29702427</v>
      </c>
      <c r="R66" s="31">
        <v>34470002</v>
      </c>
      <c r="S66" s="31">
        <v>4147879</v>
      </c>
      <c r="T66" s="36">
        <f t="shared" si="12"/>
        <v>0.13964781396483189</v>
      </c>
      <c r="U66" s="36">
        <f t="shared" si="13"/>
        <v>1.0816330466727693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248651298</v>
      </c>
      <c r="E67" s="31">
        <v>248651298</v>
      </c>
      <c r="F67" s="31">
        <v>41768750</v>
      </c>
      <c r="G67" s="36">
        <f t="shared" si="7"/>
        <v>0.16798122646437985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41768750</v>
      </c>
      <c r="O67" s="36">
        <f t="shared" si="11"/>
        <v>0.16798122646437985</v>
      </c>
      <c r="P67" s="31">
        <v>42701360</v>
      </c>
      <c r="Q67" s="31">
        <v>235995456</v>
      </c>
      <c r="R67" s="31">
        <v>203968196</v>
      </c>
      <c r="S67" s="31">
        <v>42701360</v>
      </c>
      <c r="T67" s="36">
        <f t="shared" si="12"/>
        <v>0.18094144999130832</v>
      </c>
      <c r="U67" s="36">
        <f t="shared" si="13"/>
        <v>-2.1840287990827489E-2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39385381</v>
      </c>
      <c r="E68" s="31">
        <v>39385381</v>
      </c>
      <c r="F68" s="31">
        <v>61505851</v>
      </c>
      <c r="G68" s="36">
        <f t="shared" si="7"/>
        <v>1.5616416405874047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61505851</v>
      </c>
      <c r="O68" s="36">
        <f t="shared" si="11"/>
        <v>1.5616416405874047</v>
      </c>
      <c r="P68" s="31">
        <v>9422388</v>
      </c>
      <c r="Q68" s="31">
        <v>34013782</v>
      </c>
      <c r="R68" s="31">
        <v>34415873</v>
      </c>
      <c r="S68" s="31">
        <v>9422388</v>
      </c>
      <c r="T68" s="36">
        <f t="shared" si="12"/>
        <v>0.2770167692613541</v>
      </c>
      <c r="U68" s="36">
        <f t="shared" si="13"/>
        <v>5.5276287709654923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74739157</v>
      </c>
      <c r="E69" s="31">
        <v>74739157</v>
      </c>
      <c r="F69" s="31">
        <v>17984547</v>
      </c>
      <c r="G69" s="36">
        <f t="shared" si="7"/>
        <v>0.24063085164313533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17984547</v>
      </c>
      <c r="O69" s="36">
        <f t="shared" si="11"/>
        <v>0.24063085164313533</v>
      </c>
      <c r="P69" s="31">
        <v>30783731</v>
      </c>
      <c r="Q69" s="31">
        <v>85082457</v>
      </c>
      <c r="R69" s="31">
        <v>120016297</v>
      </c>
      <c r="S69" s="31">
        <v>30783731</v>
      </c>
      <c r="T69" s="36">
        <f t="shared" si="12"/>
        <v>0.36181055514181965</v>
      </c>
      <c r="U69" s="36">
        <f t="shared" si="13"/>
        <v>-0.41577754171513515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441142446</v>
      </c>
      <c r="E70" s="32">
        <f>SUM(E64:E69)</f>
        <v>441142446</v>
      </c>
      <c r="F70" s="32">
        <f>SUM(F64:F69)</f>
        <v>134218713</v>
      </c>
      <c r="G70" s="37">
        <f t="shared" si="7"/>
        <v>0.3042525474866683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134218713</v>
      </c>
      <c r="O70" s="37">
        <f t="shared" si="11"/>
        <v>0.3042525474866683</v>
      </c>
      <c r="P70" s="32">
        <f>SUM(P64:P69)</f>
        <v>91238420</v>
      </c>
      <c r="Q70" s="32">
        <f>SUM(Q64:Q69)</f>
        <v>449988467</v>
      </c>
      <c r="R70" s="32">
        <f>SUM(R64:R69)</f>
        <v>455502132</v>
      </c>
      <c r="S70" s="32">
        <f>SUM(S64:S69)</f>
        <v>91238420</v>
      </c>
      <c r="T70" s="37">
        <f t="shared" si="12"/>
        <v>0.20275724088724256</v>
      </c>
      <c r="U70" s="37">
        <f t="shared" si="13"/>
        <v>0.47107669115708051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57861712</v>
      </c>
      <c r="E71" s="31">
        <v>57861712</v>
      </c>
      <c r="F71" s="31">
        <v>17781235</v>
      </c>
      <c r="G71" s="36">
        <f t="shared" si="7"/>
        <v>0.30730571884910701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17781235</v>
      </c>
      <c r="O71" s="36">
        <f t="shared" si="11"/>
        <v>0.30730571884910701</v>
      </c>
      <c r="P71" s="31">
        <v>21743254</v>
      </c>
      <c r="Q71" s="31">
        <v>72046228</v>
      </c>
      <c r="R71" s="31">
        <v>87665900</v>
      </c>
      <c r="S71" s="31">
        <v>21743254</v>
      </c>
      <c r="T71" s="36">
        <f t="shared" si="12"/>
        <v>0.30179586917444173</v>
      </c>
      <c r="U71" s="36">
        <f t="shared" si="13"/>
        <v>-0.18221831010206657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51192715</v>
      </c>
      <c r="E72" s="31">
        <v>51192715</v>
      </c>
      <c r="F72" s="31">
        <v>11515971</v>
      </c>
      <c r="G72" s="36">
        <f t="shared" si="7"/>
        <v>0.22495331611148187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11515971</v>
      </c>
      <c r="O72" s="36">
        <f t="shared" si="11"/>
        <v>0.22495331611148187</v>
      </c>
      <c r="P72" s="31">
        <v>11064711</v>
      </c>
      <c r="Q72" s="31">
        <v>45438871</v>
      </c>
      <c r="R72" s="31">
        <v>45438871</v>
      </c>
      <c r="S72" s="31">
        <v>11064711</v>
      </c>
      <c r="T72" s="36">
        <f t="shared" si="12"/>
        <v>0.24350761267814069</v>
      </c>
      <c r="U72" s="36">
        <f t="shared" si="13"/>
        <v>4.0783713194135762E-2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37560372</v>
      </c>
      <c r="E73" s="31">
        <v>37560372</v>
      </c>
      <c r="F73" s="31">
        <v>8972984</v>
      </c>
      <c r="G73" s="36">
        <f t="shared" si="7"/>
        <v>0.23889497154075046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8972984</v>
      </c>
      <c r="O73" s="36">
        <f t="shared" si="11"/>
        <v>0.23889497154075046</v>
      </c>
      <c r="P73" s="31">
        <v>6478745</v>
      </c>
      <c r="Q73" s="31">
        <v>39925142</v>
      </c>
      <c r="R73" s="31">
        <v>33877962</v>
      </c>
      <c r="S73" s="31">
        <v>6478745</v>
      </c>
      <c r="T73" s="36">
        <f t="shared" si="12"/>
        <v>0.1622723095136393</v>
      </c>
      <c r="U73" s="36">
        <f t="shared" si="13"/>
        <v>0.38498798764266851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101573341</v>
      </c>
      <c r="E74" s="31">
        <v>101573341</v>
      </c>
      <c r="F74" s="31">
        <v>19559873</v>
      </c>
      <c r="G74" s="36">
        <f t="shared" si="7"/>
        <v>0.19256896354329825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19559873</v>
      </c>
      <c r="O74" s="36">
        <f t="shared" si="11"/>
        <v>0.19256896354329825</v>
      </c>
      <c r="P74" s="31">
        <v>16993160</v>
      </c>
      <c r="Q74" s="31">
        <v>100321393</v>
      </c>
      <c r="R74" s="31">
        <v>102408783</v>
      </c>
      <c r="S74" s="31">
        <v>16993160</v>
      </c>
      <c r="T74" s="36">
        <f t="shared" si="12"/>
        <v>0.16938720139183075</v>
      </c>
      <c r="U74" s="36">
        <f t="shared" si="13"/>
        <v>0.15104389060068879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24337711</v>
      </c>
      <c r="E75" s="31">
        <v>24337711</v>
      </c>
      <c r="F75" s="31">
        <v>4722653</v>
      </c>
      <c r="G75" s="36">
        <f t="shared" si="7"/>
        <v>0.19404672033454584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4722653</v>
      </c>
      <c r="O75" s="36">
        <f t="shared" si="11"/>
        <v>0.19404672033454584</v>
      </c>
      <c r="P75" s="31">
        <v>5599434</v>
      </c>
      <c r="Q75" s="31">
        <v>28465990</v>
      </c>
      <c r="R75" s="31">
        <v>26437121</v>
      </c>
      <c r="S75" s="31">
        <v>5599434</v>
      </c>
      <c r="T75" s="36">
        <f t="shared" si="12"/>
        <v>0.19670610437227021</v>
      </c>
      <c r="U75" s="36">
        <f t="shared" si="13"/>
        <v>-0.15658386186889606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19254827</v>
      </c>
      <c r="E76" s="31">
        <v>19254827</v>
      </c>
      <c r="F76" s="31">
        <v>5394314</v>
      </c>
      <c r="G76" s="36">
        <f t="shared" si="7"/>
        <v>0.28015385440752077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5394314</v>
      </c>
      <c r="O76" s="36">
        <f t="shared" si="11"/>
        <v>0.28015385440752077</v>
      </c>
      <c r="P76" s="31">
        <v>8093872</v>
      </c>
      <c r="Q76" s="31">
        <v>15341748</v>
      </c>
      <c r="R76" s="31">
        <v>16196316</v>
      </c>
      <c r="S76" s="31">
        <v>8093872</v>
      </c>
      <c r="T76" s="36">
        <f t="shared" si="12"/>
        <v>0.52757169522012748</v>
      </c>
      <c r="U76" s="36">
        <f t="shared" si="13"/>
        <v>-0.33353109611814968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55064580</v>
      </c>
      <c r="E77" s="31">
        <v>55064580</v>
      </c>
      <c r="F77" s="31">
        <v>12549242</v>
      </c>
      <c r="G77" s="36">
        <f t="shared" si="7"/>
        <v>0.22790043981085481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12549242</v>
      </c>
      <c r="O77" s="36">
        <f t="shared" si="11"/>
        <v>0.22790043981085481</v>
      </c>
      <c r="P77" s="31">
        <v>7948666</v>
      </c>
      <c r="Q77" s="31">
        <v>51330252</v>
      </c>
      <c r="R77" s="31">
        <v>56045064</v>
      </c>
      <c r="S77" s="31">
        <v>7948666</v>
      </c>
      <c r="T77" s="36">
        <f t="shared" si="12"/>
        <v>0.15485343808559521</v>
      </c>
      <c r="U77" s="36">
        <f t="shared" si="13"/>
        <v>0.57878592458155875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346845258</v>
      </c>
      <c r="E78" s="32">
        <f>SUM(E71:E77)</f>
        <v>346845258</v>
      </c>
      <c r="F78" s="32">
        <f>SUM(F71:F77)</f>
        <v>80496272</v>
      </c>
      <c r="G78" s="37">
        <f t="shared" si="7"/>
        <v>0.23208122395607322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80496272</v>
      </c>
      <c r="O78" s="37">
        <f t="shared" si="11"/>
        <v>0.23208122395607322</v>
      </c>
      <c r="P78" s="32">
        <f>SUM(P71:P77)</f>
        <v>77921842</v>
      </c>
      <c r="Q78" s="32">
        <f>SUM(Q71:Q77)</f>
        <v>352869624</v>
      </c>
      <c r="R78" s="32">
        <f>SUM(R71:R77)</f>
        <v>368070017</v>
      </c>
      <c r="S78" s="32">
        <f>SUM(S71:S77)</f>
        <v>77921842</v>
      </c>
      <c r="T78" s="37">
        <f t="shared" si="12"/>
        <v>0.22082332028670171</v>
      </c>
      <c r="U78" s="37">
        <f t="shared" si="13"/>
        <v>3.3038618363256944E-2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116724942</v>
      </c>
      <c r="E79" s="31">
        <v>116724942</v>
      </c>
      <c r="F79" s="31">
        <v>144763050</v>
      </c>
      <c r="G79" s="36">
        <f t="shared" si="7"/>
        <v>1.2402066560889788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144763050</v>
      </c>
      <c r="O79" s="36">
        <f t="shared" si="11"/>
        <v>1.2402066560889788</v>
      </c>
      <c r="P79" s="31">
        <v>23157134</v>
      </c>
      <c r="Q79" s="31">
        <v>107647612</v>
      </c>
      <c r="R79" s="31">
        <v>112181045</v>
      </c>
      <c r="S79" s="31">
        <v>23157134</v>
      </c>
      <c r="T79" s="36">
        <f t="shared" si="12"/>
        <v>0.21511981148267367</v>
      </c>
      <c r="U79" s="36">
        <f t="shared" si="13"/>
        <v>5.2513370609679075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91746251</v>
      </c>
      <c r="E80" s="31">
        <v>91746251</v>
      </c>
      <c r="F80" s="31">
        <v>21884458</v>
      </c>
      <c r="G80" s="36">
        <f t="shared" si="7"/>
        <v>0.23853244968015097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21884458</v>
      </c>
      <c r="O80" s="36">
        <f t="shared" si="11"/>
        <v>0.23853244968015097</v>
      </c>
      <c r="P80" s="31">
        <v>19590227</v>
      </c>
      <c r="Q80" s="31">
        <v>77653459</v>
      </c>
      <c r="R80" s="31">
        <v>86855749</v>
      </c>
      <c r="S80" s="31">
        <v>19590227</v>
      </c>
      <c r="T80" s="36">
        <f t="shared" si="12"/>
        <v>0.25227758366823039</v>
      </c>
      <c r="U80" s="36">
        <f t="shared" si="13"/>
        <v>0.11711099621255028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91374020</v>
      </c>
      <c r="E81" s="31">
        <v>91374020</v>
      </c>
      <c r="F81" s="31">
        <v>16892740</v>
      </c>
      <c r="G81" s="36">
        <f t="shared" si="7"/>
        <v>0.18487465036560721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16892740</v>
      </c>
      <c r="O81" s="36">
        <f t="shared" si="11"/>
        <v>0.18487465036560721</v>
      </c>
      <c r="P81" s="31">
        <v>15957643</v>
      </c>
      <c r="Q81" s="31">
        <v>81311170</v>
      </c>
      <c r="R81" s="31">
        <v>73797444</v>
      </c>
      <c r="S81" s="31">
        <v>15957643</v>
      </c>
      <c r="T81" s="36">
        <f t="shared" si="12"/>
        <v>0.1962540079056789</v>
      </c>
      <c r="U81" s="36">
        <f t="shared" si="13"/>
        <v>5.8598691548620296E-2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16285245</v>
      </c>
      <c r="E82" s="31">
        <v>16285245</v>
      </c>
      <c r="F82" s="31">
        <v>3731105</v>
      </c>
      <c r="G82" s="36">
        <f t="shared" si="7"/>
        <v>0.22910954056877866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3731105</v>
      </c>
      <c r="O82" s="36">
        <f t="shared" si="11"/>
        <v>0.22910954056877866</v>
      </c>
      <c r="P82" s="31">
        <v>5074013</v>
      </c>
      <c r="Q82" s="31">
        <v>23988047</v>
      </c>
      <c r="R82" s="31">
        <v>23833829</v>
      </c>
      <c r="S82" s="31">
        <v>5074013</v>
      </c>
      <c r="T82" s="36">
        <f t="shared" si="12"/>
        <v>0.21152255537935205</v>
      </c>
      <c r="U82" s="36">
        <f t="shared" si="13"/>
        <v>-0.26466388635582916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41714782</v>
      </c>
      <c r="E83" s="31">
        <v>41714782</v>
      </c>
      <c r="F83" s="31">
        <v>5713772</v>
      </c>
      <c r="G83" s="36">
        <f t="shared" si="7"/>
        <v>0.1369723567055918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5713772</v>
      </c>
      <c r="O83" s="36">
        <f t="shared" si="11"/>
        <v>0.1369723567055918</v>
      </c>
      <c r="P83" s="31">
        <v>8679663</v>
      </c>
      <c r="Q83" s="31">
        <v>37891000</v>
      </c>
      <c r="R83" s="31">
        <v>40738810</v>
      </c>
      <c r="S83" s="31">
        <v>8679663</v>
      </c>
      <c r="T83" s="36">
        <f t="shared" si="12"/>
        <v>0.22906925127338945</v>
      </c>
      <c r="U83" s="36">
        <f t="shared" si="13"/>
        <v>-0.34170577820820924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357845240</v>
      </c>
      <c r="E84" s="32">
        <f>SUM(E79:E83)</f>
        <v>357845240</v>
      </c>
      <c r="F84" s="32">
        <f>SUM(F79:F83)</f>
        <v>192985125</v>
      </c>
      <c r="G84" s="37">
        <f t="shared" si="7"/>
        <v>0.53929772825817102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192985125</v>
      </c>
      <c r="O84" s="37">
        <f t="shared" si="11"/>
        <v>0.53929772825817102</v>
      </c>
      <c r="P84" s="32">
        <f>SUM(P79:P83)</f>
        <v>72458680</v>
      </c>
      <c r="Q84" s="32">
        <f>SUM(Q79:Q83)</f>
        <v>328491288</v>
      </c>
      <c r="R84" s="32">
        <f>SUM(R79:R83)</f>
        <v>337406877</v>
      </c>
      <c r="S84" s="32">
        <f>SUM(S79:S83)</f>
        <v>72458680</v>
      </c>
      <c r="T84" s="37">
        <f t="shared" si="12"/>
        <v>0.22058021824919752</v>
      </c>
      <c r="U84" s="37">
        <f t="shared" si="13"/>
        <v>1.6633817370120458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1423731073</v>
      </c>
      <c r="E85" s="32">
        <f>SUM(E57,E59:E62,E64:E69,E71:E77,E79:E83)</f>
        <v>1423731073</v>
      </c>
      <c r="F85" s="32">
        <f>SUM(F57,F59:F62,F64:F69,F71:F77,F79:F83)</f>
        <v>461391699</v>
      </c>
      <c r="G85" s="37">
        <f t="shared" si="7"/>
        <v>0.32407222666551999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461391699</v>
      </c>
      <c r="O85" s="37">
        <f t="shared" si="11"/>
        <v>0.32407222666551999</v>
      </c>
      <c r="P85" s="32">
        <f>SUM(P57,P59:P62,P64:P69,P71:P77,P79:P83)</f>
        <v>283128178</v>
      </c>
      <c r="Q85" s="32">
        <f>SUM(Q57,Q59:Q62,Q64:Q69,Q71:Q77,Q79:Q83)</f>
        <v>1372054320</v>
      </c>
      <c r="R85" s="32">
        <f>SUM(R57,R59:R62,R64:R69,R71:R77,R79:R83)</f>
        <v>1396440843</v>
      </c>
      <c r="S85" s="32">
        <f>SUM(S57,S59:S62,S64:S69,S71:S77,S79:S83)</f>
        <v>283128178</v>
      </c>
      <c r="T85" s="37">
        <f t="shared" si="12"/>
        <v>0.20635347585946889</v>
      </c>
      <c r="U85" s="37">
        <f t="shared" si="13"/>
        <v>0.62962126291788589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527974725</v>
      </c>
      <c r="E88" s="31">
        <v>527974725</v>
      </c>
      <c r="F88" s="31">
        <v>108577153</v>
      </c>
      <c r="G88" s="36">
        <f t="shared" ref="G88:G99" si="14">IF(($D88      =0),0,($F88      /$D88      ))</f>
        <v>0.20564839159677578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108577153</v>
      </c>
      <c r="O88" s="36">
        <f t="shared" ref="O88:O99" si="18">IF(($D88      =0),0,($N88      /$D88      ))</f>
        <v>0.20564839159677578</v>
      </c>
      <c r="P88" s="31">
        <v>99591181</v>
      </c>
      <c r="Q88" s="31">
        <v>473116406</v>
      </c>
      <c r="R88" s="31">
        <v>463632501</v>
      </c>
      <c r="S88" s="31">
        <v>99591181</v>
      </c>
      <c r="T88" s="36">
        <f t="shared" ref="T88:T99" si="19">IF(($Q88      =0),0,($S88      /$Q88      ))</f>
        <v>0.21050037525014509</v>
      </c>
      <c r="U88" s="36">
        <f t="shared" ref="U88:U99" si="20">IF(($P88      =0),0,(($F88      /$P88      )-1))</f>
        <v>9.0228591625999499E-2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3739818634</v>
      </c>
      <c r="E89" s="31">
        <v>3739818634</v>
      </c>
      <c r="F89" s="31">
        <v>712406823</v>
      </c>
      <c r="G89" s="36">
        <f t="shared" si="14"/>
        <v>0.19049234541035232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712406823</v>
      </c>
      <c r="O89" s="36">
        <f t="shared" si="18"/>
        <v>0.19049234541035232</v>
      </c>
      <c r="P89" s="31">
        <v>721012107</v>
      </c>
      <c r="Q89" s="31">
        <v>3381644072</v>
      </c>
      <c r="R89" s="31">
        <v>3698487896</v>
      </c>
      <c r="S89" s="31">
        <v>721012107</v>
      </c>
      <c r="T89" s="36">
        <f t="shared" si="19"/>
        <v>0.2132134818593055</v>
      </c>
      <c r="U89" s="36">
        <f t="shared" si="20"/>
        <v>-1.1935006245325064E-2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1294619388</v>
      </c>
      <c r="E90" s="31">
        <v>1294619388</v>
      </c>
      <c r="F90" s="31">
        <v>310831446</v>
      </c>
      <c r="G90" s="36">
        <f t="shared" si="14"/>
        <v>0.24009484863361247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310831446</v>
      </c>
      <c r="O90" s="36">
        <f t="shared" si="18"/>
        <v>0.24009484863361247</v>
      </c>
      <c r="P90" s="31">
        <v>185995788</v>
      </c>
      <c r="Q90" s="31">
        <v>1439346981</v>
      </c>
      <c r="R90" s="31">
        <v>1268945249</v>
      </c>
      <c r="S90" s="31">
        <v>185995788</v>
      </c>
      <c r="T90" s="36">
        <f t="shared" si="19"/>
        <v>0.12922234211432301</v>
      </c>
      <c r="U90" s="36">
        <f t="shared" si="20"/>
        <v>0.67117465047111713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5562412747</v>
      </c>
      <c r="E91" s="32">
        <f>SUM(E88:E90)</f>
        <v>5562412747</v>
      </c>
      <c r="F91" s="32">
        <f>SUM(F88:F90)</f>
        <v>1131815422</v>
      </c>
      <c r="G91" s="37">
        <f t="shared" si="14"/>
        <v>0.20347562712069989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1131815422</v>
      </c>
      <c r="O91" s="37">
        <f t="shared" si="18"/>
        <v>0.20347562712069989</v>
      </c>
      <c r="P91" s="32">
        <f>SUM(P88:P90)</f>
        <v>1006599076</v>
      </c>
      <c r="Q91" s="32">
        <f>SUM(Q88:Q90)</f>
        <v>5294107459</v>
      </c>
      <c r="R91" s="32">
        <f>SUM(R88:R90)</f>
        <v>5431065646</v>
      </c>
      <c r="S91" s="32">
        <f>SUM(S88:S90)</f>
        <v>1006599076</v>
      </c>
      <c r="T91" s="37">
        <f t="shared" si="19"/>
        <v>0.19013574692156621</v>
      </c>
      <c r="U91" s="37">
        <f t="shared" si="20"/>
        <v>0.12439545096502758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208706489</v>
      </c>
      <c r="E92" s="31">
        <v>208706489</v>
      </c>
      <c r="F92" s="31">
        <v>41716640</v>
      </c>
      <c r="G92" s="36">
        <f t="shared" si="14"/>
        <v>0.19988185417656085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41716640</v>
      </c>
      <c r="O92" s="36">
        <f t="shared" si="18"/>
        <v>0.19988185417656085</v>
      </c>
      <c r="P92" s="31">
        <v>43510753</v>
      </c>
      <c r="Q92" s="31">
        <v>193158148</v>
      </c>
      <c r="R92" s="31">
        <v>192217213</v>
      </c>
      <c r="S92" s="31">
        <v>43510753</v>
      </c>
      <c r="T92" s="36">
        <f t="shared" si="19"/>
        <v>0.22525973380113376</v>
      </c>
      <c r="U92" s="36">
        <f t="shared" si="20"/>
        <v>-4.1233784209618207E-2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59406206</v>
      </c>
      <c r="E93" s="31">
        <v>59406206</v>
      </c>
      <c r="F93" s="31">
        <v>8102627</v>
      </c>
      <c r="G93" s="36">
        <f t="shared" si="14"/>
        <v>0.13639361180547366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8102627</v>
      </c>
      <c r="O93" s="36">
        <f t="shared" si="18"/>
        <v>0.13639361180547366</v>
      </c>
      <c r="P93" s="31">
        <v>11535536</v>
      </c>
      <c r="Q93" s="31">
        <v>57024340</v>
      </c>
      <c r="R93" s="31">
        <v>57490432</v>
      </c>
      <c r="S93" s="31">
        <v>11535536</v>
      </c>
      <c r="T93" s="36">
        <f t="shared" si="19"/>
        <v>0.20229144256645495</v>
      </c>
      <c r="U93" s="36">
        <f t="shared" si="20"/>
        <v>-0.29759423402605656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37854201</v>
      </c>
      <c r="E94" s="31">
        <v>37854201</v>
      </c>
      <c r="F94" s="31">
        <v>10811623</v>
      </c>
      <c r="G94" s="36">
        <f t="shared" si="14"/>
        <v>0.28561223627464755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10811623</v>
      </c>
      <c r="O94" s="36">
        <f t="shared" si="18"/>
        <v>0.28561223627464755</v>
      </c>
      <c r="P94" s="31">
        <v>9900863</v>
      </c>
      <c r="Q94" s="31">
        <v>35708416</v>
      </c>
      <c r="R94" s="31">
        <v>37813456</v>
      </c>
      <c r="S94" s="31">
        <v>9900863</v>
      </c>
      <c r="T94" s="36">
        <f t="shared" si="19"/>
        <v>0.2772697338352953</v>
      </c>
      <c r="U94" s="36">
        <f t="shared" si="20"/>
        <v>9.1987940849196592E-2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54097443</v>
      </c>
      <c r="E95" s="31">
        <v>54097443</v>
      </c>
      <c r="F95" s="31">
        <v>12462848</v>
      </c>
      <c r="G95" s="36">
        <f t="shared" si="14"/>
        <v>0.23037776480489106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12462848</v>
      </c>
      <c r="O95" s="36">
        <f t="shared" si="18"/>
        <v>0.23037776480489106</v>
      </c>
      <c r="P95" s="31">
        <v>13317674</v>
      </c>
      <c r="Q95" s="31">
        <v>35930006</v>
      </c>
      <c r="R95" s="31">
        <v>53778018</v>
      </c>
      <c r="S95" s="31">
        <v>13317674</v>
      </c>
      <c r="T95" s="36">
        <f t="shared" si="19"/>
        <v>0.37065604720466788</v>
      </c>
      <c r="U95" s="36">
        <f t="shared" si="20"/>
        <v>-6.4187334815373864E-2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360064339</v>
      </c>
      <c r="E96" s="32">
        <f>SUM(E92:E95)</f>
        <v>360064339</v>
      </c>
      <c r="F96" s="32">
        <f>SUM(F92:F95)</f>
        <v>73093738</v>
      </c>
      <c r="G96" s="37">
        <f t="shared" si="14"/>
        <v>0.20300188072776626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73093738</v>
      </c>
      <c r="O96" s="37">
        <f t="shared" si="18"/>
        <v>0.20300188072776626</v>
      </c>
      <c r="P96" s="32">
        <f>SUM(P92:P95)</f>
        <v>78264826</v>
      </c>
      <c r="Q96" s="32">
        <f>SUM(Q92:Q95)</f>
        <v>321820910</v>
      </c>
      <c r="R96" s="32">
        <f>SUM(R92:R95)</f>
        <v>341299119</v>
      </c>
      <c r="S96" s="32">
        <f>SUM(S92:S95)</f>
        <v>78264826</v>
      </c>
      <c r="T96" s="37">
        <f t="shared" si="19"/>
        <v>0.24319372535488759</v>
      </c>
      <c r="U96" s="37">
        <f t="shared" si="20"/>
        <v>-6.6071673116605445E-2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222415497</v>
      </c>
      <c r="E97" s="31">
        <v>221413114</v>
      </c>
      <c r="F97" s="31">
        <v>25307012</v>
      </c>
      <c r="G97" s="36">
        <f t="shared" si="14"/>
        <v>0.11378259312569393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25307012</v>
      </c>
      <c r="O97" s="36">
        <f t="shared" si="18"/>
        <v>0.11378259312569393</v>
      </c>
      <c r="P97" s="31">
        <v>37262705</v>
      </c>
      <c r="Q97" s="31">
        <v>153360620</v>
      </c>
      <c r="R97" s="31">
        <v>164830935</v>
      </c>
      <c r="S97" s="31">
        <v>37262705</v>
      </c>
      <c r="T97" s="36">
        <f t="shared" si="19"/>
        <v>0.24297440242482066</v>
      </c>
      <c r="U97" s="36">
        <f t="shared" si="20"/>
        <v>-0.32084876822549513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84164614</v>
      </c>
      <c r="E98" s="31">
        <v>84164614</v>
      </c>
      <c r="F98" s="31">
        <v>29478915</v>
      </c>
      <c r="G98" s="36">
        <f t="shared" si="14"/>
        <v>0.35025307666711331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29478915</v>
      </c>
      <c r="O98" s="36">
        <f t="shared" si="18"/>
        <v>0.35025307666711331</v>
      </c>
      <c r="P98" s="31">
        <v>17267866</v>
      </c>
      <c r="Q98" s="31">
        <v>169963976</v>
      </c>
      <c r="R98" s="31">
        <v>79536421</v>
      </c>
      <c r="S98" s="31">
        <v>17267866</v>
      </c>
      <c r="T98" s="36">
        <f t="shared" si="19"/>
        <v>0.10159721139966742</v>
      </c>
      <c r="U98" s="36">
        <f t="shared" si="20"/>
        <v>0.70715449146987819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155633637</v>
      </c>
      <c r="E99" s="31">
        <v>155633637</v>
      </c>
      <c r="F99" s="31">
        <v>31260161</v>
      </c>
      <c r="G99" s="36">
        <f t="shared" si="14"/>
        <v>0.20085735707634977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31260161</v>
      </c>
      <c r="O99" s="36">
        <f t="shared" si="18"/>
        <v>0.20085735707634977</v>
      </c>
      <c r="P99" s="31">
        <v>37433950</v>
      </c>
      <c r="Q99" s="31">
        <v>127562430</v>
      </c>
      <c r="R99" s="31">
        <v>133760286</v>
      </c>
      <c r="S99" s="31">
        <v>37433950</v>
      </c>
      <c r="T99" s="36">
        <f t="shared" si="19"/>
        <v>0.29345591801598636</v>
      </c>
      <c r="U99" s="36">
        <f t="shared" si="20"/>
        <v>-0.16492486098848769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40859566</v>
      </c>
      <c r="E100" s="31">
        <v>40859566</v>
      </c>
      <c r="F100" s="31">
        <v>12093709</v>
      </c>
      <c r="G100" s="36">
        <f>IF(($D100     =0),0,($F100     /$D100     ))</f>
        <v>0.29598231660120911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12093709</v>
      </c>
      <c r="O100" s="36">
        <f>IF(($D100     =0),0,($N100     /$D100     ))</f>
        <v>0.29598231660120911</v>
      </c>
      <c r="P100" s="31">
        <v>8700859</v>
      </c>
      <c r="Q100" s="31">
        <v>42360276</v>
      </c>
      <c r="R100" s="31">
        <v>43738153</v>
      </c>
      <c r="S100" s="31">
        <v>8700859</v>
      </c>
      <c r="T100" s="36">
        <f>IF(($Q100     =0),0,($S100     /$Q100     ))</f>
        <v>0.20540137651605481</v>
      </c>
      <c r="U100" s="36">
        <f>IF(($P100     =0),0,(($F100     /$P100     )-1))</f>
        <v>0.38994425722793569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503073314</v>
      </c>
      <c r="E101" s="32">
        <f>SUM(E97:E100)</f>
        <v>502070931</v>
      </c>
      <c r="F101" s="32">
        <f>SUM(F97:F100)</f>
        <v>98139797</v>
      </c>
      <c r="G101" s="37">
        <f>IF(($D101     =0),0,($F101     /$D101     ))</f>
        <v>0.19508050669529253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98139797</v>
      </c>
      <c r="O101" s="37">
        <f>IF(($D101     =0),0,($N101     /$D101     ))</f>
        <v>0.19508050669529253</v>
      </c>
      <c r="P101" s="32">
        <f>SUM(P97:P100)</f>
        <v>100665380</v>
      </c>
      <c r="Q101" s="32">
        <f>SUM(Q97:Q100)</f>
        <v>493247302</v>
      </c>
      <c r="R101" s="32">
        <f>SUM(R97:R100)</f>
        <v>421865795</v>
      </c>
      <c r="S101" s="32">
        <f>SUM(S97:S100)</f>
        <v>100665380</v>
      </c>
      <c r="T101" s="37">
        <f>IF(($Q101     =0),0,($S101     /$Q101     ))</f>
        <v>0.20408703624292709</v>
      </c>
      <c r="U101" s="37">
        <f>IF(($P101     =0),0,(($F101     /$P101     )-1))</f>
        <v>-2.5088893520294642E-2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6425550400</v>
      </c>
      <c r="E102" s="32">
        <f>SUM(E88:E90,E92:E95,E97:E100)</f>
        <v>6424548017</v>
      </c>
      <c r="F102" s="32">
        <f>SUM(F88:F90,F92:F95,F97:F100)</f>
        <v>1303048957</v>
      </c>
      <c r="G102" s="37">
        <f>IF(($D102     =0),0,($F102     /$D102     ))</f>
        <v>0.20279180395192292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1303048957</v>
      </c>
      <c r="O102" s="37">
        <f>IF(($D102     =0),0,($N102     /$D102     ))</f>
        <v>0.20279180395192292</v>
      </c>
      <c r="P102" s="32">
        <f>SUM(P88:P90,P92:P95,P97:P100)</f>
        <v>1185529282</v>
      </c>
      <c r="Q102" s="32">
        <f>SUM(Q88:Q90,Q92:Q95,Q97:Q100)</f>
        <v>6109175671</v>
      </c>
      <c r="R102" s="32">
        <f>SUM(R88:R90,R92:R95,R97:R100)</f>
        <v>6194230560</v>
      </c>
      <c r="S102" s="32">
        <f>SUM(S88:S90,S92:S95,S97:S100)</f>
        <v>1185529282</v>
      </c>
      <c r="T102" s="37">
        <f>IF(($Q102     =0),0,($S102     /$Q102     ))</f>
        <v>0.19405716022010264</v>
      </c>
      <c r="U102" s="37">
        <f>IF(($P102     =0),0,(($F102     /$P102     )-1))</f>
        <v>9.9128445652344466E-2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985705600</v>
      </c>
      <c r="E105" s="31">
        <v>985705600</v>
      </c>
      <c r="F105" s="31">
        <v>229998790</v>
      </c>
      <c r="G105" s="36">
        <f t="shared" ref="G105:G136" si="21">IF(($D105     =0),0,($F105     /$D105     ))</f>
        <v>0.23333416184304928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229998790</v>
      </c>
      <c r="O105" s="36">
        <f t="shared" ref="O105:O136" si="25">IF(($D105     =0),0,($N105     /$D105     ))</f>
        <v>0.23333416184304928</v>
      </c>
      <c r="P105" s="31">
        <v>220190978</v>
      </c>
      <c r="Q105" s="31">
        <v>959597860</v>
      </c>
      <c r="R105" s="31">
        <v>1010402670</v>
      </c>
      <c r="S105" s="31">
        <v>220190978</v>
      </c>
      <c r="T105" s="36">
        <f t="shared" ref="T105:T136" si="26">IF(($Q105     =0),0,($S105     /$Q105     ))</f>
        <v>0.22946172264285791</v>
      </c>
      <c r="U105" s="36">
        <f t="shared" ref="U105:U136" si="27">IF(($P105     =0),0,(($F105     /$P105     )-1))</f>
        <v>4.4542297277956555E-2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985705600</v>
      </c>
      <c r="E106" s="32">
        <f>E105</f>
        <v>985705600</v>
      </c>
      <c r="F106" s="32">
        <f>F105</f>
        <v>229998790</v>
      </c>
      <c r="G106" s="37">
        <f t="shared" si="21"/>
        <v>0.23333416184304928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229998790</v>
      </c>
      <c r="O106" s="37">
        <f t="shared" si="25"/>
        <v>0.23333416184304928</v>
      </c>
      <c r="P106" s="32">
        <f>P105</f>
        <v>220190978</v>
      </c>
      <c r="Q106" s="32">
        <f>Q105</f>
        <v>959597860</v>
      </c>
      <c r="R106" s="32">
        <f>R105</f>
        <v>1010402670</v>
      </c>
      <c r="S106" s="32">
        <f>S105</f>
        <v>220190978</v>
      </c>
      <c r="T106" s="37">
        <f t="shared" si="26"/>
        <v>0.22946172264285791</v>
      </c>
      <c r="U106" s="37">
        <f t="shared" si="27"/>
        <v>4.4542297277956555E-2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48130152</v>
      </c>
      <c r="E107" s="31">
        <v>48130152</v>
      </c>
      <c r="F107" s="31">
        <v>10455721</v>
      </c>
      <c r="G107" s="36">
        <f t="shared" si="21"/>
        <v>0.21723847869834279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10455721</v>
      </c>
      <c r="O107" s="36">
        <f t="shared" si="25"/>
        <v>0.21723847869834279</v>
      </c>
      <c r="P107" s="31">
        <v>4016964</v>
      </c>
      <c r="Q107" s="31">
        <v>46753477</v>
      </c>
      <c r="R107" s="31">
        <v>48222480</v>
      </c>
      <c r="S107" s="31">
        <v>4016964</v>
      </c>
      <c r="T107" s="36">
        <f t="shared" si="26"/>
        <v>8.5917973544513068E-2</v>
      </c>
      <c r="U107" s="36">
        <f t="shared" si="27"/>
        <v>1.6028913876250819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43571775</v>
      </c>
      <c r="E108" s="31">
        <v>43571775</v>
      </c>
      <c r="F108" s="31">
        <v>4448510</v>
      </c>
      <c r="G108" s="36">
        <f t="shared" si="21"/>
        <v>0.10209613907168115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4448510</v>
      </c>
      <c r="O108" s="36">
        <f t="shared" si="25"/>
        <v>0.10209613907168115</v>
      </c>
      <c r="P108" s="31">
        <v>14621530</v>
      </c>
      <c r="Q108" s="31">
        <v>40739389</v>
      </c>
      <c r="R108" s="31">
        <v>39318771</v>
      </c>
      <c r="S108" s="31">
        <v>14621530</v>
      </c>
      <c r="T108" s="36">
        <f t="shared" si="26"/>
        <v>0.3589040081087127</v>
      </c>
      <c r="U108" s="36">
        <f t="shared" si="27"/>
        <v>-0.69575618967372088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37442580</v>
      </c>
      <c r="E109" s="31">
        <v>37442580</v>
      </c>
      <c r="F109" s="31">
        <v>6232760</v>
      </c>
      <c r="G109" s="36">
        <f t="shared" si="21"/>
        <v>0.1664618196716145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6232760</v>
      </c>
      <c r="O109" s="36">
        <f t="shared" si="25"/>
        <v>0.1664618196716145</v>
      </c>
      <c r="P109" s="31">
        <v>7258207</v>
      </c>
      <c r="Q109" s="31">
        <v>37945872</v>
      </c>
      <c r="R109" s="31">
        <v>39739688</v>
      </c>
      <c r="S109" s="31">
        <v>7258207</v>
      </c>
      <c r="T109" s="36">
        <f t="shared" si="26"/>
        <v>0.19127790764697672</v>
      </c>
      <c r="U109" s="36">
        <f t="shared" si="27"/>
        <v>-0.14128103538518533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58939264</v>
      </c>
      <c r="E110" s="31">
        <v>58939264</v>
      </c>
      <c r="F110" s="31">
        <v>15549155</v>
      </c>
      <c r="G110" s="36">
        <f t="shared" si="21"/>
        <v>0.26381657904652489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15549155</v>
      </c>
      <c r="O110" s="36">
        <f t="shared" si="25"/>
        <v>0.26381657904652489</v>
      </c>
      <c r="P110" s="31">
        <v>19711426</v>
      </c>
      <c r="Q110" s="31">
        <v>61217853</v>
      </c>
      <c r="R110" s="31">
        <v>61051905</v>
      </c>
      <c r="S110" s="31">
        <v>19711426</v>
      </c>
      <c r="T110" s="36">
        <f t="shared" si="26"/>
        <v>0.32198819517567856</v>
      </c>
      <c r="U110" s="36">
        <f t="shared" si="27"/>
        <v>-0.21116031889321452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48490619</v>
      </c>
      <c r="E111" s="31">
        <v>48490619</v>
      </c>
      <c r="F111" s="31">
        <v>27829633</v>
      </c>
      <c r="G111" s="36">
        <f t="shared" si="21"/>
        <v>0.57391787471304501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27829633</v>
      </c>
      <c r="O111" s="36">
        <f t="shared" si="25"/>
        <v>0.57391787471304501</v>
      </c>
      <c r="P111" s="31">
        <v>24503176</v>
      </c>
      <c r="Q111" s="31">
        <v>45902841</v>
      </c>
      <c r="R111" s="31">
        <v>46032472</v>
      </c>
      <c r="S111" s="31">
        <v>24503176</v>
      </c>
      <c r="T111" s="36">
        <f t="shared" si="26"/>
        <v>0.533805216979925</v>
      </c>
      <c r="U111" s="36">
        <f t="shared" si="27"/>
        <v>0.13575615667128216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236574390</v>
      </c>
      <c r="E112" s="32">
        <f>SUM(E107:E111)</f>
        <v>236574390</v>
      </c>
      <c r="F112" s="32">
        <f>SUM(F107:F111)</f>
        <v>64515779</v>
      </c>
      <c r="G112" s="37">
        <f t="shared" si="21"/>
        <v>0.27270821241470811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64515779</v>
      </c>
      <c r="O112" s="37">
        <f t="shared" si="25"/>
        <v>0.27270821241470811</v>
      </c>
      <c r="P112" s="32">
        <f>SUM(P107:P111)</f>
        <v>70111303</v>
      </c>
      <c r="Q112" s="32">
        <f>SUM(Q107:Q111)</f>
        <v>232559432</v>
      </c>
      <c r="R112" s="32">
        <f>SUM(R107:R111)</f>
        <v>234365316</v>
      </c>
      <c r="S112" s="32">
        <f>SUM(S107:S111)</f>
        <v>70111303</v>
      </c>
      <c r="T112" s="37">
        <f t="shared" si="26"/>
        <v>0.30147692741182819</v>
      </c>
      <c r="U112" s="37">
        <f t="shared" si="27"/>
        <v>-7.9809157162576194E-2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45580925</v>
      </c>
      <c r="E113" s="31">
        <v>45580925</v>
      </c>
      <c r="F113" s="31">
        <v>10275788</v>
      </c>
      <c r="G113" s="36">
        <f t="shared" si="21"/>
        <v>0.225440532415698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10275788</v>
      </c>
      <c r="O113" s="36">
        <f t="shared" si="25"/>
        <v>0.225440532415698</v>
      </c>
      <c r="P113" s="31">
        <v>9603146</v>
      </c>
      <c r="Q113" s="31">
        <v>44027220</v>
      </c>
      <c r="R113" s="31">
        <v>45590870</v>
      </c>
      <c r="S113" s="31">
        <v>9603146</v>
      </c>
      <c r="T113" s="36">
        <f t="shared" si="26"/>
        <v>0.21811838221899998</v>
      </c>
      <c r="U113" s="36">
        <f t="shared" si="27"/>
        <v>7.0043921023381195E-2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44553398</v>
      </c>
      <c r="E114" s="31">
        <v>44553398</v>
      </c>
      <c r="F114" s="31">
        <v>12264405</v>
      </c>
      <c r="G114" s="36">
        <f t="shared" si="21"/>
        <v>0.27527428996549264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12264405</v>
      </c>
      <c r="O114" s="36">
        <f t="shared" si="25"/>
        <v>0.27527428996549264</v>
      </c>
      <c r="P114" s="31">
        <v>12243665</v>
      </c>
      <c r="Q114" s="31">
        <v>47953598</v>
      </c>
      <c r="R114" s="31">
        <v>48020636</v>
      </c>
      <c r="S114" s="31">
        <v>12243665</v>
      </c>
      <c r="T114" s="36">
        <f t="shared" si="26"/>
        <v>0.25532317720976849</v>
      </c>
      <c r="U114" s="36">
        <f t="shared" si="27"/>
        <v>1.6939372320297075E-3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7414612</v>
      </c>
      <c r="E115" s="31">
        <v>7414612</v>
      </c>
      <c r="F115" s="31">
        <v>4008949</v>
      </c>
      <c r="G115" s="36">
        <f t="shared" si="21"/>
        <v>0.54068223664299631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4008949</v>
      </c>
      <c r="O115" s="36">
        <f t="shared" si="25"/>
        <v>0.54068223664299631</v>
      </c>
      <c r="P115" s="31">
        <v>1619028</v>
      </c>
      <c r="Q115" s="31">
        <v>6493492</v>
      </c>
      <c r="R115" s="31">
        <v>8700190</v>
      </c>
      <c r="S115" s="31">
        <v>1619028</v>
      </c>
      <c r="T115" s="36">
        <f t="shared" si="26"/>
        <v>0.24933086850649849</v>
      </c>
      <c r="U115" s="36">
        <f t="shared" si="27"/>
        <v>1.4761455638815386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7011425</v>
      </c>
      <c r="E116" s="31">
        <v>7011425</v>
      </c>
      <c r="F116" s="31">
        <v>1616739</v>
      </c>
      <c r="G116" s="36">
        <f t="shared" si="21"/>
        <v>0.23058636439810737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1616739</v>
      </c>
      <c r="O116" s="36">
        <f t="shared" si="25"/>
        <v>0.23058636439810737</v>
      </c>
      <c r="P116" s="31">
        <v>2215831</v>
      </c>
      <c r="Q116" s="31">
        <v>8849305</v>
      </c>
      <c r="R116" s="31">
        <v>8649305</v>
      </c>
      <c r="S116" s="31">
        <v>2215831</v>
      </c>
      <c r="T116" s="36">
        <f t="shared" si="26"/>
        <v>0.25039604805123117</v>
      </c>
      <c r="U116" s="36">
        <f t="shared" si="27"/>
        <v>-0.27036899474734311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844005698</v>
      </c>
      <c r="E117" s="31">
        <v>844005698</v>
      </c>
      <c r="F117" s="31">
        <v>135162387</v>
      </c>
      <c r="G117" s="36">
        <f t="shared" si="21"/>
        <v>0.16014392713258674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135162387</v>
      </c>
      <c r="O117" s="36">
        <f t="shared" si="25"/>
        <v>0.16014392713258674</v>
      </c>
      <c r="P117" s="31">
        <v>116005820</v>
      </c>
      <c r="Q117" s="31">
        <v>170182393</v>
      </c>
      <c r="R117" s="31">
        <v>770174778</v>
      </c>
      <c r="S117" s="31">
        <v>116005820</v>
      </c>
      <c r="T117" s="36">
        <f t="shared" si="26"/>
        <v>0.68165582793279911</v>
      </c>
      <c r="U117" s="36">
        <f t="shared" si="27"/>
        <v>0.16513453376735754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25271368</v>
      </c>
      <c r="E118" s="31">
        <v>25271368</v>
      </c>
      <c r="F118" s="31">
        <v>5660594</v>
      </c>
      <c r="G118" s="36">
        <f t="shared" si="21"/>
        <v>0.22399238537462635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5660594</v>
      </c>
      <c r="O118" s="36">
        <f t="shared" si="25"/>
        <v>0.22399238537462635</v>
      </c>
      <c r="P118" s="31">
        <v>5578440</v>
      </c>
      <c r="Q118" s="31">
        <v>26178027</v>
      </c>
      <c r="R118" s="31">
        <v>29149416</v>
      </c>
      <c r="S118" s="31">
        <v>5578440</v>
      </c>
      <c r="T118" s="36">
        <f t="shared" si="26"/>
        <v>0.21309627345101295</v>
      </c>
      <c r="U118" s="36">
        <f t="shared" si="27"/>
        <v>1.4727056309649322E-2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21302172</v>
      </c>
      <c r="E119" s="31">
        <v>21302172</v>
      </c>
      <c r="F119" s="31">
        <v>5756851</v>
      </c>
      <c r="G119" s="36">
        <f t="shared" si="21"/>
        <v>0.27024713724027766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5756851</v>
      </c>
      <c r="O119" s="36">
        <f t="shared" si="25"/>
        <v>0.27024713724027766</v>
      </c>
      <c r="P119" s="31">
        <v>5733245</v>
      </c>
      <c r="Q119" s="31">
        <v>19306932</v>
      </c>
      <c r="R119" s="31">
        <v>20340235</v>
      </c>
      <c r="S119" s="31">
        <v>5733245</v>
      </c>
      <c r="T119" s="36">
        <f t="shared" si="26"/>
        <v>0.29695266964217826</v>
      </c>
      <c r="U119" s="36">
        <f t="shared" si="27"/>
        <v>4.1173890179122541E-3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91129420</v>
      </c>
      <c r="E120" s="31">
        <v>91129420</v>
      </c>
      <c r="F120" s="31">
        <v>22239675</v>
      </c>
      <c r="G120" s="36">
        <f t="shared" si="21"/>
        <v>0.24404495277156379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22239675</v>
      </c>
      <c r="O120" s="36">
        <f t="shared" si="25"/>
        <v>0.24404495277156379</v>
      </c>
      <c r="P120" s="31">
        <v>19102312</v>
      </c>
      <c r="Q120" s="31">
        <v>90932599</v>
      </c>
      <c r="R120" s="31">
        <v>85964981</v>
      </c>
      <c r="S120" s="31">
        <v>19102312</v>
      </c>
      <c r="T120" s="36">
        <f t="shared" si="26"/>
        <v>0.21007110992175645</v>
      </c>
      <c r="U120" s="36">
        <f t="shared" si="27"/>
        <v>0.1642399621574604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1086269018</v>
      </c>
      <c r="E121" s="32">
        <f>SUM(E113:E120)</f>
        <v>1086269018</v>
      </c>
      <c r="F121" s="32">
        <f>SUM(F113:F120)</f>
        <v>196985388</v>
      </c>
      <c r="G121" s="37">
        <f t="shared" si="21"/>
        <v>0.18134125592818851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196985388</v>
      </c>
      <c r="O121" s="37">
        <f t="shared" si="25"/>
        <v>0.18134125592818851</v>
      </c>
      <c r="P121" s="32">
        <f>SUM(P113:P120)</f>
        <v>172101487</v>
      </c>
      <c r="Q121" s="32">
        <f>SUM(Q113:Q120)</f>
        <v>413923566</v>
      </c>
      <c r="R121" s="32">
        <f>SUM(R113:R120)</f>
        <v>1016590411</v>
      </c>
      <c r="S121" s="32">
        <f>SUM(S113:S120)</f>
        <v>172101487</v>
      </c>
      <c r="T121" s="37">
        <f t="shared" si="26"/>
        <v>0.41578083766315443</v>
      </c>
      <c r="U121" s="37">
        <f t="shared" si="27"/>
        <v>0.1445885299061942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27250777</v>
      </c>
      <c r="E122" s="31">
        <v>27250777</v>
      </c>
      <c r="F122" s="31">
        <v>6653636</v>
      </c>
      <c r="G122" s="36">
        <f t="shared" si="21"/>
        <v>0.24416316643008015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6653636</v>
      </c>
      <c r="O122" s="36">
        <f t="shared" si="25"/>
        <v>0.24416316643008015</v>
      </c>
      <c r="P122" s="31">
        <v>5850548</v>
      </c>
      <c r="Q122" s="31">
        <v>30420230</v>
      </c>
      <c r="R122" s="31">
        <v>31252311</v>
      </c>
      <c r="S122" s="31">
        <v>5850548</v>
      </c>
      <c r="T122" s="36">
        <f t="shared" si="26"/>
        <v>0.19232425264371769</v>
      </c>
      <c r="U122" s="36">
        <f t="shared" si="27"/>
        <v>0.13726714147119212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63800070</v>
      </c>
      <c r="E123" s="31">
        <v>63800070</v>
      </c>
      <c r="F123" s="31">
        <v>13739156</v>
      </c>
      <c r="G123" s="36">
        <f t="shared" si="21"/>
        <v>0.2153470364530948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13739156</v>
      </c>
      <c r="O123" s="36">
        <f t="shared" si="25"/>
        <v>0.2153470364530948</v>
      </c>
      <c r="P123" s="31">
        <v>13277934</v>
      </c>
      <c r="Q123" s="31">
        <v>66247777</v>
      </c>
      <c r="R123" s="31">
        <v>67946759</v>
      </c>
      <c r="S123" s="31">
        <v>13277934</v>
      </c>
      <c r="T123" s="36">
        <f t="shared" si="26"/>
        <v>0.20042837060026936</v>
      </c>
      <c r="U123" s="36">
        <f t="shared" si="27"/>
        <v>3.473597624449698E-2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251486952</v>
      </c>
      <c r="E124" s="31">
        <v>251486952</v>
      </c>
      <c r="F124" s="31">
        <v>34249967</v>
      </c>
      <c r="G124" s="36">
        <f t="shared" si="21"/>
        <v>0.1361898369979847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34249967</v>
      </c>
      <c r="O124" s="36">
        <f t="shared" si="25"/>
        <v>0.1361898369979847</v>
      </c>
      <c r="P124" s="31">
        <v>29477846</v>
      </c>
      <c r="Q124" s="31">
        <v>254092420</v>
      </c>
      <c r="R124" s="31">
        <v>227397694</v>
      </c>
      <c r="S124" s="31">
        <v>29477846</v>
      </c>
      <c r="T124" s="36">
        <f t="shared" si="26"/>
        <v>0.11601229977659309</v>
      </c>
      <c r="U124" s="36">
        <f t="shared" si="27"/>
        <v>0.16188838899558666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56173716</v>
      </c>
      <c r="E125" s="31">
        <v>56173716</v>
      </c>
      <c r="F125" s="31">
        <v>12823915</v>
      </c>
      <c r="G125" s="36">
        <f t="shared" si="21"/>
        <v>0.22829030929696728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12823915</v>
      </c>
      <c r="O125" s="36">
        <f t="shared" si="25"/>
        <v>0.22829030929696728</v>
      </c>
      <c r="P125" s="31">
        <v>7237600</v>
      </c>
      <c r="Q125" s="31">
        <v>51120252</v>
      </c>
      <c r="R125" s="31">
        <v>51868047</v>
      </c>
      <c r="S125" s="31">
        <v>7237600</v>
      </c>
      <c r="T125" s="36">
        <f t="shared" si="26"/>
        <v>0.14157989675011773</v>
      </c>
      <c r="U125" s="36">
        <f t="shared" si="27"/>
        <v>0.77184633027522942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398711515</v>
      </c>
      <c r="E126" s="32">
        <f>SUM(E122:E125)</f>
        <v>398711515</v>
      </c>
      <c r="F126" s="32">
        <f>SUM(F122:F125)</f>
        <v>67466674</v>
      </c>
      <c r="G126" s="37">
        <f t="shared" si="21"/>
        <v>0.16921175201072383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67466674</v>
      </c>
      <c r="O126" s="37">
        <f t="shared" si="25"/>
        <v>0.16921175201072383</v>
      </c>
      <c r="P126" s="32">
        <f>SUM(P122:P125)</f>
        <v>55843928</v>
      </c>
      <c r="Q126" s="32">
        <f>SUM(Q122:Q125)</f>
        <v>401880679</v>
      </c>
      <c r="R126" s="32">
        <f>SUM(R122:R125)</f>
        <v>378464811</v>
      </c>
      <c r="S126" s="32">
        <f>SUM(S122:S125)</f>
        <v>55843928</v>
      </c>
      <c r="T126" s="37">
        <f t="shared" si="26"/>
        <v>0.13895648862482388</v>
      </c>
      <c r="U126" s="37">
        <f t="shared" si="27"/>
        <v>0.20812909149227465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25159371</v>
      </c>
      <c r="E127" s="31">
        <v>25159371</v>
      </c>
      <c r="F127" s="31">
        <v>5443027</v>
      </c>
      <c r="G127" s="36">
        <f t="shared" si="21"/>
        <v>0.21634193478048397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5443027</v>
      </c>
      <c r="O127" s="36">
        <f t="shared" si="25"/>
        <v>0.21634193478048397</v>
      </c>
      <c r="P127" s="31">
        <v>5119965</v>
      </c>
      <c r="Q127" s="31">
        <v>23599020</v>
      </c>
      <c r="R127" s="31">
        <v>25558240</v>
      </c>
      <c r="S127" s="31">
        <v>5119965</v>
      </c>
      <c r="T127" s="36">
        <f t="shared" si="26"/>
        <v>0.21695667870953964</v>
      </c>
      <c r="U127" s="36">
        <f t="shared" si="27"/>
        <v>6.309847821225345E-2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33803965</v>
      </c>
      <c r="E128" s="31">
        <v>33803965</v>
      </c>
      <c r="F128" s="31">
        <v>3413921</v>
      </c>
      <c r="G128" s="36">
        <f t="shared" si="21"/>
        <v>0.10099173277454286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3413921</v>
      </c>
      <c r="O128" s="36">
        <f t="shared" si="25"/>
        <v>0.10099173277454286</v>
      </c>
      <c r="P128" s="31">
        <v>5928701</v>
      </c>
      <c r="Q128" s="31">
        <v>36913405</v>
      </c>
      <c r="R128" s="31">
        <v>34457708</v>
      </c>
      <c r="S128" s="31">
        <v>5928701</v>
      </c>
      <c r="T128" s="36">
        <f t="shared" si="26"/>
        <v>0.16061105714848034</v>
      </c>
      <c r="U128" s="36">
        <f t="shared" si="27"/>
        <v>-0.42417048861124895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37456101</v>
      </c>
      <c r="E129" s="31">
        <v>37456101</v>
      </c>
      <c r="F129" s="31">
        <v>6856691</v>
      </c>
      <c r="G129" s="36">
        <f t="shared" si="21"/>
        <v>0.18305938997761673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6856691</v>
      </c>
      <c r="O129" s="36">
        <f t="shared" si="25"/>
        <v>0.18305938997761673</v>
      </c>
      <c r="P129" s="31">
        <v>5927367</v>
      </c>
      <c r="Q129" s="31">
        <v>43710585</v>
      </c>
      <c r="R129" s="31">
        <v>44855119</v>
      </c>
      <c r="S129" s="31">
        <v>5927367</v>
      </c>
      <c r="T129" s="36">
        <f t="shared" si="26"/>
        <v>0.13560484262564776</v>
      </c>
      <c r="U129" s="36">
        <f t="shared" si="27"/>
        <v>0.15678529775531014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61298594</v>
      </c>
      <c r="E130" s="31">
        <v>61298594</v>
      </c>
      <c r="F130" s="31">
        <v>14003943</v>
      </c>
      <c r="G130" s="36">
        <f t="shared" si="21"/>
        <v>0.22845455476515497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14003943</v>
      </c>
      <c r="O130" s="36">
        <f t="shared" si="25"/>
        <v>0.22845455476515497</v>
      </c>
      <c r="P130" s="31">
        <v>14039634</v>
      </c>
      <c r="Q130" s="31">
        <v>61342317</v>
      </c>
      <c r="R130" s="31">
        <v>62398717</v>
      </c>
      <c r="S130" s="31">
        <v>14039634</v>
      </c>
      <c r="T130" s="36">
        <f t="shared" si="26"/>
        <v>0.22887355233093004</v>
      </c>
      <c r="U130" s="36">
        <f t="shared" si="27"/>
        <v>-2.5421602870844273E-3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22071191</v>
      </c>
      <c r="E131" s="31">
        <v>22071191</v>
      </c>
      <c r="F131" s="31">
        <v>5211759</v>
      </c>
      <c r="G131" s="36">
        <f t="shared" si="21"/>
        <v>0.23613401741664053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5211759</v>
      </c>
      <c r="O131" s="36">
        <f t="shared" si="25"/>
        <v>0.23613401741664053</v>
      </c>
      <c r="P131" s="31">
        <v>6423446</v>
      </c>
      <c r="Q131" s="31">
        <v>24179823</v>
      </c>
      <c r="R131" s="31">
        <v>22879973</v>
      </c>
      <c r="S131" s="31">
        <v>6423446</v>
      </c>
      <c r="T131" s="36">
        <f t="shared" si="26"/>
        <v>0.26565314394567735</v>
      </c>
      <c r="U131" s="36">
        <f t="shared" si="27"/>
        <v>-0.188635041066742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179789222</v>
      </c>
      <c r="E132" s="32">
        <f>SUM(E127:E131)</f>
        <v>179789222</v>
      </c>
      <c r="F132" s="32">
        <f>SUM(F127:F131)</f>
        <v>34929341</v>
      </c>
      <c r="G132" s="37">
        <f t="shared" si="21"/>
        <v>0.19427939345552092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34929341</v>
      </c>
      <c r="O132" s="37">
        <f t="shared" si="25"/>
        <v>0.19427939345552092</v>
      </c>
      <c r="P132" s="32">
        <f>SUM(P127:P131)</f>
        <v>37439113</v>
      </c>
      <c r="Q132" s="32">
        <f>SUM(Q127:Q131)</f>
        <v>189745150</v>
      </c>
      <c r="R132" s="32">
        <f>SUM(R127:R131)</f>
        <v>190149757</v>
      </c>
      <c r="S132" s="32">
        <f>SUM(S127:S131)</f>
        <v>37439113</v>
      </c>
      <c r="T132" s="37">
        <f t="shared" si="26"/>
        <v>0.19731262169283378</v>
      </c>
      <c r="U132" s="37">
        <f t="shared" si="27"/>
        <v>-6.7036096715218707E-2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83562032</v>
      </c>
      <c r="E133" s="31">
        <v>83562032</v>
      </c>
      <c r="F133" s="31">
        <v>22577602</v>
      </c>
      <c r="G133" s="36">
        <f t="shared" si="21"/>
        <v>0.27018971965641048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22577602</v>
      </c>
      <c r="O133" s="36">
        <f t="shared" si="25"/>
        <v>0.27018971965641048</v>
      </c>
      <c r="P133" s="31">
        <v>27222458</v>
      </c>
      <c r="Q133" s="31">
        <v>75857819</v>
      </c>
      <c r="R133" s="31">
        <v>78183360</v>
      </c>
      <c r="S133" s="31">
        <v>27222458</v>
      </c>
      <c r="T133" s="36">
        <f t="shared" si="26"/>
        <v>0.35886159606038764</v>
      </c>
      <c r="U133" s="36">
        <f t="shared" si="27"/>
        <v>-0.1706258854362086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11278509</v>
      </c>
      <c r="E134" s="31">
        <v>11278509</v>
      </c>
      <c r="F134" s="31">
        <v>3365650</v>
      </c>
      <c r="G134" s="36">
        <f t="shared" si="21"/>
        <v>0.29841267139122735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3365650</v>
      </c>
      <c r="O134" s="36">
        <f t="shared" si="25"/>
        <v>0.29841267139122735</v>
      </c>
      <c r="P134" s="31">
        <v>3207949</v>
      </c>
      <c r="Q134" s="31">
        <v>10651417</v>
      </c>
      <c r="R134" s="31">
        <v>12461393</v>
      </c>
      <c r="S134" s="31">
        <v>3207949</v>
      </c>
      <c r="T134" s="36">
        <f t="shared" si="26"/>
        <v>0.30117579660997218</v>
      </c>
      <c r="U134" s="36">
        <f t="shared" si="27"/>
        <v>4.9159447360291653E-2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29513443</v>
      </c>
      <c r="E135" s="31">
        <v>29513443</v>
      </c>
      <c r="F135" s="31">
        <v>6106972</v>
      </c>
      <c r="G135" s="36">
        <f t="shared" si="21"/>
        <v>0.2069217068303417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6106972</v>
      </c>
      <c r="O135" s="36">
        <f t="shared" si="25"/>
        <v>0.2069217068303417</v>
      </c>
      <c r="P135" s="31">
        <v>7561736</v>
      </c>
      <c r="Q135" s="31">
        <v>31612758</v>
      </c>
      <c r="R135" s="31">
        <v>27828463</v>
      </c>
      <c r="S135" s="31">
        <v>7561736</v>
      </c>
      <c r="T135" s="36">
        <f t="shared" si="26"/>
        <v>0.23919887027889183</v>
      </c>
      <c r="U135" s="36">
        <f t="shared" si="27"/>
        <v>-0.19238492325042822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36442303</v>
      </c>
      <c r="E136" s="31">
        <v>36442303</v>
      </c>
      <c r="F136" s="31">
        <v>8370164</v>
      </c>
      <c r="G136" s="36">
        <f t="shared" si="21"/>
        <v>0.22968263010161569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8370164</v>
      </c>
      <c r="O136" s="36">
        <f t="shared" si="25"/>
        <v>0.22968263010161569</v>
      </c>
      <c r="P136" s="31">
        <v>8290537</v>
      </c>
      <c r="Q136" s="31">
        <v>34211550</v>
      </c>
      <c r="R136" s="31">
        <v>30282485</v>
      </c>
      <c r="S136" s="31">
        <v>8290537</v>
      </c>
      <c r="T136" s="36">
        <f t="shared" si="26"/>
        <v>0.24233152254136395</v>
      </c>
      <c r="U136" s="36">
        <f t="shared" si="27"/>
        <v>9.6045648189013733E-3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160796287</v>
      </c>
      <c r="E137" s="32">
        <f>SUM(E133:E136)</f>
        <v>160796287</v>
      </c>
      <c r="F137" s="32">
        <f>SUM(F133:F136)</f>
        <v>40420388</v>
      </c>
      <c r="G137" s="37">
        <f t="shared" ref="G137:G170" si="28">IF(($D137     =0),0,($F137     /$D137     ))</f>
        <v>0.25137637661994022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40420388</v>
      </c>
      <c r="O137" s="37">
        <f t="shared" ref="O137:O170" si="32">IF(($D137     =0),0,($N137     /$D137     ))</f>
        <v>0.25137637661994022</v>
      </c>
      <c r="P137" s="32">
        <f>SUM(P133:P136)</f>
        <v>46282680</v>
      </c>
      <c r="Q137" s="32">
        <f>SUM(Q133:Q136)</f>
        <v>152333544</v>
      </c>
      <c r="R137" s="32">
        <f>SUM(R133:R136)</f>
        <v>148755701</v>
      </c>
      <c r="S137" s="32">
        <f>SUM(S133:S136)</f>
        <v>46282680</v>
      </c>
      <c r="T137" s="37">
        <f t="shared" ref="T137:T170" si="33">IF(($Q137     =0),0,($S137     /$Q137     ))</f>
        <v>0.30382461265392735</v>
      </c>
      <c r="U137" s="37">
        <f t="shared" ref="U137:U170" si="34">IF(($P137     =0),0,(($F137     /$P137     )-1))</f>
        <v>-0.12666276023773904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25806529</v>
      </c>
      <c r="E138" s="31">
        <v>25806529</v>
      </c>
      <c r="F138" s="31">
        <v>4765332</v>
      </c>
      <c r="G138" s="36">
        <f t="shared" si="28"/>
        <v>0.18465606126263628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4765332</v>
      </c>
      <c r="O138" s="36">
        <f t="shared" si="32"/>
        <v>0.18465606126263628</v>
      </c>
      <c r="P138" s="31">
        <v>5014172</v>
      </c>
      <c r="Q138" s="31">
        <v>26841977</v>
      </c>
      <c r="R138" s="31">
        <v>26198468</v>
      </c>
      <c r="S138" s="31">
        <v>5014172</v>
      </c>
      <c r="T138" s="36">
        <f t="shared" si="33"/>
        <v>0.18680337890163604</v>
      </c>
      <c r="U138" s="36">
        <f t="shared" si="34"/>
        <v>-4.9627336278053491E-2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39836788</v>
      </c>
      <c r="E139" s="31">
        <v>39836788</v>
      </c>
      <c r="F139" s="31">
        <v>9152570</v>
      </c>
      <c r="G139" s="36">
        <f t="shared" si="28"/>
        <v>0.22975170588552471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9152570</v>
      </c>
      <c r="O139" s="36">
        <f t="shared" si="32"/>
        <v>0.22975170588552471</v>
      </c>
      <c r="P139" s="31">
        <v>7545745</v>
      </c>
      <c r="Q139" s="31">
        <v>34298680</v>
      </c>
      <c r="R139" s="31">
        <v>37111731</v>
      </c>
      <c r="S139" s="31">
        <v>7545745</v>
      </c>
      <c r="T139" s="36">
        <f t="shared" si="33"/>
        <v>0.22000103210969052</v>
      </c>
      <c r="U139" s="36">
        <f t="shared" si="34"/>
        <v>0.21294451376239198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45795796</v>
      </c>
      <c r="E140" s="31">
        <v>45795796</v>
      </c>
      <c r="F140" s="31">
        <v>10417671</v>
      </c>
      <c r="G140" s="36">
        <f t="shared" si="28"/>
        <v>0.22748094606762595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10417671</v>
      </c>
      <c r="O140" s="36">
        <f t="shared" si="32"/>
        <v>0.22748094606762595</v>
      </c>
      <c r="P140" s="31">
        <v>9758656</v>
      </c>
      <c r="Q140" s="31">
        <v>30953385</v>
      </c>
      <c r="R140" s="31">
        <v>40501633</v>
      </c>
      <c r="S140" s="31">
        <v>9758656</v>
      </c>
      <c r="T140" s="36">
        <f t="shared" si="33"/>
        <v>0.31526942852938378</v>
      </c>
      <c r="U140" s="36">
        <f t="shared" si="34"/>
        <v>6.7531328084523112E-2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36558937</v>
      </c>
      <c r="E141" s="31">
        <v>36558937</v>
      </c>
      <c r="F141" s="31">
        <v>7106538</v>
      </c>
      <c r="G141" s="36">
        <f t="shared" si="28"/>
        <v>0.19438579409461496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7106538</v>
      </c>
      <c r="O141" s="36">
        <f t="shared" si="32"/>
        <v>0.19438579409461496</v>
      </c>
      <c r="P141" s="31">
        <v>9060873</v>
      </c>
      <c r="Q141" s="31">
        <v>32202708</v>
      </c>
      <c r="R141" s="31">
        <v>30213986</v>
      </c>
      <c r="S141" s="31">
        <v>9060873</v>
      </c>
      <c r="T141" s="36">
        <f t="shared" si="33"/>
        <v>0.28136990839403941</v>
      </c>
      <c r="U141" s="36">
        <f t="shared" si="34"/>
        <v>-0.21568948157644408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41637401</v>
      </c>
      <c r="E142" s="31">
        <v>41637401</v>
      </c>
      <c r="F142" s="31">
        <v>6419510</v>
      </c>
      <c r="G142" s="36">
        <f t="shared" si="28"/>
        <v>0.15417652989436109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6419510</v>
      </c>
      <c r="O142" s="36">
        <f t="shared" si="32"/>
        <v>0.15417652989436109</v>
      </c>
      <c r="P142" s="31">
        <v>7020195</v>
      </c>
      <c r="Q142" s="31">
        <v>45690945</v>
      </c>
      <c r="R142" s="31">
        <v>47697470</v>
      </c>
      <c r="S142" s="31">
        <v>7020195</v>
      </c>
      <c r="T142" s="36">
        <f t="shared" si="33"/>
        <v>0.15364521351002919</v>
      </c>
      <c r="U142" s="36">
        <f t="shared" si="34"/>
        <v>-8.5565287004135904E-2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32579895</v>
      </c>
      <c r="E143" s="31">
        <v>32579895</v>
      </c>
      <c r="F143" s="31">
        <v>10470133</v>
      </c>
      <c r="G143" s="36">
        <f t="shared" si="28"/>
        <v>0.32136791723853009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10470133</v>
      </c>
      <c r="O143" s="36">
        <f t="shared" si="32"/>
        <v>0.32136791723853009</v>
      </c>
      <c r="P143" s="31">
        <v>9506194</v>
      </c>
      <c r="Q143" s="31">
        <v>35144113</v>
      </c>
      <c r="R143" s="31">
        <v>40872733</v>
      </c>
      <c r="S143" s="31">
        <v>9506194</v>
      </c>
      <c r="T143" s="36">
        <f t="shared" si="33"/>
        <v>0.27049178905155469</v>
      </c>
      <c r="U143" s="36">
        <f t="shared" si="34"/>
        <v>0.10140114960835001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222215346</v>
      </c>
      <c r="E144" s="32">
        <f>SUM(E138:E143)</f>
        <v>222215346</v>
      </c>
      <c r="F144" s="32">
        <f>SUM(F138:F143)</f>
        <v>48331754</v>
      </c>
      <c r="G144" s="37">
        <f t="shared" si="28"/>
        <v>0.21749962309083731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48331754</v>
      </c>
      <c r="O144" s="37">
        <f t="shared" si="32"/>
        <v>0.21749962309083731</v>
      </c>
      <c r="P144" s="32">
        <f>SUM(P138:P143)</f>
        <v>47905835</v>
      </c>
      <c r="Q144" s="32">
        <f>SUM(Q138:Q143)</f>
        <v>205131808</v>
      </c>
      <c r="R144" s="32">
        <f>SUM(R138:R143)</f>
        <v>222596021</v>
      </c>
      <c r="S144" s="32">
        <f>SUM(S138:S143)</f>
        <v>47905835</v>
      </c>
      <c r="T144" s="37">
        <f t="shared" si="33"/>
        <v>0.23353684378387579</v>
      </c>
      <c r="U144" s="37">
        <f t="shared" si="34"/>
        <v>8.8907541221230346E-3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56936136</v>
      </c>
      <c r="E145" s="31">
        <v>56936136</v>
      </c>
      <c r="F145" s="31">
        <v>8751473</v>
      </c>
      <c r="G145" s="36">
        <f t="shared" si="28"/>
        <v>0.15370683040380542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8751473</v>
      </c>
      <c r="O145" s="36">
        <f t="shared" si="32"/>
        <v>0.15370683040380542</v>
      </c>
      <c r="P145" s="31">
        <v>9698240</v>
      </c>
      <c r="Q145" s="31">
        <v>44569119</v>
      </c>
      <c r="R145" s="31">
        <v>51038055</v>
      </c>
      <c r="S145" s="31">
        <v>9698240</v>
      </c>
      <c r="T145" s="36">
        <f t="shared" si="33"/>
        <v>0.21759999339452951</v>
      </c>
      <c r="U145" s="36">
        <f t="shared" si="34"/>
        <v>-9.7622558319860109E-2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41713574</v>
      </c>
      <c r="E146" s="31">
        <v>41713574</v>
      </c>
      <c r="F146" s="31">
        <v>9976318</v>
      </c>
      <c r="G146" s="36">
        <f t="shared" si="28"/>
        <v>0.23916238872267334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9976318</v>
      </c>
      <c r="O146" s="36">
        <f t="shared" si="32"/>
        <v>0.23916238872267334</v>
      </c>
      <c r="P146" s="31">
        <v>15207583</v>
      </c>
      <c r="Q146" s="31">
        <v>51735439</v>
      </c>
      <c r="R146" s="31">
        <v>55872602</v>
      </c>
      <c r="S146" s="31">
        <v>15207583</v>
      </c>
      <c r="T146" s="36">
        <f t="shared" si="33"/>
        <v>0.29394904718987697</v>
      </c>
      <c r="U146" s="36">
        <f t="shared" si="34"/>
        <v>-0.34399056049866705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66678673</v>
      </c>
      <c r="E147" s="31">
        <v>66678673</v>
      </c>
      <c r="F147" s="31">
        <v>21502117</v>
      </c>
      <c r="G147" s="36">
        <f t="shared" si="28"/>
        <v>0.32247367910276198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21502117</v>
      </c>
      <c r="O147" s="36">
        <f t="shared" si="32"/>
        <v>0.32247367910276198</v>
      </c>
      <c r="P147" s="31">
        <v>10467066</v>
      </c>
      <c r="Q147" s="31">
        <v>55949111</v>
      </c>
      <c r="R147" s="31">
        <v>61996104</v>
      </c>
      <c r="S147" s="31">
        <v>10467066</v>
      </c>
      <c r="T147" s="36">
        <f t="shared" si="33"/>
        <v>0.18708190019319521</v>
      </c>
      <c r="U147" s="36">
        <f t="shared" si="34"/>
        <v>1.0542640124749378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39203250</v>
      </c>
      <c r="E148" s="31">
        <v>39203250</v>
      </c>
      <c r="F148" s="31">
        <v>15727217</v>
      </c>
      <c r="G148" s="36">
        <f t="shared" si="28"/>
        <v>0.40117125493422101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15727217</v>
      </c>
      <c r="O148" s="36">
        <f t="shared" si="32"/>
        <v>0.40117125493422101</v>
      </c>
      <c r="P148" s="31">
        <v>9305320</v>
      </c>
      <c r="Q148" s="31">
        <v>43984292</v>
      </c>
      <c r="R148" s="31">
        <v>43855240</v>
      </c>
      <c r="S148" s="31">
        <v>9305320</v>
      </c>
      <c r="T148" s="36">
        <f t="shared" si="33"/>
        <v>0.2115600724003924</v>
      </c>
      <c r="U148" s="36">
        <f t="shared" si="34"/>
        <v>0.69013177408192306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51037020</v>
      </c>
      <c r="E149" s="31">
        <v>51037020</v>
      </c>
      <c r="F149" s="31">
        <v>14571378</v>
      </c>
      <c r="G149" s="36">
        <f t="shared" si="28"/>
        <v>0.28550605031406612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14571378</v>
      </c>
      <c r="O149" s="36">
        <f t="shared" si="32"/>
        <v>0.28550605031406612</v>
      </c>
      <c r="P149" s="31">
        <v>12542739</v>
      </c>
      <c r="Q149" s="31">
        <v>44465802</v>
      </c>
      <c r="R149" s="31">
        <v>53801378</v>
      </c>
      <c r="S149" s="31">
        <v>12542739</v>
      </c>
      <c r="T149" s="36">
        <f t="shared" si="33"/>
        <v>0.28207607725145722</v>
      </c>
      <c r="U149" s="36">
        <f t="shared" si="34"/>
        <v>0.16173811796609971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255568653</v>
      </c>
      <c r="E150" s="32">
        <f>SUM(E145:E149)</f>
        <v>255568653</v>
      </c>
      <c r="F150" s="32">
        <f>SUM(F145:F149)</f>
        <v>70528503</v>
      </c>
      <c r="G150" s="37">
        <f t="shared" si="28"/>
        <v>0.27596695514922953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70528503</v>
      </c>
      <c r="O150" s="37">
        <f t="shared" si="32"/>
        <v>0.27596695514922953</v>
      </c>
      <c r="P150" s="32">
        <f>SUM(P145:P149)</f>
        <v>57220948</v>
      </c>
      <c r="Q150" s="32">
        <f>SUM(Q145:Q149)</f>
        <v>240703763</v>
      </c>
      <c r="R150" s="32">
        <f>SUM(R145:R149)</f>
        <v>266563379</v>
      </c>
      <c r="S150" s="32">
        <f>SUM(S145:S149)</f>
        <v>57220948</v>
      </c>
      <c r="T150" s="37">
        <f t="shared" si="33"/>
        <v>0.23772352906672256</v>
      </c>
      <c r="U150" s="37">
        <f t="shared" si="34"/>
        <v>0.2325643923270897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33265183</v>
      </c>
      <c r="E151" s="31">
        <v>33265183</v>
      </c>
      <c r="F151" s="31">
        <v>10730662</v>
      </c>
      <c r="G151" s="36">
        <f t="shared" si="28"/>
        <v>0.32257937676158283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10730662</v>
      </c>
      <c r="O151" s="36">
        <f t="shared" si="32"/>
        <v>0.32257937676158283</v>
      </c>
      <c r="P151" s="31">
        <v>8527968</v>
      </c>
      <c r="Q151" s="31">
        <v>36133771</v>
      </c>
      <c r="R151" s="31">
        <v>34093540</v>
      </c>
      <c r="S151" s="31">
        <v>8527968</v>
      </c>
      <c r="T151" s="36">
        <f t="shared" si="33"/>
        <v>0.23601101584442985</v>
      </c>
      <c r="U151" s="36">
        <f t="shared" si="34"/>
        <v>0.25829060334185128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148608200</v>
      </c>
      <c r="E152" s="31">
        <v>148608200</v>
      </c>
      <c r="F152" s="31">
        <v>39670856</v>
      </c>
      <c r="G152" s="36">
        <f t="shared" si="28"/>
        <v>0.26694930696960195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39670856</v>
      </c>
      <c r="O152" s="36">
        <f t="shared" si="32"/>
        <v>0.26694930696960195</v>
      </c>
      <c r="P152" s="31">
        <v>39711208</v>
      </c>
      <c r="Q152" s="31">
        <v>144656200</v>
      </c>
      <c r="R152" s="31">
        <v>154729131</v>
      </c>
      <c r="S152" s="31">
        <v>39711208</v>
      </c>
      <c r="T152" s="36">
        <f t="shared" si="33"/>
        <v>0.27452129946728865</v>
      </c>
      <c r="U152" s="36">
        <f t="shared" si="34"/>
        <v>-1.0161363008649449E-3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75262106</v>
      </c>
      <c r="E153" s="31">
        <v>75262106</v>
      </c>
      <c r="F153" s="31">
        <v>16941133</v>
      </c>
      <c r="G153" s="36">
        <f t="shared" si="28"/>
        <v>0.22509512290288555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16941133</v>
      </c>
      <c r="O153" s="36">
        <f t="shared" si="32"/>
        <v>0.22509512290288555</v>
      </c>
      <c r="P153" s="31">
        <v>16246851</v>
      </c>
      <c r="Q153" s="31">
        <v>75512880</v>
      </c>
      <c r="R153" s="31">
        <v>73541460</v>
      </c>
      <c r="S153" s="31">
        <v>16246851</v>
      </c>
      <c r="T153" s="36">
        <f t="shared" si="33"/>
        <v>0.21515337515931057</v>
      </c>
      <c r="U153" s="36">
        <f t="shared" si="34"/>
        <v>4.2733327215224604E-2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25285758</v>
      </c>
      <c r="E154" s="31">
        <v>25285758</v>
      </c>
      <c r="F154" s="31">
        <v>7804673</v>
      </c>
      <c r="G154" s="36">
        <f t="shared" si="28"/>
        <v>0.30865885056718489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7804673</v>
      </c>
      <c r="O154" s="36">
        <f t="shared" si="32"/>
        <v>0.30865885056718489</v>
      </c>
      <c r="P154" s="31">
        <v>8869037</v>
      </c>
      <c r="Q154" s="31">
        <v>23338944</v>
      </c>
      <c r="R154" s="31">
        <v>25889003</v>
      </c>
      <c r="S154" s="31">
        <v>8869037</v>
      </c>
      <c r="T154" s="36">
        <f t="shared" si="33"/>
        <v>0.38001020954504194</v>
      </c>
      <c r="U154" s="36">
        <f t="shared" si="34"/>
        <v>-0.12000897053423054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25500050</v>
      </c>
      <c r="E155" s="31">
        <v>25500050</v>
      </c>
      <c r="F155" s="31">
        <v>5164169</v>
      </c>
      <c r="G155" s="36">
        <f t="shared" si="28"/>
        <v>0.20251603428228573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5164169</v>
      </c>
      <c r="O155" s="36">
        <f t="shared" si="32"/>
        <v>0.20251603428228573</v>
      </c>
      <c r="P155" s="31">
        <v>5391624</v>
      </c>
      <c r="Q155" s="31">
        <v>22603400</v>
      </c>
      <c r="R155" s="31">
        <v>22247731</v>
      </c>
      <c r="S155" s="31">
        <v>5391624</v>
      </c>
      <c r="T155" s="36">
        <f t="shared" si="33"/>
        <v>0.23853154835113302</v>
      </c>
      <c r="U155" s="36">
        <f t="shared" si="34"/>
        <v>-4.2186732605982935E-2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56616133</v>
      </c>
      <c r="E156" s="31">
        <v>55580497</v>
      </c>
      <c r="F156" s="31">
        <v>12870674</v>
      </c>
      <c r="G156" s="36">
        <f t="shared" si="28"/>
        <v>0.22733226940808551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12870674</v>
      </c>
      <c r="O156" s="36">
        <f t="shared" si="32"/>
        <v>0.22733226940808551</v>
      </c>
      <c r="P156" s="31">
        <v>12406502</v>
      </c>
      <c r="Q156" s="31">
        <v>52379873</v>
      </c>
      <c r="R156" s="31">
        <v>45906899</v>
      </c>
      <c r="S156" s="31">
        <v>12406502</v>
      </c>
      <c r="T156" s="36">
        <f t="shared" si="33"/>
        <v>0.2368562825648699</v>
      </c>
      <c r="U156" s="36">
        <f t="shared" si="34"/>
        <v>3.7413607800168114E-2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364537430</v>
      </c>
      <c r="E157" s="32">
        <f>SUM(E151:E156)</f>
        <v>363501794</v>
      </c>
      <c r="F157" s="32">
        <f>SUM(F151:F156)</f>
        <v>93182167</v>
      </c>
      <c r="G157" s="37">
        <f t="shared" si="28"/>
        <v>0.25561755619992166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93182167</v>
      </c>
      <c r="O157" s="37">
        <f t="shared" si="32"/>
        <v>0.25561755619992166</v>
      </c>
      <c r="P157" s="32">
        <f>SUM(P151:P156)</f>
        <v>91153190</v>
      </c>
      <c r="Q157" s="32">
        <f>SUM(Q151:Q156)</f>
        <v>354625068</v>
      </c>
      <c r="R157" s="32">
        <f>SUM(R151:R156)</f>
        <v>356407764</v>
      </c>
      <c r="S157" s="32">
        <f>SUM(S151:S156)</f>
        <v>91153190</v>
      </c>
      <c r="T157" s="37">
        <f t="shared" si="33"/>
        <v>0.25704102226636727</v>
      </c>
      <c r="U157" s="37">
        <f t="shared" si="34"/>
        <v>2.2258979636368137E-2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79879495</v>
      </c>
      <c r="E158" s="31">
        <v>79879495</v>
      </c>
      <c r="F158" s="31">
        <v>16062375</v>
      </c>
      <c r="G158" s="36">
        <f t="shared" si="28"/>
        <v>0.20108258070484797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16062375</v>
      </c>
      <c r="O158" s="36">
        <f t="shared" si="32"/>
        <v>0.20108258070484797</v>
      </c>
      <c r="P158" s="31">
        <v>13433649</v>
      </c>
      <c r="Q158" s="31">
        <v>66001422</v>
      </c>
      <c r="R158" s="31">
        <v>72502265</v>
      </c>
      <c r="S158" s="31">
        <v>13433649</v>
      </c>
      <c r="T158" s="36">
        <f t="shared" si="33"/>
        <v>0.2035357510933628</v>
      </c>
      <c r="U158" s="36">
        <f t="shared" si="34"/>
        <v>0.19568220071850928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140372710</v>
      </c>
      <c r="E159" s="31">
        <v>140372710</v>
      </c>
      <c r="F159" s="31">
        <v>24166856</v>
      </c>
      <c r="G159" s="36">
        <f t="shared" si="28"/>
        <v>0.17216206768395367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24166856</v>
      </c>
      <c r="O159" s="36">
        <f t="shared" si="32"/>
        <v>0.17216206768395367</v>
      </c>
      <c r="P159" s="31">
        <v>18827902</v>
      </c>
      <c r="Q159" s="31">
        <v>119755491</v>
      </c>
      <c r="R159" s="31">
        <v>126792666</v>
      </c>
      <c r="S159" s="31">
        <v>18827902</v>
      </c>
      <c r="T159" s="36">
        <f t="shared" si="33"/>
        <v>0.15721952991700397</v>
      </c>
      <c r="U159" s="36">
        <f t="shared" si="34"/>
        <v>0.28356606062640433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38200553</v>
      </c>
      <c r="E160" s="31">
        <v>38200553</v>
      </c>
      <c r="F160" s="31">
        <v>9294209</v>
      </c>
      <c r="G160" s="36">
        <f t="shared" si="28"/>
        <v>0.24330037840028126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9294209</v>
      </c>
      <c r="O160" s="36">
        <f t="shared" si="32"/>
        <v>0.24330037840028126</v>
      </c>
      <c r="P160" s="31">
        <v>9916578</v>
      </c>
      <c r="Q160" s="31">
        <v>36224640</v>
      </c>
      <c r="R160" s="31">
        <v>38162959</v>
      </c>
      <c r="S160" s="31">
        <v>9916578</v>
      </c>
      <c r="T160" s="36">
        <f t="shared" si="33"/>
        <v>0.27375228573700111</v>
      </c>
      <c r="U160" s="36">
        <f t="shared" si="34"/>
        <v>-6.2760460312014876E-2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36398268</v>
      </c>
      <c r="E161" s="31">
        <v>36398268</v>
      </c>
      <c r="F161" s="31">
        <v>7338247</v>
      </c>
      <c r="G161" s="36">
        <f t="shared" si="28"/>
        <v>0.20160978538868937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7338247</v>
      </c>
      <c r="O161" s="36">
        <f t="shared" si="32"/>
        <v>0.20160978538868937</v>
      </c>
      <c r="P161" s="31">
        <v>7060268</v>
      </c>
      <c r="Q161" s="31">
        <v>37339339</v>
      </c>
      <c r="R161" s="31">
        <v>36010817</v>
      </c>
      <c r="S161" s="31">
        <v>7060268</v>
      </c>
      <c r="T161" s="36">
        <f t="shared" si="33"/>
        <v>0.18908390424372537</v>
      </c>
      <c r="U161" s="36">
        <f t="shared" si="34"/>
        <v>3.9372301448046931E-2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30752763</v>
      </c>
      <c r="E162" s="31">
        <v>30752763</v>
      </c>
      <c r="F162" s="31">
        <v>6848936</v>
      </c>
      <c r="G162" s="36">
        <f t="shared" si="28"/>
        <v>0.22270961474258427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6848936</v>
      </c>
      <c r="O162" s="36">
        <f t="shared" si="32"/>
        <v>0.22270961474258427</v>
      </c>
      <c r="P162" s="31">
        <v>5099427</v>
      </c>
      <c r="Q162" s="31">
        <v>27350510</v>
      </c>
      <c r="R162" s="31">
        <v>28327333</v>
      </c>
      <c r="S162" s="31">
        <v>5099427</v>
      </c>
      <c r="T162" s="36">
        <f t="shared" si="33"/>
        <v>0.1864472362672579</v>
      </c>
      <c r="U162" s="36">
        <f t="shared" si="34"/>
        <v>0.34307952638600381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325603789</v>
      </c>
      <c r="E163" s="32">
        <f>SUM(E158:E162)</f>
        <v>325603789</v>
      </c>
      <c r="F163" s="32">
        <f>SUM(F158:F162)</f>
        <v>63710623</v>
      </c>
      <c r="G163" s="37">
        <f t="shared" si="28"/>
        <v>0.19566916956239719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63710623</v>
      </c>
      <c r="O163" s="37">
        <f t="shared" si="32"/>
        <v>0.19566916956239719</v>
      </c>
      <c r="P163" s="32">
        <f>SUM(P158:P162)</f>
        <v>54337824</v>
      </c>
      <c r="Q163" s="32">
        <f>SUM(Q158:Q162)</f>
        <v>286671402</v>
      </c>
      <c r="R163" s="32">
        <f>SUM(R158:R162)</f>
        <v>301796040</v>
      </c>
      <c r="S163" s="32">
        <f>SUM(S158:S162)</f>
        <v>54337824</v>
      </c>
      <c r="T163" s="37">
        <f t="shared" si="33"/>
        <v>0.18954741777835238</v>
      </c>
      <c r="U163" s="37">
        <f t="shared" si="34"/>
        <v>0.17249124661304061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20506714</v>
      </c>
      <c r="E164" s="31">
        <v>20506714</v>
      </c>
      <c r="F164" s="31">
        <v>6056275</v>
      </c>
      <c r="G164" s="36">
        <f t="shared" si="28"/>
        <v>0.29533132417022057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6056275</v>
      </c>
      <c r="O164" s="36">
        <f t="shared" si="32"/>
        <v>0.29533132417022057</v>
      </c>
      <c r="P164" s="31">
        <v>5899070</v>
      </c>
      <c r="Q164" s="31">
        <v>19894908</v>
      </c>
      <c r="R164" s="31">
        <v>19601781</v>
      </c>
      <c r="S164" s="31">
        <v>5899070</v>
      </c>
      <c r="T164" s="36">
        <f t="shared" si="33"/>
        <v>0.29651154958846754</v>
      </c>
      <c r="U164" s="36">
        <f t="shared" si="34"/>
        <v>2.6649115877587448E-2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25981592</v>
      </c>
      <c r="E165" s="31">
        <v>25981592</v>
      </c>
      <c r="F165" s="31">
        <v>5488846</v>
      </c>
      <c r="G165" s="36">
        <f t="shared" si="28"/>
        <v>0.21125903293377865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5488846</v>
      </c>
      <c r="O165" s="36">
        <f t="shared" si="32"/>
        <v>0.21125903293377865</v>
      </c>
      <c r="P165" s="31">
        <v>5641111</v>
      </c>
      <c r="Q165" s="31">
        <v>27630601</v>
      </c>
      <c r="R165" s="31">
        <v>29188912</v>
      </c>
      <c r="S165" s="31">
        <v>5641111</v>
      </c>
      <c r="T165" s="36">
        <f t="shared" si="33"/>
        <v>0.2041617191026717</v>
      </c>
      <c r="U165" s="36">
        <f t="shared" si="34"/>
        <v>-2.6992023379791674E-2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53600664</v>
      </c>
      <c r="E166" s="31">
        <v>53600664</v>
      </c>
      <c r="F166" s="31">
        <v>12089219</v>
      </c>
      <c r="G166" s="36">
        <f t="shared" si="28"/>
        <v>0.22554233656508435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12089219</v>
      </c>
      <c r="O166" s="36">
        <f t="shared" si="32"/>
        <v>0.22554233656508435</v>
      </c>
      <c r="P166" s="31">
        <v>12943612</v>
      </c>
      <c r="Q166" s="31">
        <v>51505874</v>
      </c>
      <c r="R166" s="31">
        <v>52760318</v>
      </c>
      <c r="S166" s="31">
        <v>12943612</v>
      </c>
      <c r="T166" s="36">
        <f t="shared" si="33"/>
        <v>0.25130360859423528</v>
      </c>
      <c r="U166" s="36">
        <f t="shared" si="34"/>
        <v>-6.6008854406327977E-2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31745969</v>
      </c>
      <c r="E167" s="31">
        <v>31745969</v>
      </c>
      <c r="F167" s="31">
        <v>6058512</v>
      </c>
      <c r="G167" s="36">
        <f t="shared" si="28"/>
        <v>0.19084350520218804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6058512</v>
      </c>
      <c r="O167" s="36">
        <f t="shared" si="32"/>
        <v>0.19084350520218804</v>
      </c>
      <c r="P167" s="31">
        <v>6136369</v>
      </c>
      <c r="Q167" s="31">
        <v>30258109</v>
      </c>
      <c r="R167" s="31">
        <v>31619897</v>
      </c>
      <c r="S167" s="31">
        <v>6136369</v>
      </c>
      <c r="T167" s="36">
        <f t="shared" si="33"/>
        <v>0.2028008095284474</v>
      </c>
      <c r="U167" s="36">
        <f t="shared" si="34"/>
        <v>-1.2687796317333633E-2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52194798</v>
      </c>
      <c r="E168" s="31">
        <v>52194798</v>
      </c>
      <c r="F168" s="31">
        <v>10879326</v>
      </c>
      <c r="G168" s="36">
        <f t="shared" si="28"/>
        <v>0.20843697871960343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10879326</v>
      </c>
      <c r="O168" s="36">
        <f t="shared" si="32"/>
        <v>0.20843697871960343</v>
      </c>
      <c r="P168" s="31">
        <v>9916128</v>
      </c>
      <c r="Q168" s="31">
        <v>45410470</v>
      </c>
      <c r="R168" s="31">
        <v>44599023</v>
      </c>
      <c r="S168" s="31">
        <v>9916128</v>
      </c>
      <c r="T168" s="36">
        <f t="shared" si="33"/>
        <v>0.21836655731596699</v>
      </c>
      <c r="U168" s="36">
        <f t="shared" si="34"/>
        <v>9.7134486364032435E-2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184029737</v>
      </c>
      <c r="E169" s="32">
        <f>SUM(E164:E168)</f>
        <v>184029737</v>
      </c>
      <c r="F169" s="32">
        <f>SUM(F164:F168)</f>
        <v>40572178</v>
      </c>
      <c r="G169" s="37">
        <f t="shared" si="28"/>
        <v>0.22046533707756155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40572178</v>
      </c>
      <c r="O169" s="37">
        <f t="shared" si="32"/>
        <v>0.22046533707756155</v>
      </c>
      <c r="P169" s="32">
        <f>SUM(P164:P168)</f>
        <v>40536290</v>
      </c>
      <c r="Q169" s="32">
        <f>SUM(Q164:Q168)</f>
        <v>174699962</v>
      </c>
      <c r="R169" s="32">
        <f>SUM(R164:R168)</f>
        <v>177769931</v>
      </c>
      <c r="S169" s="32">
        <f>SUM(S164:S168)</f>
        <v>40536290</v>
      </c>
      <c r="T169" s="37">
        <f t="shared" si="33"/>
        <v>0.23203376541089346</v>
      </c>
      <c r="U169" s="37">
        <f t="shared" si="34"/>
        <v>8.8533015724912012E-4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4399800987</v>
      </c>
      <c r="E170" s="32">
        <f>SUM(E105,E107:E111,E113:E120,E122:E125,E127:E131,E133:E136,E138:E143,E145:E149,E151:E156,E158:E162,E164:E168)</f>
        <v>4398765351</v>
      </c>
      <c r="F170" s="32">
        <f>SUM(F105,F107:F111,F113:F120,F122:F125,F127:F131,F133:F136,F138:F143,F145:F149,F151:F156,F158:F162,F164:F168)</f>
        <v>950641585</v>
      </c>
      <c r="G170" s="37">
        <f t="shared" si="28"/>
        <v>0.21606467833632495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950641585</v>
      </c>
      <c r="O170" s="37">
        <f t="shared" si="32"/>
        <v>0.21606467833632495</v>
      </c>
      <c r="P170" s="32">
        <f>SUM(P105,P107:P111,P113:P120,P122:P125,P127:P131,P133:P136,P138:P143,P145:P149,P151:P156,P158:P162,P164:P168)</f>
        <v>893123576</v>
      </c>
      <c r="Q170" s="32">
        <f>SUM(Q105,Q107:Q111,Q113:Q120,Q122:Q125,Q127:Q131,Q133:Q136,Q138:Q143,Q145:Q149,Q151:Q156,Q158:Q162,Q164:Q168)</f>
        <v>3611872234</v>
      </c>
      <c r="R170" s="32">
        <f>SUM(R105,R107:R111,R113:R120,R122:R125,R127:R131,R133:R136,R138:R143,R145:R149,R151:R156,R158:R162,R164:R168)</f>
        <v>4303861801</v>
      </c>
      <c r="S170" s="32">
        <f>SUM(S105,S107:S111,S113:S120,S122:S125,S127:S131,S133:S136,S138:S143,S145:S149,S151:S156,S158:S162,S164:S168)</f>
        <v>893123576</v>
      </c>
      <c r="T170" s="37">
        <f t="shared" si="33"/>
        <v>0.24727441009476195</v>
      </c>
      <c r="U170" s="37">
        <f t="shared" si="34"/>
        <v>6.4400952506039388E-2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56261635</v>
      </c>
      <c r="E173" s="31">
        <v>56261635</v>
      </c>
      <c r="F173" s="31">
        <v>11849708</v>
      </c>
      <c r="G173" s="36">
        <f t="shared" ref="G173:G205" si="35">IF(($D173     =0),0,($F173     /$D173     ))</f>
        <v>0.21061791041088657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11849708</v>
      </c>
      <c r="O173" s="36">
        <f t="shared" ref="O173:O205" si="39">IF(($D173     =0),0,($N173     /$D173     ))</f>
        <v>0.21061791041088657</v>
      </c>
      <c r="P173" s="31">
        <v>10253124</v>
      </c>
      <c r="Q173" s="31">
        <v>51878957</v>
      </c>
      <c r="R173" s="31">
        <v>56663319</v>
      </c>
      <c r="S173" s="31">
        <v>10253124</v>
      </c>
      <c r="T173" s="36">
        <f t="shared" ref="T173:T205" si="40">IF(($Q173     =0),0,($S173     /$Q173     ))</f>
        <v>0.19763550759125709</v>
      </c>
      <c r="U173" s="36">
        <f t="shared" ref="U173:U205" si="41">IF(($P173     =0),0,(($F173     /$P173     )-1))</f>
        <v>0.15571683323053542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77608044</v>
      </c>
      <c r="E174" s="31">
        <v>77608044</v>
      </c>
      <c r="F174" s="31">
        <v>15920850</v>
      </c>
      <c r="G174" s="36">
        <f t="shared" si="35"/>
        <v>0.20514432756480758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15920850</v>
      </c>
      <c r="O174" s="36">
        <f t="shared" si="39"/>
        <v>0.20514432756480758</v>
      </c>
      <c r="P174" s="31">
        <v>14536134</v>
      </c>
      <c r="Q174" s="31">
        <v>76895026</v>
      </c>
      <c r="R174" s="31">
        <v>76356496</v>
      </c>
      <c r="S174" s="31">
        <v>14536134</v>
      </c>
      <c r="T174" s="36">
        <f t="shared" si="40"/>
        <v>0.18903867722211318</v>
      </c>
      <c r="U174" s="36">
        <f t="shared" si="41"/>
        <v>9.5260266588076403E-2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51265978</v>
      </c>
      <c r="E175" s="31">
        <v>51265978</v>
      </c>
      <c r="F175" s="31">
        <v>11302501</v>
      </c>
      <c r="G175" s="36">
        <f t="shared" si="35"/>
        <v>0.22046787052419053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11302501</v>
      </c>
      <c r="O175" s="36">
        <f t="shared" si="39"/>
        <v>0.22046787052419053</v>
      </c>
      <c r="P175" s="31">
        <v>10247495</v>
      </c>
      <c r="Q175" s="31">
        <v>49485130</v>
      </c>
      <c r="R175" s="31">
        <v>49833130</v>
      </c>
      <c r="S175" s="31">
        <v>10247495</v>
      </c>
      <c r="T175" s="36">
        <f t="shared" si="40"/>
        <v>0.20708230937253272</v>
      </c>
      <c r="U175" s="36">
        <f t="shared" si="41"/>
        <v>0.10295257523911938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47561047</v>
      </c>
      <c r="E176" s="31">
        <v>47561047</v>
      </c>
      <c r="F176" s="31">
        <v>10035197</v>
      </c>
      <c r="G176" s="36">
        <f t="shared" si="35"/>
        <v>0.2109961330329839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10035197</v>
      </c>
      <c r="O176" s="36">
        <f t="shared" si="39"/>
        <v>0.2109961330329839</v>
      </c>
      <c r="P176" s="31">
        <v>11362418</v>
      </c>
      <c r="Q176" s="31">
        <v>55412751</v>
      </c>
      <c r="R176" s="31">
        <v>55920519</v>
      </c>
      <c r="S176" s="31">
        <v>11362418</v>
      </c>
      <c r="T176" s="36">
        <f t="shared" si="40"/>
        <v>0.20505060288380197</v>
      </c>
      <c r="U176" s="36">
        <f t="shared" si="41"/>
        <v>-0.116807971683492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50943185</v>
      </c>
      <c r="E177" s="31">
        <v>50943185</v>
      </c>
      <c r="F177" s="31">
        <v>10145043</v>
      </c>
      <c r="G177" s="36">
        <f t="shared" si="35"/>
        <v>0.19914426237778418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10145043</v>
      </c>
      <c r="O177" s="36">
        <f t="shared" si="39"/>
        <v>0.19914426237778418</v>
      </c>
      <c r="P177" s="31">
        <v>9122293</v>
      </c>
      <c r="Q177" s="31">
        <v>50269486</v>
      </c>
      <c r="R177" s="31">
        <v>48016680</v>
      </c>
      <c r="S177" s="31">
        <v>9122293</v>
      </c>
      <c r="T177" s="36">
        <f t="shared" si="40"/>
        <v>0.18146779937236676</v>
      </c>
      <c r="U177" s="36">
        <f t="shared" si="41"/>
        <v>0.11211545167426662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195473960</v>
      </c>
      <c r="E178" s="31">
        <v>195473960</v>
      </c>
      <c r="F178" s="31">
        <v>60786022</v>
      </c>
      <c r="G178" s="36">
        <f t="shared" si="35"/>
        <v>0.31096736363247562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60786022</v>
      </c>
      <c r="O178" s="36">
        <f t="shared" si="39"/>
        <v>0.31096736363247562</v>
      </c>
      <c r="P178" s="31">
        <v>43699069</v>
      </c>
      <c r="Q178" s="31">
        <v>121809732</v>
      </c>
      <c r="R178" s="31">
        <v>192858357</v>
      </c>
      <c r="S178" s="31">
        <v>43699069</v>
      </c>
      <c r="T178" s="36">
        <f t="shared" si="40"/>
        <v>0.35874858504737533</v>
      </c>
      <c r="U178" s="36">
        <f t="shared" si="41"/>
        <v>0.39101411977449674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479113849</v>
      </c>
      <c r="E179" s="32">
        <f>SUM(E173:E178)</f>
        <v>479113849</v>
      </c>
      <c r="F179" s="32">
        <f>SUM(F173:F178)</f>
        <v>120039321</v>
      </c>
      <c r="G179" s="37">
        <f t="shared" si="35"/>
        <v>0.25054446088449428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120039321</v>
      </c>
      <c r="O179" s="37">
        <f t="shared" si="39"/>
        <v>0.25054446088449428</v>
      </c>
      <c r="P179" s="32">
        <f>SUM(P173:P178)</f>
        <v>99220533</v>
      </c>
      <c r="Q179" s="32">
        <f>SUM(Q173:Q178)</f>
        <v>405751082</v>
      </c>
      <c r="R179" s="32">
        <f>SUM(R173:R178)</f>
        <v>479648501</v>
      </c>
      <c r="S179" s="32">
        <f>SUM(S173:S178)</f>
        <v>99220533</v>
      </c>
      <c r="T179" s="37">
        <f t="shared" si="40"/>
        <v>0.24453547359856456</v>
      </c>
      <c r="U179" s="37">
        <f t="shared" si="41"/>
        <v>0.20982338403685041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48696396</v>
      </c>
      <c r="E180" s="31">
        <v>48696396</v>
      </c>
      <c r="F180" s="31">
        <v>20147589</v>
      </c>
      <c r="G180" s="36">
        <f t="shared" si="35"/>
        <v>0.41373881138965601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20147589</v>
      </c>
      <c r="O180" s="36">
        <f t="shared" si="39"/>
        <v>0.41373881138965601</v>
      </c>
      <c r="P180" s="31">
        <v>10559520</v>
      </c>
      <c r="Q180" s="31">
        <v>58803249</v>
      </c>
      <c r="R180" s="31">
        <v>59706592</v>
      </c>
      <c r="S180" s="31">
        <v>10559520</v>
      </c>
      <c r="T180" s="36">
        <f t="shared" si="40"/>
        <v>0.17957375110344667</v>
      </c>
      <c r="U180" s="36">
        <f t="shared" si="41"/>
        <v>0.90800235237965365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148484645</v>
      </c>
      <c r="E181" s="31">
        <v>148484645</v>
      </c>
      <c r="F181" s="31">
        <v>32318650</v>
      </c>
      <c r="G181" s="36">
        <f t="shared" si="35"/>
        <v>0.21765651256397589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32318650</v>
      </c>
      <c r="O181" s="36">
        <f t="shared" si="39"/>
        <v>0.21765651256397589</v>
      </c>
      <c r="P181" s="31">
        <v>25954120</v>
      </c>
      <c r="Q181" s="31">
        <v>150866418</v>
      </c>
      <c r="R181" s="31">
        <v>140917652</v>
      </c>
      <c r="S181" s="31">
        <v>25954120</v>
      </c>
      <c r="T181" s="36">
        <f t="shared" si="40"/>
        <v>0.17203377891559671</v>
      </c>
      <c r="U181" s="36">
        <f t="shared" si="41"/>
        <v>0.24522233849577635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100096056</v>
      </c>
      <c r="E182" s="31">
        <v>100096056</v>
      </c>
      <c r="F182" s="31">
        <v>30844755</v>
      </c>
      <c r="G182" s="36">
        <f t="shared" si="35"/>
        <v>0.30815155194526345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30844755</v>
      </c>
      <c r="O182" s="36">
        <f t="shared" si="39"/>
        <v>0.30815155194526345</v>
      </c>
      <c r="P182" s="31">
        <v>31580799</v>
      </c>
      <c r="Q182" s="31">
        <v>154788862</v>
      </c>
      <c r="R182" s="31">
        <v>112909137</v>
      </c>
      <c r="S182" s="31">
        <v>31580799</v>
      </c>
      <c r="T182" s="36">
        <f t="shared" si="40"/>
        <v>0.20402500924129799</v>
      </c>
      <c r="U182" s="36">
        <f t="shared" si="41"/>
        <v>-2.3306693412031732E-2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50409976</v>
      </c>
      <c r="E183" s="31">
        <v>50409976</v>
      </c>
      <c r="F183" s="31">
        <v>12464048</v>
      </c>
      <c r="G183" s="36">
        <f t="shared" si="35"/>
        <v>0.24725359916854553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12464048</v>
      </c>
      <c r="O183" s="36">
        <f t="shared" si="39"/>
        <v>0.24725359916854553</v>
      </c>
      <c r="P183" s="31">
        <v>11323475</v>
      </c>
      <c r="Q183" s="31">
        <v>49870398</v>
      </c>
      <c r="R183" s="31">
        <v>50944658</v>
      </c>
      <c r="S183" s="31">
        <v>11323475</v>
      </c>
      <c r="T183" s="36">
        <f t="shared" si="40"/>
        <v>0.2270580435311545</v>
      </c>
      <c r="U183" s="36">
        <f t="shared" si="41"/>
        <v>0.1007264112827555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129456052</v>
      </c>
      <c r="E184" s="31">
        <v>129456052</v>
      </c>
      <c r="F184" s="31">
        <v>32155811</v>
      </c>
      <c r="G184" s="36">
        <f t="shared" si="35"/>
        <v>0.24839171675033006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32155811</v>
      </c>
      <c r="O184" s="36">
        <f t="shared" si="39"/>
        <v>0.24839171675033006</v>
      </c>
      <c r="P184" s="31">
        <v>30428716</v>
      </c>
      <c r="Q184" s="31">
        <v>143187124</v>
      </c>
      <c r="R184" s="31">
        <v>144996211</v>
      </c>
      <c r="S184" s="31">
        <v>30428716</v>
      </c>
      <c r="T184" s="36">
        <f t="shared" si="40"/>
        <v>0.21251014162418683</v>
      </c>
      <c r="U184" s="36">
        <f t="shared" si="41"/>
        <v>5.6758720939785956E-2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477143125</v>
      </c>
      <c r="E185" s="32">
        <f>SUM(E180:E184)</f>
        <v>477143125</v>
      </c>
      <c r="F185" s="32">
        <f>SUM(F180:F184)</f>
        <v>127930853</v>
      </c>
      <c r="G185" s="37">
        <f t="shared" si="35"/>
        <v>0.26811840367604584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127930853</v>
      </c>
      <c r="O185" s="37">
        <f t="shared" si="39"/>
        <v>0.26811840367604584</v>
      </c>
      <c r="P185" s="32">
        <f>SUM(P180:P184)</f>
        <v>109846630</v>
      </c>
      <c r="Q185" s="32">
        <f>SUM(Q180:Q184)</f>
        <v>557516051</v>
      </c>
      <c r="R185" s="32">
        <f>SUM(R180:R184)</f>
        <v>509474250</v>
      </c>
      <c r="S185" s="32">
        <f>SUM(S180:S184)</f>
        <v>109846630</v>
      </c>
      <c r="T185" s="37">
        <f t="shared" si="40"/>
        <v>0.19702864124355049</v>
      </c>
      <c r="U185" s="37">
        <f t="shared" si="41"/>
        <v>0.16463156857884487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54763829</v>
      </c>
      <c r="E186" s="31">
        <v>54763829</v>
      </c>
      <c r="F186" s="31">
        <v>12819253</v>
      </c>
      <c r="G186" s="36">
        <f t="shared" si="35"/>
        <v>0.23408248170521459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12819253</v>
      </c>
      <c r="O186" s="36">
        <f t="shared" si="39"/>
        <v>0.23408248170521459</v>
      </c>
      <c r="P186" s="31">
        <v>16459951</v>
      </c>
      <c r="Q186" s="31">
        <v>74063121</v>
      </c>
      <c r="R186" s="31">
        <v>73182584</v>
      </c>
      <c r="S186" s="31">
        <v>16459951</v>
      </c>
      <c r="T186" s="36">
        <f t="shared" si="40"/>
        <v>0.22224220067636632</v>
      </c>
      <c r="U186" s="36">
        <f t="shared" si="41"/>
        <v>-0.22118522710061528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41625382</v>
      </c>
      <c r="E187" s="31">
        <v>41625382</v>
      </c>
      <c r="F187" s="31">
        <v>6888804</v>
      </c>
      <c r="G187" s="36">
        <f t="shared" si="35"/>
        <v>0.16549527401334119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6888804</v>
      </c>
      <c r="O187" s="36">
        <f t="shared" si="39"/>
        <v>0.16549527401334119</v>
      </c>
      <c r="P187" s="31">
        <v>9086837</v>
      </c>
      <c r="Q187" s="31">
        <v>41556352</v>
      </c>
      <c r="R187" s="31">
        <v>40353502</v>
      </c>
      <c r="S187" s="31">
        <v>9086837</v>
      </c>
      <c r="T187" s="36">
        <f t="shared" si="40"/>
        <v>0.21866300968862715</v>
      </c>
      <c r="U187" s="36">
        <f t="shared" si="41"/>
        <v>-0.24189198067490369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173193728</v>
      </c>
      <c r="E188" s="31">
        <v>173193728</v>
      </c>
      <c r="F188" s="31">
        <v>35386074</v>
      </c>
      <c r="G188" s="36">
        <f t="shared" si="35"/>
        <v>0.20431498535558978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35386074</v>
      </c>
      <c r="O188" s="36">
        <f t="shared" si="39"/>
        <v>0.20431498535558978</v>
      </c>
      <c r="P188" s="31">
        <v>45161133</v>
      </c>
      <c r="Q188" s="31">
        <v>163210321</v>
      </c>
      <c r="R188" s="31">
        <v>199195305</v>
      </c>
      <c r="S188" s="31">
        <v>45161133</v>
      </c>
      <c r="T188" s="36">
        <f t="shared" si="40"/>
        <v>0.27670512945072878</v>
      </c>
      <c r="U188" s="36">
        <f t="shared" si="41"/>
        <v>-0.21644848901377212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48443265</v>
      </c>
      <c r="E189" s="31">
        <v>48443265</v>
      </c>
      <c r="F189" s="31">
        <v>8091245</v>
      </c>
      <c r="G189" s="36">
        <f t="shared" si="35"/>
        <v>0.16702517883548931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8091245</v>
      </c>
      <c r="O189" s="36">
        <f t="shared" si="39"/>
        <v>0.16702517883548931</v>
      </c>
      <c r="P189" s="31">
        <v>8370561</v>
      </c>
      <c r="Q189" s="31">
        <v>44422594</v>
      </c>
      <c r="R189" s="31">
        <v>45634379</v>
      </c>
      <c r="S189" s="31">
        <v>8370561</v>
      </c>
      <c r="T189" s="36">
        <f t="shared" si="40"/>
        <v>0.18843026141156907</v>
      </c>
      <c r="U189" s="36">
        <f t="shared" si="41"/>
        <v>-3.336885066604256E-2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67899000</v>
      </c>
      <c r="E190" s="31">
        <v>67899000</v>
      </c>
      <c r="F190" s="31">
        <v>12400642</v>
      </c>
      <c r="G190" s="36">
        <f t="shared" si="35"/>
        <v>0.18263364703456605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12400642</v>
      </c>
      <c r="O190" s="36">
        <f t="shared" si="39"/>
        <v>0.18263364703456605</v>
      </c>
      <c r="P190" s="31">
        <v>11411026</v>
      </c>
      <c r="Q190" s="31">
        <v>68029000</v>
      </c>
      <c r="R190" s="31">
        <v>64249000</v>
      </c>
      <c r="S190" s="31">
        <v>11411026</v>
      </c>
      <c r="T190" s="36">
        <f t="shared" si="40"/>
        <v>0.1677376706992606</v>
      </c>
      <c r="U190" s="36">
        <f t="shared" si="41"/>
        <v>8.6724541684507495E-2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385925204</v>
      </c>
      <c r="E191" s="32">
        <f>SUM(E186:E190)</f>
        <v>385925204</v>
      </c>
      <c r="F191" s="32">
        <f>SUM(F186:F190)</f>
        <v>75586018</v>
      </c>
      <c r="G191" s="37">
        <f t="shared" si="35"/>
        <v>0.1958566510209061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75586018</v>
      </c>
      <c r="O191" s="37">
        <f t="shared" si="39"/>
        <v>0.1958566510209061</v>
      </c>
      <c r="P191" s="32">
        <f>SUM(P186:P190)</f>
        <v>90489508</v>
      </c>
      <c r="Q191" s="32">
        <f>SUM(Q186:Q190)</f>
        <v>391281388</v>
      </c>
      <c r="R191" s="32">
        <f>SUM(R186:R190)</f>
        <v>422614770</v>
      </c>
      <c r="S191" s="32">
        <f>SUM(S186:S190)</f>
        <v>90489508</v>
      </c>
      <c r="T191" s="37">
        <f t="shared" si="40"/>
        <v>0.23126453436113859</v>
      </c>
      <c r="U191" s="37">
        <f t="shared" si="41"/>
        <v>-0.16469854162540032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26507898</v>
      </c>
      <c r="E192" s="31">
        <v>26507898</v>
      </c>
      <c r="F192" s="31">
        <v>11042894</v>
      </c>
      <c r="G192" s="36">
        <f t="shared" si="35"/>
        <v>0.41658882194280361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11042894</v>
      </c>
      <c r="O192" s="36">
        <f t="shared" si="39"/>
        <v>0.41658882194280361</v>
      </c>
      <c r="P192" s="31">
        <v>8105395</v>
      </c>
      <c r="Q192" s="31">
        <v>32515123</v>
      </c>
      <c r="R192" s="31">
        <v>32215123</v>
      </c>
      <c r="S192" s="31">
        <v>8105395</v>
      </c>
      <c r="T192" s="36">
        <f t="shared" si="40"/>
        <v>0.24928077313439656</v>
      </c>
      <c r="U192" s="36">
        <f t="shared" si="41"/>
        <v>0.36241281270067649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68039607</v>
      </c>
      <c r="E193" s="31">
        <v>68039607</v>
      </c>
      <c r="F193" s="31">
        <v>7241202</v>
      </c>
      <c r="G193" s="36">
        <f t="shared" si="35"/>
        <v>0.10642627609533371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7241202</v>
      </c>
      <c r="O193" s="36">
        <f t="shared" si="39"/>
        <v>0.10642627609533371</v>
      </c>
      <c r="P193" s="31">
        <v>9095537</v>
      </c>
      <c r="Q193" s="31">
        <v>69366072</v>
      </c>
      <c r="R193" s="31">
        <v>78134175</v>
      </c>
      <c r="S193" s="31">
        <v>9095537</v>
      </c>
      <c r="T193" s="36">
        <f t="shared" si="40"/>
        <v>0.13112371419849173</v>
      </c>
      <c r="U193" s="36">
        <f t="shared" si="41"/>
        <v>-0.20387306433913688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25374264</v>
      </c>
      <c r="E194" s="31">
        <v>25374264</v>
      </c>
      <c r="F194" s="31">
        <v>4926305</v>
      </c>
      <c r="G194" s="36">
        <f t="shared" si="35"/>
        <v>0.19414572970471183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4926305</v>
      </c>
      <c r="O194" s="36">
        <f t="shared" si="39"/>
        <v>0.19414572970471183</v>
      </c>
      <c r="P194" s="31">
        <v>6413896</v>
      </c>
      <c r="Q194" s="31">
        <v>29385260</v>
      </c>
      <c r="R194" s="31">
        <v>30973923</v>
      </c>
      <c r="S194" s="31">
        <v>6413896</v>
      </c>
      <c r="T194" s="36">
        <f t="shared" si="40"/>
        <v>0.21826915943571709</v>
      </c>
      <c r="U194" s="36">
        <f t="shared" si="41"/>
        <v>-0.23193251028703932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191567955</v>
      </c>
      <c r="E195" s="31">
        <v>191567955</v>
      </c>
      <c r="F195" s="31">
        <v>18720453</v>
      </c>
      <c r="G195" s="36">
        <f t="shared" si="35"/>
        <v>9.7722257357708911E-2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18720453</v>
      </c>
      <c r="O195" s="36">
        <f t="shared" si="39"/>
        <v>9.7722257357708911E-2</v>
      </c>
      <c r="P195" s="31">
        <v>23695587</v>
      </c>
      <c r="Q195" s="31">
        <v>185687257</v>
      </c>
      <c r="R195" s="31">
        <v>80486849</v>
      </c>
      <c r="S195" s="31">
        <v>23695587</v>
      </c>
      <c r="T195" s="36">
        <f t="shared" si="40"/>
        <v>0.12761019459725231</v>
      </c>
      <c r="U195" s="36">
        <f t="shared" si="41"/>
        <v>-0.20996036097354331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45464088</v>
      </c>
      <c r="E196" s="31">
        <v>45464088</v>
      </c>
      <c r="F196" s="31">
        <v>5898621</v>
      </c>
      <c r="G196" s="36">
        <f t="shared" si="35"/>
        <v>0.12974242439439235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5898621</v>
      </c>
      <c r="O196" s="36">
        <f t="shared" si="39"/>
        <v>0.12974242439439235</v>
      </c>
      <c r="P196" s="31">
        <v>6129804</v>
      </c>
      <c r="Q196" s="31">
        <v>28213483</v>
      </c>
      <c r="R196" s="31">
        <v>37549031</v>
      </c>
      <c r="S196" s="31">
        <v>6129804</v>
      </c>
      <c r="T196" s="36">
        <f t="shared" si="40"/>
        <v>0.21726505727775616</v>
      </c>
      <c r="U196" s="36">
        <f t="shared" si="41"/>
        <v>-3.7714582717489842E-2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44719805</v>
      </c>
      <c r="E197" s="31">
        <v>44719805</v>
      </c>
      <c r="F197" s="31">
        <v>9847669</v>
      </c>
      <c r="G197" s="36">
        <f t="shared" si="35"/>
        <v>0.22020822765215545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9847669</v>
      </c>
      <c r="O197" s="36">
        <f t="shared" si="39"/>
        <v>0.22020822765215545</v>
      </c>
      <c r="P197" s="31">
        <v>10407364</v>
      </c>
      <c r="Q197" s="31">
        <v>44124881</v>
      </c>
      <c r="R197" s="31">
        <v>43904091</v>
      </c>
      <c r="S197" s="31">
        <v>10407364</v>
      </c>
      <c r="T197" s="36">
        <f t="shared" si="40"/>
        <v>0.23586157660119242</v>
      </c>
      <c r="U197" s="36">
        <f t="shared" si="41"/>
        <v>-5.3778747433067542E-2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401673617</v>
      </c>
      <c r="E198" s="32">
        <f>SUM(E192:E197)</f>
        <v>401673617</v>
      </c>
      <c r="F198" s="32">
        <f>SUM(F192:F197)</f>
        <v>57677144</v>
      </c>
      <c r="G198" s="37">
        <f t="shared" si="35"/>
        <v>0.14359206469863814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57677144</v>
      </c>
      <c r="O198" s="37">
        <f t="shared" si="39"/>
        <v>0.14359206469863814</v>
      </c>
      <c r="P198" s="32">
        <f>SUM(P192:P197)</f>
        <v>63847583</v>
      </c>
      <c r="Q198" s="32">
        <f>SUM(Q192:Q197)</f>
        <v>389292076</v>
      </c>
      <c r="R198" s="32">
        <f>SUM(R192:R197)</f>
        <v>303263192</v>
      </c>
      <c r="S198" s="32">
        <f>SUM(S192:S197)</f>
        <v>63847583</v>
      </c>
      <c r="T198" s="37">
        <f t="shared" si="40"/>
        <v>0.16400945957091612</v>
      </c>
      <c r="U198" s="37">
        <f t="shared" si="41"/>
        <v>-9.66432668249948E-2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48517927</v>
      </c>
      <c r="E199" s="31">
        <v>47967927</v>
      </c>
      <c r="F199" s="31">
        <v>10769855</v>
      </c>
      <c r="G199" s="36">
        <f t="shared" si="35"/>
        <v>0.22197681694026211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10769855</v>
      </c>
      <c r="O199" s="36">
        <f t="shared" si="39"/>
        <v>0.22197681694026211</v>
      </c>
      <c r="P199" s="31">
        <v>4834156</v>
      </c>
      <c r="Q199" s="31">
        <v>45621295</v>
      </c>
      <c r="R199" s="31">
        <v>47355593</v>
      </c>
      <c r="S199" s="31">
        <v>4834156</v>
      </c>
      <c r="T199" s="36">
        <f t="shared" si="40"/>
        <v>0.10596270886216623</v>
      </c>
      <c r="U199" s="36">
        <f t="shared" si="41"/>
        <v>1.2278666637981894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53160004</v>
      </c>
      <c r="E200" s="31">
        <v>53160004</v>
      </c>
      <c r="F200" s="31">
        <v>11077251</v>
      </c>
      <c r="G200" s="36">
        <f t="shared" si="35"/>
        <v>0.20837566152177114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11077251</v>
      </c>
      <c r="O200" s="36">
        <f t="shared" si="39"/>
        <v>0.20837566152177114</v>
      </c>
      <c r="P200" s="31">
        <v>11230119</v>
      </c>
      <c r="Q200" s="31">
        <v>50466845</v>
      </c>
      <c r="R200" s="31">
        <v>51198605</v>
      </c>
      <c r="S200" s="31">
        <v>11230119</v>
      </c>
      <c r="T200" s="36">
        <f t="shared" si="40"/>
        <v>0.22252468922913649</v>
      </c>
      <c r="U200" s="36">
        <f t="shared" si="41"/>
        <v>-1.3612322362746121E-2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71061098</v>
      </c>
      <c r="E201" s="31">
        <v>71061098</v>
      </c>
      <c r="F201" s="31">
        <v>18188443</v>
      </c>
      <c r="G201" s="36">
        <f t="shared" si="35"/>
        <v>0.25595499523522702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18188443</v>
      </c>
      <c r="O201" s="36">
        <f t="shared" si="39"/>
        <v>0.25595499523522702</v>
      </c>
      <c r="P201" s="31">
        <v>13961335</v>
      </c>
      <c r="Q201" s="31">
        <v>73502667</v>
      </c>
      <c r="R201" s="31">
        <v>71278195</v>
      </c>
      <c r="S201" s="31">
        <v>13961335</v>
      </c>
      <c r="T201" s="36">
        <f t="shared" si="40"/>
        <v>0.18994324382814573</v>
      </c>
      <c r="U201" s="36">
        <f t="shared" si="41"/>
        <v>0.30277247841986465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165580527</v>
      </c>
      <c r="E202" s="31">
        <v>165580527</v>
      </c>
      <c r="F202" s="31">
        <v>37923275</v>
      </c>
      <c r="G202" s="36">
        <f t="shared" si="35"/>
        <v>0.22903221584745892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37923275</v>
      </c>
      <c r="O202" s="36">
        <f t="shared" si="39"/>
        <v>0.22903221584745892</v>
      </c>
      <c r="P202" s="31">
        <v>42419291</v>
      </c>
      <c r="Q202" s="31">
        <v>172345064</v>
      </c>
      <c r="R202" s="31">
        <v>204661677</v>
      </c>
      <c r="S202" s="31">
        <v>42419291</v>
      </c>
      <c r="T202" s="36">
        <f t="shared" si="40"/>
        <v>0.24613000230746382</v>
      </c>
      <c r="U202" s="36">
        <f t="shared" si="41"/>
        <v>-0.10598989030721895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244090933</v>
      </c>
      <c r="E203" s="31">
        <v>244090933</v>
      </c>
      <c r="F203" s="31">
        <v>50362632</v>
      </c>
      <c r="G203" s="36">
        <f t="shared" si="35"/>
        <v>0.20632733621449184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50362632</v>
      </c>
      <c r="O203" s="36">
        <f t="shared" si="39"/>
        <v>0.20632733621449184</v>
      </c>
      <c r="P203" s="31">
        <v>46919490</v>
      </c>
      <c r="Q203" s="31">
        <v>222464535</v>
      </c>
      <c r="R203" s="31">
        <v>224164535</v>
      </c>
      <c r="S203" s="31">
        <v>46919490</v>
      </c>
      <c r="T203" s="36">
        <f t="shared" si="40"/>
        <v>0.2109077296298037</v>
      </c>
      <c r="U203" s="36">
        <f t="shared" si="41"/>
        <v>7.3384045734512515E-2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582410489</v>
      </c>
      <c r="E204" s="32">
        <f>SUM(E199:E203)</f>
        <v>581860489</v>
      </c>
      <c r="F204" s="32">
        <f>SUM(F199:F203)</f>
        <v>128321456</v>
      </c>
      <c r="G204" s="37">
        <f t="shared" si="35"/>
        <v>0.22032820222782767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128321456</v>
      </c>
      <c r="O204" s="37">
        <f t="shared" si="39"/>
        <v>0.22032820222782767</v>
      </c>
      <c r="P204" s="32">
        <f>SUM(P199:P203)</f>
        <v>119364391</v>
      </c>
      <c r="Q204" s="32">
        <f>SUM(Q199:Q203)</f>
        <v>564400406</v>
      </c>
      <c r="R204" s="32">
        <f>SUM(R199:R203)</f>
        <v>598658605</v>
      </c>
      <c r="S204" s="32">
        <f>SUM(S199:S203)</f>
        <v>119364391</v>
      </c>
      <c r="T204" s="37">
        <f t="shared" si="40"/>
        <v>0.21148884680284941</v>
      </c>
      <c r="U204" s="37">
        <f t="shared" si="41"/>
        <v>7.5039674101801346E-2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2326266284</v>
      </c>
      <c r="E205" s="32">
        <f>SUM(E173:E178,E180:E184,E186:E190,E192:E197,E199:E203)</f>
        <v>2325716284</v>
      </c>
      <c r="F205" s="32">
        <f>SUM(F173:F178,F180:F184,F186:F190,F192:F197,F199:F203)</f>
        <v>509554792</v>
      </c>
      <c r="G205" s="37">
        <f t="shared" si="35"/>
        <v>0.2190440516224238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509554792</v>
      </c>
      <c r="O205" s="37">
        <f t="shared" si="39"/>
        <v>0.2190440516224238</v>
      </c>
      <c r="P205" s="32">
        <f>SUM(P173:P178,P180:P184,P186:P190,P192:P197,P199:P203)</f>
        <v>482768645</v>
      </c>
      <c r="Q205" s="32">
        <f>SUM(Q173:Q178,Q180:Q184,Q186:Q190,Q192:Q197,Q199:Q203)</f>
        <v>2308241003</v>
      </c>
      <c r="R205" s="32">
        <f>SUM(R173:R178,R180:R184,R186:R190,R192:R197,R199:R203)</f>
        <v>2313659318</v>
      </c>
      <c r="S205" s="32">
        <f>SUM(S173:S178,S180:S184,S186:S190,S192:S197,S199:S203)</f>
        <v>482768645</v>
      </c>
      <c r="T205" s="37">
        <f t="shared" si="40"/>
        <v>0.20915001699239807</v>
      </c>
      <c r="U205" s="37">
        <f t="shared" si="41"/>
        <v>5.5484438099744349E-2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66291567</v>
      </c>
      <c r="E208" s="31">
        <v>66291567</v>
      </c>
      <c r="F208" s="31">
        <v>17307955</v>
      </c>
      <c r="G208" s="36">
        <f t="shared" ref="G208:G231" si="42">IF(($D208     =0),0,($F208     /$D208     ))</f>
        <v>0.26108833722394886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17307955</v>
      </c>
      <c r="O208" s="36">
        <f t="shared" ref="O208:O231" si="46">IF(($D208     =0),0,($N208     /$D208     ))</f>
        <v>0.26108833722394886</v>
      </c>
      <c r="P208" s="31">
        <v>16169815</v>
      </c>
      <c r="Q208" s="31">
        <v>57469089</v>
      </c>
      <c r="R208" s="31">
        <v>72754332</v>
      </c>
      <c r="S208" s="31">
        <v>16169815</v>
      </c>
      <c r="T208" s="36">
        <f t="shared" ref="T208:T231" si="47">IF(($Q208     =0),0,($S208     /$Q208     ))</f>
        <v>0.28136543107547779</v>
      </c>
      <c r="U208" s="36">
        <f t="shared" ref="U208:U231" si="48">IF(($P208     =0),0,(($F208     /$P208     )-1))</f>
        <v>7.0386705104541925E-2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87562530</v>
      </c>
      <c r="E209" s="31">
        <v>87562530</v>
      </c>
      <c r="F209" s="31">
        <v>19282606</v>
      </c>
      <c r="G209" s="36">
        <f t="shared" si="42"/>
        <v>0.22021526787770979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19282606</v>
      </c>
      <c r="O209" s="36">
        <f t="shared" si="46"/>
        <v>0.22021526787770979</v>
      </c>
      <c r="P209" s="31">
        <v>19342594</v>
      </c>
      <c r="Q209" s="31">
        <v>90367241</v>
      </c>
      <c r="R209" s="31">
        <v>89239342</v>
      </c>
      <c r="S209" s="31">
        <v>19342594</v>
      </c>
      <c r="T209" s="36">
        <f t="shared" si="47"/>
        <v>0.21404431280578767</v>
      </c>
      <c r="U209" s="36">
        <f t="shared" si="48"/>
        <v>-3.1013420433680938E-3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50862099</v>
      </c>
      <c r="E210" s="31">
        <v>50862099</v>
      </c>
      <c r="F210" s="31">
        <v>9939428</v>
      </c>
      <c r="G210" s="36">
        <f t="shared" si="42"/>
        <v>0.19541914697621898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9939428</v>
      </c>
      <c r="O210" s="36">
        <f t="shared" si="46"/>
        <v>0.19541914697621898</v>
      </c>
      <c r="P210" s="31">
        <v>14743355</v>
      </c>
      <c r="Q210" s="31">
        <v>57083759</v>
      </c>
      <c r="R210" s="31">
        <v>54480743</v>
      </c>
      <c r="S210" s="31">
        <v>14743355</v>
      </c>
      <c r="T210" s="36">
        <f t="shared" si="47"/>
        <v>0.25827582587895098</v>
      </c>
      <c r="U210" s="36">
        <f t="shared" si="48"/>
        <v>-0.32583675832264769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25199781</v>
      </c>
      <c r="E211" s="31">
        <v>25199781</v>
      </c>
      <c r="F211" s="31">
        <v>5600101</v>
      </c>
      <c r="G211" s="36">
        <f t="shared" si="42"/>
        <v>0.22222816142727589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5600101</v>
      </c>
      <c r="O211" s="36">
        <f t="shared" si="46"/>
        <v>0.22222816142727589</v>
      </c>
      <c r="P211" s="31">
        <v>23465620</v>
      </c>
      <c r="Q211" s="31">
        <v>25384070</v>
      </c>
      <c r="R211" s="31">
        <v>26748931</v>
      </c>
      <c r="S211" s="31">
        <v>23465620</v>
      </c>
      <c r="T211" s="36">
        <f t="shared" si="47"/>
        <v>0.92442307321087591</v>
      </c>
      <c r="U211" s="36">
        <f t="shared" si="48"/>
        <v>-0.76134868799545885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67603016</v>
      </c>
      <c r="E212" s="31">
        <v>67603016</v>
      </c>
      <c r="F212" s="31">
        <v>6433470</v>
      </c>
      <c r="G212" s="36">
        <f t="shared" si="42"/>
        <v>9.5165428714008848E-2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6433470</v>
      </c>
      <c r="O212" s="36">
        <f t="shared" si="46"/>
        <v>9.5165428714008848E-2</v>
      </c>
      <c r="P212" s="31">
        <v>11309803</v>
      </c>
      <c r="Q212" s="31">
        <v>80466963</v>
      </c>
      <c r="R212" s="31">
        <v>77734953</v>
      </c>
      <c r="S212" s="31">
        <v>11309803</v>
      </c>
      <c r="T212" s="36">
        <f t="shared" si="47"/>
        <v>0.14055212944969725</v>
      </c>
      <c r="U212" s="36">
        <f t="shared" si="48"/>
        <v>-0.43115985309381599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19951953</v>
      </c>
      <c r="E213" s="31">
        <v>19951953</v>
      </c>
      <c r="F213" s="31">
        <v>5555295</v>
      </c>
      <c r="G213" s="36">
        <f t="shared" si="42"/>
        <v>0.27843364506722723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5555295</v>
      </c>
      <c r="O213" s="36">
        <f t="shared" si="46"/>
        <v>0.27843364506722723</v>
      </c>
      <c r="P213" s="31">
        <v>5873543</v>
      </c>
      <c r="Q213" s="31">
        <v>19167324</v>
      </c>
      <c r="R213" s="31">
        <v>20347036</v>
      </c>
      <c r="S213" s="31">
        <v>5873543</v>
      </c>
      <c r="T213" s="36">
        <f t="shared" si="47"/>
        <v>0.30643521234367405</v>
      </c>
      <c r="U213" s="36">
        <f t="shared" si="48"/>
        <v>-5.4183309801256296E-2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113184487</v>
      </c>
      <c r="E214" s="31">
        <v>113184487</v>
      </c>
      <c r="F214" s="31">
        <v>18012401</v>
      </c>
      <c r="G214" s="36">
        <f t="shared" si="42"/>
        <v>0.15914195909197346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18012401</v>
      </c>
      <c r="O214" s="36">
        <f t="shared" si="46"/>
        <v>0.15914195909197346</v>
      </c>
      <c r="P214" s="31">
        <v>18729224</v>
      </c>
      <c r="Q214" s="31">
        <v>77135030</v>
      </c>
      <c r="R214" s="31">
        <v>116816126</v>
      </c>
      <c r="S214" s="31">
        <v>18729224</v>
      </c>
      <c r="T214" s="36">
        <f t="shared" si="47"/>
        <v>0.24281087334768653</v>
      </c>
      <c r="U214" s="36">
        <f t="shared" si="48"/>
        <v>-3.8272968490312254E-2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54601589</v>
      </c>
      <c r="E215" s="31">
        <v>54601589</v>
      </c>
      <c r="F215" s="31">
        <v>10790281</v>
      </c>
      <c r="G215" s="36">
        <f t="shared" si="42"/>
        <v>0.19761844293579076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10790281</v>
      </c>
      <c r="O215" s="36">
        <f t="shared" si="46"/>
        <v>0.19761844293579076</v>
      </c>
      <c r="P215" s="31">
        <v>10807660</v>
      </c>
      <c r="Q215" s="31">
        <v>53478837</v>
      </c>
      <c r="R215" s="31">
        <v>53555276</v>
      </c>
      <c r="S215" s="31">
        <v>10807660</v>
      </c>
      <c r="T215" s="36">
        <f t="shared" si="47"/>
        <v>0.20209227810993721</v>
      </c>
      <c r="U215" s="36">
        <f t="shared" si="48"/>
        <v>-1.608026159224063E-3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485257022</v>
      </c>
      <c r="E216" s="32">
        <f>SUM(E208:E215)</f>
        <v>485257022</v>
      </c>
      <c r="F216" s="32">
        <f>SUM(F208:F215)</f>
        <v>92921537</v>
      </c>
      <c r="G216" s="37">
        <f t="shared" si="42"/>
        <v>0.19148931965378133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92921537</v>
      </c>
      <c r="O216" s="37">
        <f t="shared" si="46"/>
        <v>0.19148931965378133</v>
      </c>
      <c r="P216" s="32">
        <f>SUM(P208:P215)</f>
        <v>120441614</v>
      </c>
      <c r="Q216" s="32">
        <f>SUM(Q208:Q215)</f>
        <v>460552313</v>
      </c>
      <c r="R216" s="32">
        <f>SUM(R208:R215)</f>
        <v>511676739</v>
      </c>
      <c r="S216" s="32">
        <f>SUM(S208:S215)</f>
        <v>120441614</v>
      </c>
      <c r="T216" s="37">
        <f t="shared" si="47"/>
        <v>0.26151559898907728</v>
      </c>
      <c r="U216" s="37">
        <f t="shared" si="48"/>
        <v>-0.22849309375744498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45241620</v>
      </c>
      <c r="E217" s="31">
        <v>45241620</v>
      </c>
      <c r="F217" s="31">
        <v>11120199</v>
      </c>
      <c r="G217" s="36">
        <f t="shared" si="42"/>
        <v>0.24579577389138585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11120199</v>
      </c>
      <c r="O217" s="36">
        <f t="shared" si="46"/>
        <v>0.24579577389138585</v>
      </c>
      <c r="P217" s="31">
        <v>7416964</v>
      </c>
      <c r="Q217" s="31">
        <v>45646117</v>
      </c>
      <c r="R217" s="31">
        <v>45646117</v>
      </c>
      <c r="S217" s="31">
        <v>7416964</v>
      </c>
      <c r="T217" s="36">
        <f t="shared" si="47"/>
        <v>0.1624883886618439</v>
      </c>
      <c r="U217" s="36">
        <f t="shared" si="48"/>
        <v>0.49929256768672459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101418215</v>
      </c>
      <c r="E218" s="31">
        <v>101418215</v>
      </c>
      <c r="F218" s="31">
        <v>31127752</v>
      </c>
      <c r="G218" s="36">
        <f t="shared" si="42"/>
        <v>0.30692466831525284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31127752</v>
      </c>
      <c r="O218" s="36">
        <f t="shared" si="46"/>
        <v>0.30692466831525284</v>
      </c>
      <c r="P218" s="31">
        <v>28591581</v>
      </c>
      <c r="Q218" s="31">
        <v>101055752</v>
      </c>
      <c r="R218" s="31">
        <v>101035752</v>
      </c>
      <c r="S218" s="31">
        <v>28591581</v>
      </c>
      <c r="T218" s="36">
        <f t="shared" si="47"/>
        <v>0.28292878370743307</v>
      </c>
      <c r="U218" s="36">
        <f t="shared" si="48"/>
        <v>8.8703419373695969E-2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148118671</v>
      </c>
      <c r="E219" s="31">
        <v>148118671</v>
      </c>
      <c r="F219" s="31">
        <v>32651452</v>
      </c>
      <c r="G219" s="36">
        <f t="shared" si="42"/>
        <v>0.22044116234340233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32651452</v>
      </c>
      <c r="O219" s="36">
        <f t="shared" si="46"/>
        <v>0.22044116234340233</v>
      </c>
      <c r="P219" s="31">
        <v>35834742</v>
      </c>
      <c r="Q219" s="31">
        <v>154640729</v>
      </c>
      <c r="R219" s="31">
        <v>162451039</v>
      </c>
      <c r="S219" s="31">
        <v>35834742</v>
      </c>
      <c r="T219" s="36">
        <f t="shared" si="47"/>
        <v>0.23172900329511509</v>
      </c>
      <c r="U219" s="36">
        <f t="shared" si="48"/>
        <v>-8.883250784950536E-2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178507152</v>
      </c>
      <c r="E220" s="31">
        <v>178507152</v>
      </c>
      <c r="F220" s="31">
        <v>10731090</v>
      </c>
      <c r="G220" s="36">
        <f t="shared" si="42"/>
        <v>6.0115742589406163E-2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10731090</v>
      </c>
      <c r="O220" s="36">
        <f t="shared" si="46"/>
        <v>6.0115742589406163E-2</v>
      </c>
      <c r="P220" s="31">
        <v>14275890</v>
      </c>
      <c r="Q220" s="31">
        <v>119501724</v>
      </c>
      <c r="R220" s="31">
        <v>244697578</v>
      </c>
      <c r="S220" s="31">
        <v>14275890</v>
      </c>
      <c r="T220" s="36">
        <f t="shared" si="47"/>
        <v>0.11946179119558141</v>
      </c>
      <c r="U220" s="36">
        <f t="shared" si="48"/>
        <v>-0.24830676055923662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62736464</v>
      </c>
      <c r="E221" s="31">
        <v>62736464</v>
      </c>
      <c r="F221" s="31">
        <v>13632428</v>
      </c>
      <c r="G221" s="36">
        <f t="shared" si="42"/>
        <v>0.21729672236548112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13632428</v>
      </c>
      <c r="O221" s="36">
        <f t="shared" si="46"/>
        <v>0.21729672236548112</v>
      </c>
      <c r="P221" s="31">
        <v>13188103</v>
      </c>
      <c r="Q221" s="31">
        <v>64362041</v>
      </c>
      <c r="R221" s="31">
        <v>64121427</v>
      </c>
      <c r="S221" s="31">
        <v>13188103</v>
      </c>
      <c r="T221" s="36">
        <f t="shared" si="47"/>
        <v>0.20490498429035214</v>
      </c>
      <c r="U221" s="36">
        <f t="shared" si="48"/>
        <v>3.3691350454269298E-2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57745723</v>
      </c>
      <c r="E222" s="31">
        <v>57745723</v>
      </c>
      <c r="F222" s="31">
        <v>19381206</v>
      </c>
      <c r="G222" s="36">
        <f t="shared" si="42"/>
        <v>0.33563015567404014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19381206</v>
      </c>
      <c r="O222" s="36">
        <f t="shared" si="46"/>
        <v>0.33563015567404014</v>
      </c>
      <c r="P222" s="31">
        <v>12077350</v>
      </c>
      <c r="Q222" s="31">
        <v>51797826</v>
      </c>
      <c r="R222" s="31">
        <v>57246855</v>
      </c>
      <c r="S222" s="31">
        <v>12077350</v>
      </c>
      <c r="T222" s="36">
        <f t="shared" si="47"/>
        <v>0.23316326055846437</v>
      </c>
      <c r="U222" s="36">
        <f t="shared" si="48"/>
        <v>0.6047565070151979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41093232</v>
      </c>
      <c r="E223" s="31">
        <v>41093232</v>
      </c>
      <c r="F223" s="31">
        <v>9234799</v>
      </c>
      <c r="G223" s="36">
        <f t="shared" si="42"/>
        <v>0.22472797953687362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9234799</v>
      </c>
      <c r="O223" s="36">
        <f t="shared" si="46"/>
        <v>0.22472797953687362</v>
      </c>
      <c r="P223" s="31">
        <v>7074431</v>
      </c>
      <c r="Q223" s="31">
        <v>41055532</v>
      </c>
      <c r="R223" s="31">
        <v>44496118</v>
      </c>
      <c r="S223" s="31">
        <v>7074431</v>
      </c>
      <c r="T223" s="36">
        <f t="shared" si="47"/>
        <v>0.17231370914886696</v>
      </c>
      <c r="U223" s="36">
        <f t="shared" si="48"/>
        <v>0.3053769271337865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634861077</v>
      </c>
      <c r="E224" s="32">
        <f>SUM(E217:E223)</f>
        <v>634861077</v>
      </c>
      <c r="F224" s="32">
        <f>SUM(F217:F223)</f>
        <v>127878926</v>
      </c>
      <c r="G224" s="37">
        <f t="shared" si="42"/>
        <v>0.201428203165777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127878926</v>
      </c>
      <c r="O224" s="37">
        <f t="shared" si="46"/>
        <v>0.201428203165777</v>
      </c>
      <c r="P224" s="32">
        <f>SUM(P217:P223)</f>
        <v>118459061</v>
      </c>
      <c r="Q224" s="32">
        <f>SUM(Q217:Q223)</f>
        <v>578059721</v>
      </c>
      <c r="R224" s="32">
        <f>SUM(R217:R223)</f>
        <v>719694886</v>
      </c>
      <c r="S224" s="32">
        <f>SUM(S217:S223)</f>
        <v>118459061</v>
      </c>
      <c r="T224" s="37">
        <f t="shared" si="47"/>
        <v>0.2049252987132103</v>
      </c>
      <c r="U224" s="37">
        <f t="shared" si="48"/>
        <v>7.9520003961537356E-2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68741993</v>
      </c>
      <c r="E225" s="31">
        <v>68741993</v>
      </c>
      <c r="F225" s="31">
        <v>18827258</v>
      </c>
      <c r="G225" s="36">
        <f t="shared" si="42"/>
        <v>0.27388292335370606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18827258</v>
      </c>
      <c r="O225" s="36">
        <f t="shared" si="46"/>
        <v>0.27388292335370606</v>
      </c>
      <c r="P225" s="31">
        <v>18365860</v>
      </c>
      <c r="Q225" s="31">
        <v>116179711</v>
      </c>
      <c r="R225" s="31">
        <v>82016587</v>
      </c>
      <c r="S225" s="31">
        <v>18365860</v>
      </c>
      <c r="T225" s="36">
        <f t="shared" si="47"/>
        <v>0.15808147431180991</v>
      </c>
      <c r="U225" s="36">
        <f t="shared" si="48"/>
        <v>2.5122591591137056E-2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71754945</v>
      </c>
      <c r="E226" s="31">
        <v>71754945</v>
      </c>
      <c r="F226" s="31">
        <v>18602254</v>
      </c>
      <c r="G226" s="36">
        <f t="shared" si="42"/>
        <v>0.25924699684460772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18602254</v>
      </c>
      <c r="O226" s="36">
        <f t="shared" si="46"/>
        <v>0.25924699684460772</v>
      </c>
      <c r="P226" s="31">
        <v>19472484</v>
      </c>
      <c r="Q226" s="31">
        <v>78311978</v>
      </c>
      <c r="R226" s="31">
        <v>79500933</v>
      </c>
      <c r="S226" s="31">
        <v>19472484</v>
      </c>
      <c r="T226" s="36">
        <f t="shared" si="47"/>
        <v>0.2486526901414749</v>
      </c>
      <c r="U226" s="36">
        <f t="shared" si="48"/>
        <v>-4.4690240854736385E-2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78658446</v>
      </c>
      <c r="E227" s="31">
        <v>78658446</v>
      </c>
      <c r="F227" s="31">
        <v>17928717</v>
      </c>
      <c r="G227" s="36">
        <f t="shared" si="42"/>
        <v>0.2279312383059284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17928717</v>
      </c>
      <c r="O227" s="36">
        <f t="shared" si="46"/>
        <v>0.2279312383059284</v>
      </c>
      <c r="P227" s="31">
        <v>8811188</v>
      </c>
      <c r="Q227" s="31">
        <v>71743597</v>
      </c>
      <c r="R227" s="31">
        <v>75475869</v>
      </c>
      <c r="S227" s="31">
        <v>8811188</v>
      </c>
      <c r="T227" s="36">
        <f t="shared" si="47"/>
        <v>0.12281497399691292</v>
      </c>
      <c r="U227" s="36">
        <f t="shared" si="48"/>
        <v>1.0347672754230191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162060643</v>
      </c>
      <c r="E228" s="31">
        <v>162060643</v>
      </c>
      <c r="F228" s="31">
        <v>37123775</v>
      </c>
      <c r="G228" s="36">
        <f t="shared" si="42"/>
        <v>0.22907335373215815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37123775</v>
      </c>
      <c r="O228" s="36">
        <f t="shared" si="46"/>
        <v>0.22907335373215815</v>
      </c>
      <c r="P228" s="31">
        <v>34695190</v>
      </c>
      <c r="Q228" s="31">
        <v>165922954</v>
      </c>
      <c r="R228" s="31">
        <v>154700677</v>
      </c>
      <c r="S228" s="31">
        <v>34695190</v>
      </c>
      <c r="T228" s="36">
        <f t="shared" si="47"/>
        <v>0.20910422074573237</v>
      </c>
      <c r="U228" s="36">
        <f t="shared" si="48"/>
        <v>6.9997743203020324E-2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59745476</v>
      </c>
      <c r="E229" s="31">
        <v>59745476</v>
      </c>
      <c r="F229" s="31">
        <v>13399950</v>
      </c>
      <c r="G229" s="36">
        <f t="shared" si="42"/>
        <v>0.22428392737217459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13399950</v>
      </c>
      <c r="O229" s="36">
        <f t="shared" si="46"/>
        <v>0.22428392737217459</v>
      </c>
      <c r="P229" s="31">
        <v>14655572</v>
      </c>
      <c r="Q229" s="31">
        <v>66660996</v>
      </c>
      <c r="R229" s="31">
        <v>64077543</v>
      </c>
      <c r="S229" s="31">
        <v>14655572</v>
      </c>
      <c r="T229" s="36">
        <f t="shared" si="47"/>
        <v>0.21985228063499082</v>
      </c>
      <c r="U229" s="36">
        <f t="shared" si="48"/>
        <v>-8.5675400455198836E-2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440961503</v>
      </c>
      <c r="E230" s="32">
        <f>SUM(E225:E229)</f>
        <v>440961503</v>
      </c>
      <c r="F230" s="32">
        <f>SUM(F225:F229)</f>
        <v>105881954</v>
      </c>
      <c r="G230" s="37">
        <f t="shared" si="42"/>
        <v>0.24011609466960657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105881954</v>
      </c>
      <c r="O230" s="37">
        <f t="shared" si="46"/>
        <v>0.24011609466960657</v>
      </c>
      <c r="P230" s="32">
        <f>SUM(P225:P229)</f>
        <v>96000294</v>
      </c>
      <c r="Q230" s="32">
        <f>SUM(Q225:Q229)</f>
        <v>498819236</v>
      </c>
      <c r="R230" s="32">
        <f>SUM(R225:R229)</f>
        <v>455771609</v>
      </c>
      <c r="S230" s="32">
        <f>SUM(S225:S229)</f>
        <v>96000294</v>
      </c>
      <c r="T230" s="37">
        <f t="shared" si="47"/>
        <v>0.19245507605083617</v>
      </c>
      <c r="U230" s="37">
        <f t="shared" si="48"/>
        <v>0.10293364309905129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1561079602</v>
      </c>
      <c r="E231" s="32">
        <f>SUM(E208:E215,E217:E223,E225:E229)</f>
        <v>1561079602</v>
      </c>
      <c r="F231" s="32">
        <f>SUM(F208:F215,F217:F223,F225:F229)</f>
        <v>326682417</v>
      </c>
      <c r="G231" s="37">
        <f t="shared" si="42"/>
        <v>0.20926698201774338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326682417</v>
      </c>
      <c r="O231" s="37">
        <f t="shared" si="46"/>
        <v>0.20926698201774338</v>
      </c>
      <c r="P231" s="32">
        <f>SUM(P208:P215,P217:P223,P225:P229)</f>
        <v>334900969</v>
      </c>
      <c r="Q231" s="32">
        <f>SUM(Q208:Q215,Q217:Q223,Q225:Q229)</f>
        <v>1537431270</v>
      </c>
      <c r="R231" s="32">
        <f>SUM(R208:R215,R217:R223,R225:R229)</f>
        <v>1687143234</v>
      </c>
      <c r="S231" s="32">
        <f>SUM(S208:S215,S217:S223,S225:S229)</f>
        <v>334900969</v>
      </c>
      <c r="T231" s="37">
        <f t="shared" si="47"/>
        <v>0.21783150605490156</v>
      </c>
      <c r="U231" s="37">
        <f t="shared" si="48"/>
        <v>-2.4540245507620462E-2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80354164</v>
      </c>
      <c r="E234" s="31">
        <v>80604164</v>
      </c>
      <c r="F234" s="31">
        <v>23068241</v>
      </c>
      <c r="G234" s="36">
        <f t="shared" ref="G234:G260" si="49">IF(($D234     =0),0,($F234     /$D234     ))</f>
        <v>0.2870820857522704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23068241</v>
      </c>
      <c r="O234" s="36">
        <f t="shared" ref="O234:O260" si="53">IF(($D234     =0),0,($N234     /$D234     ))</f>
        <v>0.2870820857522704</v>
      </c>
      <c r="P234" s="31">
        <v>23608454</v>
      </c>
      <c r="Q234" s="31">
        <v>94193143</v>
      </c>
      <c r="R234" s="31">
        <v>90113417</v>
      </c>
      <c r="S234" s="31">
        <v>23608454</v>
      </c>
      <c r="T234" s="36">
        <f t="shared" ref="T234:T260" si="54">IF(($Q234     =0),0,($S234     /$Q234     ))</f>
        <v>0.25063877526626327</v>
      </c>
      <c r="U234" s="36">
        <f t="shared" ref="U234:U260" si="55">IF(($P234     =0),0,(($F234     /$P234     )-1))</f>
        <v>-2.288218449204682E-2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114325480</v>
      </c>
      <c r="E235" s="31">
        <v>114325480</v>
      </c>
      <c r="F235" s="31">
        <v>26541775</v>
      </c>
      <c r="G235" s="36">
        <f t="shared" si="49"/>
        <v>0.23215975126454749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26541775</v>
      </c>
      <c r="O235" s="36">
        <f t="shared" si="53"/>
        <v>0.23215975126454749</v>
      </c>
      <c r="P235" s="31">
        <v>23813732</v>
      </c>
      <c r="Q235" s="31">
        <v>111814268</v>
      </c>
      <c r="R235" s="31">
        <v>113355113</v>
      </c>
      <c r="S235" s="31">
        <v>23813732</v>
      </c>
      <c r="T235" s="36">
        <f t="shared" si="54"/>
        <v>0.21297578945828274</v>
      </c>
      <c r="U235" s="36">
        <f t="shared" si="55"/>
        <v>0.11455755863885586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240402577</v>
      </c>
      <c r="E236" s="31">
        <v>240402577</v>
      </c>
      <c r="F236" s="31">
        <v>2386100</v>
      </c>
      <c r="G236" s="36">
        <f t="shared" si="49"/>
        <v>9.9254343683678574E-3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2386100</v>
      </c>
      <c r="O236" s="36">
        <f t="shared" si="53"/>
        <v>9.9254343683678574E-3</v>
      </c>
      <c r="P236" s="31">
        <v>60253537</v>
      </c>
      <c r="Q236" s="31">
        <v>286978958</v>
      </c>
      <c r="R236" s="31">
        <v>298343698</v>
      </c>
      <c r="S236" s="31">
        <v>60253537</v>
      </c>
      <c r="T236" s="36">
        <f t="shared" si="54"/>
        <v>0.20995803113899383</v>
      </c>
      <c r="U236" s="36">
        <f t="shared" si="55"/>
        <v>-0.96039900528993016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39190910</v>
      </c>
      <c r="E237" s="31">
        <v>39190910</v>
      </c>
      <c r="F237" s="31">
        <v>406101</v>
      </c>
      <c r="G237" s="36">
        <f t="shared" si="49"/>
        <v>1.0362122237018738E-2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406101</v>
      </c>
      <c r="O237" s="36">
        <f t="shared" si="53"/>
        <v>1.0362122237018738E-2</v>
      </c>
      <c r="P237" s="31">
        <v>7845920</v>
      </c>
      <c r="Q237" s="31">
        <v>32451693</v>
      </c>
      <c r="R237" s="31">
        <v>34446569</v>
      </c>
      <c r="S237" s="31">
        <v>7845920</v>
      </c>
      <c r="T237" s="36">
        <f t="shared" si="54"/>
        <v>0.24177228596363215</v>
      </c>
      <c r="U237" s="36">
        <f t="shared" si="55"/>
        <v>-0.94824048677529216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103911563</v>
      </c>
      <c r="E238" s="31">
        <v>103911563</v>
      </c>
      <c r="F238" s="31">
        <v>27630898</v>
      </c>
      <c r="G238" s="36">
        <f t="shared" si="49"/>
        <v>0.2659078277939097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27630898</v>
      </c>
      <c r="O238" s="36">
        <f t="shared" si="53"/>
        <v>0.2659078277939097</v>
      </c>
      <c r="P238" s="31">
        <v>22953469</v>
      </c>
      <c r="Q238" s="31">
        <v>117268586</v>
      </c>
      <c r="R238" s="31">
        <v>117208586</v>
      </c>
      <c r="S238" s="31">
        <v>22953469</v>
      </c>
      <c r="T238" s="36">
        <f t="shared" si="54"/>
        <v>0.19573416703429852</v>
      </c>
      <c r="U238" s="36">
        <f t="shared" si="55"/>
        <v>0.20377874037253374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112990984</v>
      </c>
      <c r="E239" s="31">
        <v>112990984</v>
      </c>
      <c r="F239" s="31">
        <v>30357790</v>
      </c>
      <c r="G239" s="36">
        <f t="shared" si="49"/>
        <v>0.26867444574161775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30357790</v>
      </c>
      <c r="O239" s="36">
        <f t="shared" si="53"/>
        <v>0.26867444574161775</v>
      </c>
      <c r="P239" s="31">
        <v>27975956</v>
      </c>
      <c r="Q239" s="31">
        <v>104547747</v>
      </c>
      <c r="R239" s="31">
        <v>109248384</v>
      </c>
      <c r="S239" s="31">
        <v>27975956</v>
      </c>
      <c r="T239" s="36">
        <f t="shared" si="54"/>
        <v>0.26759023319746911</v>
      </c>
      <c r="U239" s="36">
        <f t="shared" si="55"/>
        <v>8.5138609740450066E-2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691175678</v>
      </c>
      <c r="E240" s="32">
        <f>SUM(E234:E239)</f>
        <v>691425678</v>
      </c>
      <c r="F240" s="32">
        <f>SUM(F234:F239)</f>
        <v>110390905</v>
      </c>
      <c r="G240" s="37">
        <f t="shared" si="49"/>
        <v>0.15971468399962999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110390905</v>
      </c>
      <c r="O240" s="37">
        <f t="shared" si="53"/>
        <v>0.15971468399962999</v>
      </c>
      <c r="P240" s="32">
        <f>SUM(P234:P239)</f>
        <v>166451068</v>
      </c>
      <c r="Q240" s="32">
        <f>SUM(Q234:Q239)</f>
        <v>747254395</v>
      </c>
      <c r="R240" s="32">
        <f>SUM(R234:R239)</f>
        <v>762715767</v>
      </c>
      <c r="S240" s="32">
        <f>SUM(S234:S239)</f>
        <v>166451068</v>
      </c>
      <c r="T240" s="37">
        <f t="shared" si="54"/>
        <v>0.2227502027606007</v>
      </c>
      <c r="U240" s="37">
        <f t="shared" si="55"/>
        <v>-0.33679665545912874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43560396</v>
      </c>
      <c r="E241" s="31">
        <v>43560396</v>
      </c>
      <c r="F241" s="31">
        <v>10113156</v>
      </c>
      <c r="G241" s="36">
        <f t="shared" si="49"/>
        <v>0.23216400512061461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10113156</v>
      </c>
      <c r="O241" s="36">
        <f t="shared" si="53"/>
        <v>0.23216400512061461</v>
      </c>
      <c r="P241" s="31">
        <v>14290226</v>
      </c>
      <c r="Q241" s="31">
        <v>57342552</v>
      </c>
      <c r="R241" s="31">
        <v>45659720</v>
      </c>
      <c r="S241" s="31">
        <v>14290226</v>
      </c>
      <c r="T241" s="36">
        <f t="shared" si="54"/>
        <v>0.24920805756953404</v>
      </c>
      <c r="U241" s="36">
        <f t="shared" si="55"/>
        <v>-0.29230258499760609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36013878</v>
      </c>
      <c r="E242" s="31">
        <v>36013878</v>
      </c>
      <c r="F242" s="31">
        <v>8686264</v>
      </c>
      <c r="G242" s="36">
        <f t="shared" si="49"/>
        <v>0.24119213154440075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8686264</v>
      </c>
      <c r="O242" s="36">
        <f t="shared" si="53"/>
        <v>0.24119213154440075</v>
      </c>
      <c r="P242" s="31">
        <v>9675879</v>
      </c>
      <c r="Q242" s="31">
        <v>35613577</v>
      </c>
      <c r="R242" s="31">
        <v>42086866</v>
      </c>
      <c r="S242" s="31">
        <v>9675879</v>
      </c>
      <c r="T242" s="36">
        <f t="shared" si="54"/>
        <v>0.2716907374959836</v>
      </c>
      <c r="U242" s="36">
        <f t="shared" si="55"/>
        <v>-0.10227649601653765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81464140</v>
      </c>
      <c r="E243" s="31">
        <v>81464140</v>
      </c>
      <c r="F243" s="31">
        <v>13026138</v>
      </c>
      <c r="G243" s="36">
        <f t="shared" si="49"/>
        <v>0.15990027022933034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13026138</v>
      </c>
      <c r="O243" s="36">
        <f t="shared" si="53"/>
        <v>0.15990027022933034</v>
      </c>
      <c r="P243" s="31">
        <v>16159008</v>
      </c>
      <c r="Q243" s="31">
        <v>79212732</v>
      </c>
      <c r="R243" s="31">
        <v>91886590</v>
      </c>
      <c r="S243" s="31">
        <v>16159008</v>
      </c>
      <c r="T243" s="36">
        <f t="shared" si="54"/>
        <v>0.20399508503254249</v>
      </c>
      <c r="U243" s="36">
        <f t="shared" si="55"/>
        <v>-0.19387761922018976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24197825</v>
      </c>
      <c r="E244" s="31">
        <v>24197825</v>
      </c>
      <c r="F244" s="31">
        <v>212102</v>
      </c>
      <c r="G244" s="36">
        <f t="shared" si="49"/>
        <v>8.7653332479262075E-3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212102</v>
      </c>
      <c r="O244" s="36">
        <f t="shared" si="53"/>
        <v>8.7653332479262075E-3</v>
      </c>
      <c r="P244" s="31">
        <v>6957724</v>
      </c>
      <c r="Q244" s="31">
        <v>43988066</v>
      </c>
      <c r="R244" s="31">
        <v>44022414</v>
      </c>
      <c r="S244" s="31">
        <v>6957724</v>
      </c>
      <c r="T244" s="36">
        <f t="shared" si="54"/>
        <v>0.15817299173825919</v>
      </c>
      <c r="U244" s="36">
        <f t="shared" si="55"/>
        <v>-0.96951560596539899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48806964</v>
      </c>
      <c r="E245" s="31">
        <v>48806964</v>
      </c>
      <c r="F245" s="31">
        <v>7410297</v>
      </c>
      <c r="G245" s="36">
        <f t="shared" si="49"/>
        <v>0.15182868166108426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7410297</v>
      </c>
      <c r="O245" s="36">
        <f t="shared" si="53"/>
        <v>0.15182868166108426</v>
      </c>
      <c r="P245" s="31">
        <v>3176986</v>
      </c>
      <c r="Q245" s="31">
        <v>45318384</v>
      </c>
      <c r="R245" s="31">
        <v>54439492</v>
      </c>
      <c r="S245" s="31">
        <v>3176986</v>
      </c>
      <c r="T245" s="36">
        <f t="shared" si="54"/>
        <v>7.010369125253893E-2</v>
      </c>
      <c r="U245" s="36">
        <f t="shared" si="55"/>
        <v>1.3324928092223258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59899905</v>
      </c>
      <c r="E246" s="31">
        <v>59899905</v>
      </c>
      <c r="F246" s="31">
        <v>14277054</v>
      </c>
      <c r="G246" s="36">
        <f t="shared" si="49"/>
        <v>0.23834852492670899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14277054</v>
      </c>
      <c r="O246" s="36">
        <f t="shared" si="53"/>
        <v>0.23834852492670899</v>
      </c>
      <c r="P246" s="31">
        <v>13851257</v>
      </c>
      <c r="Q246" s="31">
        <v>57498457</v>
      </c>
      <c r="R246" s="31">
        <v>56735634</v>
      </c>
      <c r="S246" s="31">
        <v>13851257</v>
      </c>
      <c r="T246" s="36">
        <f t="shared" si="54"/>
        <v>0.24089789052947977</v>
      </c>
      <c r="U246" s="36">
        <f t="shared" si="55"/>
        <v>3.0740675737949363E-2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293943108</v>
      </c>
      <c r="E247" s="32">
        <f>SUM(E241:E246)</f>
        <v>293943108</v>
      </c>
      <c r="F247" s="32">
        <f>SUM(F241:F246)</f>
        <v>53725011</v>
      </c>
      <c r="G247" s="37">
        <f t="shared" si="49"/>
        <v>0.18277350119057734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53725011</v>
      </c>
      <c r="O247" s="37">
        <f t="shared" si="53"/>
        <v>0.18277350119057734</v>
      </c>
      <c r="P247" s="32">
        <f>SUM(P241:P246)</f>
        <v>64111080</v>
      </c>
      <c r="Q247" s="32">
        <f>SUM(Q241:Q246)</f>
        <v>318973768</v>
      </c>
      <c r="R247" s="32">
        <f>SUM(R241:R246)</f>
        <v>334830716</v>
      </c>
      <c r="S247" s="32">
        <f>SUM(S241:S246)</f>
        <v>64111080</v>
      </c>
      <c r="T247" s="37">
        <f t="shared" si="54"/>
        <v>0.20099170035825642</v>
      </c>
      <c r="U247" s="37">
        <f t="shared" si="55"/>
        <v>-0.16200115487057776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48095729</v>
      </c>
      <c r="E248" s="31">
        <v>48095729</v>
      </c>
      <c r="F248" s="31">
        <v>7774120</v>
      </c>
      <c r="G248" s="36">
        <f t="shared" si="49"/>
        <v>0.16163846897923098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7774120</v>
      </c>
      <c r="O248" s="36">
        <f t="shared" si="53"/>
        <v>0.16163846897923098</v>
      </c>
      <c r="P248" s="31">
        <v>10592349</v>
      </c>
      <c r="Q248" s="31">
        <v>41791865</v>
      </c>
      <c r="R248" s="31">
        <v>55272632</v>
      </c>
      <c r="S248" s="31">
        <v>10592349</v>
      </c>
      <c r="T248" s="36">
        <f t="shared" si="54"/>
        <v>0.25345480513970842</v>
      </c>
      <c r="U248" s="36">
        <f t="shared" si="55"/>
        <v>-0.2660627024279506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9787152</v>
      </c>
      <c r="E249" s="31">
        <v>9787152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-547436</v>
      </c>
      <c r="Q249" s="31">
        <v>13751016</v>
      </c>
      <c r="R249" s="31">
        <v>14088420</v>
      </c>
      <c r="S249" s="31">
        <v>-547436</v>
      </c>
      <c r="T249" s="36">
        <f t="shared" si="54"/>
        <v>-3.9810585632363456E-2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121899137</v>
      </c>
      <c r="E250" s="31">
        <v>121899137</v>
      </c>
      <c r="F250" s="31">
        <v>35188479</v>
      </c>
      <c r="G250" s="36">
        <f t="shared" si="49"/>
        <v>0.2886688114945391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35188479</v>
      </c>
      <c r="O250" s="36">
        <f t="shared" si="53"/>
        <v>0.2886688114945391</v>
      </c>
      <c r="P250" s="31">
        <v>33756860</v>
      </c>
      <c r="Q250" s="31">
        <v>122615882</v>
      </c>
      <c r="R250" s="31">
        <v>126192848</v>
      </c>
      <c r="S250" s="31">
        <v>33756860</v>
      </c>
      <c r="T250" s="36">
        <f t="shared" si="54"/>
        <v>0.27530577156391534</v>
      </c>
      <c r="U250" s="36">
        <f t="shared" si="55"/>
        <v>4.2409720572351706E-2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33998337</v>
      </c>
      <c r="E251" s="31">
        <v>33998337</v>
      </c>
      <c r="F251" s="31">
        <v>7418789</v>
      </c>
      <c r="G251" s="36">
        <f t="shared" si="49"/>
        <v>0.21821034952386054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7418789</v>
      </c>
      <c r="O251" s="36">
        <f t="shared" si="53"/>
        <v>0.21821034952386054</v>
      </c>
      <c r="P251" s="31">
        <v>4300390</v>
      </c>
      <c r="Q251" s="31">
        <v>23255173</v>
      </c>
      <c r="R251" s="31">
        <v>17224691</v>
      </c>
      <c r="S251" s="31">
        <v>4300390</v>
      </c>
      <c r="T251" s="36">
        <f t="shared" si="54"/>
        <v>0.18492186663156623</v>
      </c>
      <c r="U251" s="36">
        <f t="shared" si="55"/>
        <v>0.72514330095642499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48335867</v>
      </c>
      <c r="E252" s="31">
        <v>48335867</v>
      </c>
      <c r="F252" s="31">
        <v>9833465</v>
      </c>
      <c r="G252" s="36">
        <f t="shared" si="49"/>
        <v>0.2034403355173085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9833465</v>
      </c>
      <c r="O252" s="36">
        <f t="shared" si="53"/>
        <v>0.2034403355173085</v>
      </c>
      <c r="P252" s="31">
        <v>7075866</v>
      </c>
      <c r="Q252" s="31">
        <v>51400752</v>
      </c>
      <c r="R252" s="31">
        <v>51400752</v>
      </c>
      <c r="S252" s="31">
        <v>7075866</v>
      </c>
      <c r="T252" s="36">
        <f t="shared" si="54"/>
        <v>0.13766074862095404</v>
      </c>
      <c r="U252" s="36">
        <f t="shared" si="55"/>
        <v>0.38971894040955557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74777703</v>
      </c>
      <c r="E253" s="31">
        <v>74777703</v>
      </c>
      <c r="F253" s="31">
        <v>11162840</v>
      </c>
      <c r="G253" s="36">
        <f t="shared" si="49"/>
        <v>0.14928032758641971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11162840</v>
      </c>
      <c r="O253" s="36">
        <f t="shared" si="53"/>
        <v>0.14928032758641971</v>
      </c>
      <c r="P253" s="31">
        <v>19377872</v>
      </c>
      <c r="Q253" s="31">
        <v>88638151</v>
      </c>
      <c r="R253" s="31">
        <v>97435779</v>
      </c>
      <c r="S253" s="31">
        <v>19377872</v>
      </c>
      <c r="T253" s="36">
        <f t="shared" si="54"/>
        <v>0.21861773718632738</v>
      </c>
      <c r="U253" s="36">
        <f t="shared" si="55"/>
        <v>-0.42393881020578528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336893925</v>
      </c>
      <c r="E254" s="32">
        <f>SUM(E248:E253)</f>
        <v>336893925</v>
      </c>
      <c r="F254" s="32">
        <f>SUM(F248:F253)</f>
        <v>71377693</v>
      </c>
      <c r="G254" s="37">
        <f t="shared" si="49"/>
        <v>0.21186993205650712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71377693</v>
      </c>
      <c r="O254" s="37">
        <f t="shared" si="53"/>
        <v>0.21186993205650712</v>
      </c>
      <c r="P254" s="32">
        <f>SUM(P248:P253)</f>
        <v>74555901</v>
      </c>
      <c r="Q254" s="32">
        <f>SUM(Q248:Q253)</f>
        <v>341452839</v>
      </c>
      <c r="R254" s="32">
        <f>SUM(R248:R253)</f>
        <v>361615122</v>
      </c>
      <c r="S254" s="32">
        <f>SUM(S248:S253)</f>
        <v>74555901</v>
      </c>
      <c r="T254" s="37">
        <f t="shared" si="54"/>
        <v>0.21834904409741926</v>
      </c>
      <c r="U254" s="37">
        <f t="shared" si="55"/>
        <v>-4.2628523797197504E-2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443643504</v>
      </c>
      <c r="E255" s="31">
        <v>443643504</v>
      </c>
      <c r="F255" s="31">
        <v>80032234</v>
      </c>
      <c r="G255" s="36">
        <f t="shared" si="49"/>
        <v>0.18039762394447231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80032234</v>
      </c>
      <c r="O255" s="36">
        <f t="shared" si="53"/>
        <v>0.18039762394447231</v>
      </c>
      <c r="P255" s="31">
        <v>75890635</v>
      </c>
      <c r="Q255" s="31">
        <v>404421119</v>
      </c>
      <c r="R255" s="31">
        <v>438658661</v>
      </c>
      <c r="S255" s="31">
        <v>75890635</v>
      </c>
      <c r="T255" s="36">
        <f t="shared" si="54"/>
        <v>0.18765250239070724</v>
      </c>
      <c r="U255" s="36">
        <f t="shared" si="55"/>
        <v>5.4573255316680447E-2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378837224</v>
      </c>
      <c r="E256" s="31">
        <v>378837224</v>
      </c>
      <c r="F256" s="31">
        <v>10390264</v>
      </c>
      <c r="G256" s="36">
        <f t="shared" si="49"/>
        <v>2.7426724043358528E-2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10390264</v>
      </c>
      <c r="O256" s="36">
        <f t="shared" si="53"/>
        <v>2.7426724043358528E-2</v>
      </c>
      <c r="P256" s="31">
        <v>9019864</v>
      </c>
      <c r="Q256" s="31">
        <v>254369147</v>
      </c>
      <c r="R256" s="31">
        <v>254369147</v>
      </c>
      <c r="S256" s="31">
        <v>9019864</v>
      </c>
      <c r="T256" s="36">
        <f t="shared" si="54"/>
        <v>3.5459740720835138E-2</v>
      </c>
      <c r="U256" s="36">
        <f t="shared" si="55"/>
        <v>0.15193133732393305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109495511</v>
      </c>
      <c r="E257" s="31">
        <v>109495511</v>
      </c>
      <c r="F257" s="31">
        <v>27749128</v>
      </c>
      <c r="G257" s="36">
        <f t="shared" si="49"/>
        <v>0.25342708341714576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27749128</v>
      </c>
      <c r="O257" s="36">
        <f t="shared" si="53"/>
        <v>0.25342708341714576</v>
      </c>
      <c r="P257" s="31">
        <v>30143115</v>
      </c>
      <c r="Q257" s="31">
        <v>97189641</v>
      </c>
      <c r="R257" s="31">
        <v>97428398</v>
      </c>
      <c r="S257" s="31">
        <v>30143115</v>
      </c>
      <c r="T257" s="36">
        <f t="shared" si="54"/>
        <v>0.3101474055244221</v>
      </c>
      <c r="U257" s="36">
        <f t="shared" si="55"/>
        <v>-7.9420690263763416E-2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66086808</v>
      </c>
      <c r="E258" s="31">
        <v>66086808</v>
      </c>
      <c r="F258" s="31">
        <v>13407137</v>
      </c>
      <c r="G258" s="36">
        <f t="shared" si="49"/>
        <v>0.20287160790092934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13407137</v>
      </c>
      <c r="O258" s="36">
        <f t="shared" si="53"/>
        <v>0.20287160790092934</v>
      </c>
      <c r="P258" s="31">
        <v>13205287</v>
      </c>
      <c r="Q258" s="31">
        <v>67372582</v>
      </c>
      <c r="R258" s="31">
        <v>67821996</v>
      </c>
      <c r="S258" s="31">
        <v>13205287</v>
      </c>
      <c r="T258" s="36">
        <f t="shared" si="54"/>
        <v>0.1960038729107933</v>
      </c>
      <c r="U258" s="36">
        <f t="shared" si="55"/>
        <v>1.5285544342958923E-2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998063047</v>
      </c>
      <c r="E259" s="32">
        <f>SUM(E255:E258)</f>
        <v>998063047</v>
      </c>
      <c r="F259" s="32">
        <f>SUM(F255:F258)</f>
        <v>131578763</v>
      </c>
      <c r="G259" s="37">
        <f t="shared" si="49"/>
        <v>0.13183411949325483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131578763</v>
      </c>
      <c r="O259" s="37">
        <f t="shared" si="53"/>
        <v>0.13183411949325483</v>
      </c>
      <c r="P259" s="32">
        <f>SUM(P255:P258)</f>
        <v>128258901</v>
      </c>
      <c r="Q259" s="32">
        <f>SUM(Q255:Q258)</f>
        <v>823352489</v>
      </c>
      <c r="R259" s="32">
        <f>SUM(R255:R258)</f>
        <v>858278202</v>
      </c>
      <c r="S259" s="32">
        <f>SUM(S255:S258)</f>
        <v>128258901</v>
      </c>
      <c r="T259" s="37">
        <f t="shared" si="54"/>
        <v>0.15577641740753881</v>
      </c>
      <c r="U259" s="37">
        <f t="shared" si="55"/>
        <v>2.5884067102680097E-2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2320075758</v>
      </c>
      <c r="E260" s="32">
        <f>SUM(E234:E239,E241:E246,E248:E253,E255:E258)</f>
        <v>2320325758</v>
      </c>
      <c r="F260" s="32">
        <f>SUM(F234:F239,F241:F246,F248:F253,F255:F258)</f>
        <v>367072372</v>
      </c>
      <c r="G260" s="37">
        <f t="shared" si="49"/>
        <v>0.1582156835759671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367072372</v>
      </c>
      <c r="O260" s="37">
        <f t="shared" si="53"/>
        <v>0.1582156835759671</v>
      </c>
      <c r="P260" s="32">
        <f>SUM(P234:P239,P241:P246,P248:P253,P255:P258)</f>
        <v>433376950</v>
      </c>
      <c r="Q260" s="32">
        <f>SUM(Q234:Q239,Q241:Q246,Q248:Q253,Q255:Q258)</f>
        <v>2231033491</v>
      </c>
      <c r="R260" s="32">
        <f>SUM(R234:R239,R241:R246,R248:R253,R255:R258)</f>
        <v>2317439807</v>
      </c>
      <c r="S260" s="32">
        <f>SUM(S234:S239,S241:S246,S248:S253,S255:S258)</f>
        <v>433376950</v>
      </c>
      <c r="T260" s="37">
        <f t="shared" si="54"/>
        <v>0.19424941478836813</v>
      </c>
      <c r="U260" s="37">
        <f t="shared" si="55"/>
        <v>-0.15299516506357802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31628656</v>
      </c>
      <c r="E263" s="31">
        <v>31628656</v>
      </c>
      <c r="F263" s="31">
        <v>10413341</v>
      </c>
      <c r="G263" s="36">
        <f t="shared" ref="G263:G299" si="56">IF(($D263     =0),0,($F263     /$D263     ))</f>
        <v>0.32923754332147404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10413341</v>
      </c>
      <c r="O263" s="36">
        <f t="shared" ref="O263:O299" si="60">IF(($D263     =0),0,($N263     /$D263     ))</f>
        <v>0.32923754332147404</v>
      </c>
      <c r="P263" s="31">
        <v>10253365</v>
      </c>
      <c r="Q263" s="31">
        <v>37588605</v>
      </c>
      <c r="R263" s="31">
        <v>39202704</v>
      </c>
      <c r="S263" s="31">
        <v>10253365</v>
      </c>
      <c r="T263" s="36">
        <f t="shared" ref="T263:T299" si="61">IF(($Q263     =0),0,($S263     /$Q263     ))</f>
        <v>0.27277854551931363</v>
      </c>
      <c r="U263" s="36">
        <f t="shared" ref="U263:U299" si="62">IF(($P263     =0),0,(($F263     /$P263     )-1))</f>
        <v>1.5602292515676464E-2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26613456</v>
      </c>
      <c r="E264" s="31">
        <v>26613456</v>
      </c>
      <c r="F264" s="31">
        <v>6063433</v>
      </c>
      <c r="G264" s="36">
        <f t="shared" si="56"/>
        <v>0.22783335617891942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6063433</v>
      </c>
      <c r="O264" s="36">
        <f t="shared" si="60"/>
        <v>0.22783335617891942</v>
      </c>
      <c r="P264" s="31">
        <v>5578765</v>
      </c>
      <c r="Q264" s="31">
        <v>28150703</v>
      </c>
      <c r="R264" s="31">
        <v>26706264</v>
      </c>
      <c r="S264" s="31">
        <v>5578765</v>
      </c>
      <c r="T264" s="36">
        <f t="shared" si="61"/>
        <v>0.198174979857519</v>
      </c>
      <c r="U264" s="36">
        <f t="shared" si="62"/>
        <v>8.6877292734144573E-2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27231972</v>
      </c>
      <c r="E265" s="31">
        <v>27231972</v>
      </c>
      <c r="F265" s="31">
        <v>9933355</v>
      </c>
      <c r="G265" s="36">
        <f t="shared" si="56"/>
        <v>0.36476811154183031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9933355</v>
      </c>
      <c r="O265" s="36">
        <f t="shared" si="60"/>
        <v>0.36476811154183031</v>
      </c>
      <c r="P265" s="31">
        <v>10313927</v>
      </c>
      <c r="Q265" s="31">
        <v>31784049</v>
      </c>
      <c r="R265" s="31">
        <v>33715277</v>
      </c>
      <c r="S265" s="31">
        <v>10313927</v>
      </c>
      <c r="T265" s="36">
        <f t="shared" si="61"/>
        <v>0.32450009751746861</v>
      </c>
      <c r="U265" s="36">
        <f t="shared" si="62"/>
        <v>-3.6898845609436681E-2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21600124</v>
      </c>
      <c r="E266" s="31">
        <v>21600124</v>
      </c>
      <c r="F266" s="31">
        <v>3582950</v>
      </c>
      <c r="G266" s="36">
        <f t="shared" si="56"/>
        <v>0.16587636256162233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3582950</v>
      </c>
      <c r="O266" s="36">
        <f t="shared" si="60"/>
        <v>0.16587636256162233</v>
      </c>
      <c r="P266" s="31">
        <v>6204534</v>
      </c>
      <c r="Q266" s="31">
        <v>20078661</v>
      </c>
      <c r="R266" s="31">
        <v>21906450</v>
      </c>
      <c r="S266" s="31">
        <v>6204534</v>
      </c>
      <c r="T266" s="36">
        <f t="shared" si="61"/>
        <v>0.30901134293765903</v>
      </c>
      <c r="U266" s="36">
        <f t="shared" si="62"/>
        <v>-0.42252713902446182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107074208</v>
      </c>
      <c r="E267" s="32">
        <f>SUM(E263:E266)</f>
        <v>107074208</v>
      </c>
      <c r="F267" s="32">
        <f>SUM(F263:F266)</f>
        <v>29993079</v>
      </c>
      <c r="G267" s="37">
        <f t="shared" si="56"/>
        <v>0.28011488070030832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29993079</v>
      </c>
      <c r="O267" s="37">
        <f t="shared" si="60"/>
        <v>0.28011488070030832</v>
      </c>
      <c r="P267" s="32">
        <f>SUM(P263:P266)</f>
        <v>32350591</v>
      </c>
      <c r="Q267" s="32">
        <f>SUM(Q263:Q266)</f>
        <v>117602018</v>
      </c>
      <c r="R267" s="32">
        <f>SUM(R263:R266)</f>
        <v>121530695</v>
      </c>
      <c r="S267" s="32">
        <f>SUM(S263:S266)</f>
        <v>32350591</v>
      </c>
      <c r="T267" s="37">
        <f t="shared" si="61"/>
        <v>0.27508533909681721</v>
      </c>
      <c r="U267" s="37">
        <f t="shared" si="62"/>
        <v>-7.2873846415974275E-2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9680680</v>
      </c>
      <c r="E268" s="31">
        <v>9680680</v>
      </c>
      <c r="F268" s="31">
        <v>2712611</v>
      </c>
      <c r="G268" s="36">
        <f t="shared" si="56"/>
        <v>0.28020872500692101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2712611</v>
      </c>
      <c r="O268" s="36">
        <f t="shared" si="60"/>
        <v>0.28020872500692101</v>
      </c>
      <c r="P268" s="31">
        <v>2312165</v>
      </c>
      <c r="Q268" s="31">
        <v>11287926</v>
      </c>
      <c r="R268" s="31">
        <v>11737753</v>
      </c>
      <c r="S268" s="31">
        <v>2312165</v>
      </c>
      <c r="T268" s="36">
        <f t="shared" si="61"/>
        <v>0.20483523722604136</v>
      </c>
      <c r="U268" s="36">
        <f t="shared" si="62"/>
        <v>0.1731909271180907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27077731</v>
      </c>
      <c r="E269" s="31">
        <v>27077731</v>
      </c>
      <c r="F269" s="31">
        <v>6198797</v>
      </c>
      <c r="G269" s="36">
        <f t="shared" si="56"/>
        <v>0.22892601304001431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6198797</v>
      </c>
      <c r="O269" s="36">
        <f t="shared" si="60"/>
        <v>0.22892601304001431</v>
      </c>
      <c r="P269" s="31">
        <v>4685742</v>
      </c>
      <c r="Q269" s="31">
        <v>22898522</v>
      </c>
      <c r="R269" s="31">
        <v>25520232</v>
      </c>
      <c r="S269" s="31">
        <v>4685742</v>
      </c>
      <c r="T269" s="36">
        <f t="shared" si="61"/>
        <v>0.20463076175833533</v>
      </c>
      <c r="U269" s="36">
        <f t="shared" si="62"/>
        <v>0.32290616939643701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14332272</v>
      </c>
      <c r="E270" s="31">
        <v>14332272</v>
      </c>
      <c r="F270" s="31">
        <v>3457130</v>
      </c>
      <c r="G270" s="36">
        <f t="shared" si="56"/>
        <v>0.24121297725859514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3457130</v>
      </c>
      <c r="O270" s="36">
        <f t="shared" si="60"/>
        <v>0.24121297725859514</v>
      </c>
      <c r="P270" s="31">
        <v>3175720</v>
      </c>
      <c r="Q270" s="31">
        <v>10595550</v>
      </c>
      <c r="R270" s="31">
        <v>13735464</v>
      </c>
      <c r="S270" s="31">
        <v>3175720</v>
      </c>
      <c r="T270" s="36">
        <f t="shared" si="61"/>
        <v>0.29972205312607653</v>
      </c>
      <c r="U270" s="36">
        <f t="shared" si="62"/>
        <v>8.8612975955058904E-2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18375573</v>
      </c>
      <c r="E271" s="31">
        <v>18375573</v>
      </c>
      <c r="F271" s="31">
        <v>2082886</v>
      </c>
      <c r="G271" s="36">
        <f t="shared" si="56"/>
        <v>0.11335080544155005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2082886</v>
      </c>
      <c r="O271" s="36">
        <f t="shared" si="60"/>
        <v>0.11335080544155005</v>
      </c>
      <c r="P271" s="31">
        <v>2215298</v>
      </c>
      <c r="Q271" s="31">
        <v>19388912</v>
      </c>
      <c r="R271" s="31">
        <v>20545155</v>
      </c>
      <c r="S271" s="31">
        <v>2215298</v>
      </c>
      <c r="T271" s="36">
        <f t="shared" si="61"/>
        <v>0.11425592111615133</v>
      </c>
      <c r="U271" s="36">
        <f t="shared" si="62"/>
        <v>-5.9771642460743402E-2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24109258</v>
      </c>
      <c r="E272" s="31">
        <v>24109258</v>
      </c>
      <c r="F272" s="31">
        <v>4449885</v>
      </c>
      <c r="G272" s="36">
        <f t="shared" si="56"/>
        <v>0.18457162804429733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4449885</v>
      </c>
      <c r="O272" s="36">
        <f t="shared" si="60"/>
        <v>0.18457162804429733</v>
      </c>
      <c r="P272" s="31">
        <v>4077903</v>
      </c>
      <c r="Q272" s="31">
        <v>17967739</v>
      </c>
      <c r="R272" s="31">
        <v>18007739</v>
      </c>
      <c r="S272" s="31">
        <v>4077903</v>
      </c>
      <c r="T272" s="36">
        <f t="shared" si="61"/>
        <v>0.2269569365405408</v>
      </c>
      <c r="U272" s="36">
        <f t="shared" si="62"/>
        <v>9.1218942677155468E-2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15369308</v>
      </c>
      <c r="E273" s="31">
        <v>15369308</v>
      </c>
      <c r="F273" s="31">
        <v>3180806</v>
      </c>
      <c r="G273" s="36">
        <f t="shared" si="56"/>
        <v>0.20695830937866558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3180806</v>
      </c>
      <c r="O273" s="36">
        <f t="shared" si="60"/>
        <v>0.20695830937866558</v>
      </c>
      <c r="P273" s="31">
        <v>2924459</v>
      </c>
      <c r="Q273" s="31">
        <v>13258131</v>
      </c>
      <c r="R273" s="31">
        <v>14126131</v>
      </c>
      <c r="S273" s="31">
        <v>2924459</v>
      </c>
      <c r="T273" s="36">
        <f t="shared" si="61"/>
        <v>0.22057852649064941</v>
      </c>
      <c r="U273" s="36">
        <f t="shared" si="62"/>
        <v>8.7656212653348886E-2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17767239</v>
      </c>
      <c r="E274" s="31">
        <v>17767239</v>
      </c>
      <c r="F274" s="31">
        <v>4598339</v>
      </c>
      <c r="G274" s="36">
        <f t="shared" si="56"/>
        <v>0.25880999293137219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4598339</v>
      </c>
      <c r="O274" s="36">
        <f t="shared" si="60"/>
        <v>0.25880999293137219</v>
      </c>
      <c r="P274" s="31">
        <v>4663154</v>
      </c>
      <c r="Q274" s="31">
        <v>18801779</v>
      </c>
      <c r="R274" s="31">
        <v>19880947</v>
      </c>
      <c r="S274" s="31">
        <v>4663154</v>
      </c>
      <c r="T274" s="36">
        <f t="shared" si="61"/>
        <v>0.24801663714906977</v>
      </c>
      <c r="U274" s="36">
        <f t="shared" si="62"/>
        <v>-1.3899390841477732E-2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126712061</v>
      </c>
      <c r="E275" s="32">
        <f>SUM(E268:E274)</f>
        <v>126712061</v>
      </c>
      <c r="F275" s="32">
        <f>SUM(F268:F274)</f>
        <v>26680454</v>
      </c>
      <c r="G275" s="37">
        <f t="shared" si="56"/>
        <v>0.21055970354708381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26680454</v>
      </c>
      <c r="O275" s="37">
        <f t="shared" si="60"/>
        <v>0.21055970354708381</v>
      </c>
      <c r="P275" s="32">
        <f>SUM(P268:P274)</f>
        <v>24054441</v>
      </c>
      <c r="Q275" s="32">
        <f>SUM(Q268:Q274)</f>
        <v>114198559</v>
      </c>
      <c r="R275" s="32">
        <f>SUM(R268:R274)</f>
        <v>123553421</v>
      </c>
      <c r="S275" s="32">
        <f>SUM(S268:S274)</f>
        <v>24054441</v>
      </c>
      <c r="T275" s="37">
        <f t="shared" si="61"/>
        <v>0.21063699236345004</v>
      </c>
      <c r="U275" s="37">
        <f t="shared" si="62"/>
        <v>0.10916957080815148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16995568</v>
      </c>
      <c r="E276" s="31">
        <v>16995568</v>
      </c>
      <c r="F276" s="31">
        <v>3118206</v>
      </c>
      <c r="G276" s="36">
        <f t="shared" si="56"/>
        <v>0.18347171450815883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3118206</v>
      </c>
      <c r="O276" s="36">
        <f t="shared" si="60"/>
        <v>0.18347171450815883</v>
      </c>
      <c r="P276" s="31">
        <v>2652084</v>
      </c>
      <c r="Q276" s="31">
        <v>18093012</v>
      </c>
      <c r="R276" s="31">
        <v>14310873</v>
      </c>
      <c r="S276" s="31">
        <v>2652084</v>
      </c>
      <c r="T276" s="36">
        <f t="shared" si="61"/>
        <v>0.14658056933804056</v>
      </c>
      <c r="U276" s="36">
        <f t="shared" si="62"/>
        <v>0.1757568764790256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31223300</v>
      </c>
      <c r="E277" s="31">
        <v>31223300</v>
      </c>
      <c r="F277" s="31">
        <v>5858416</v>
      </c>
      <c r="G277" s="36">
        <f t="shared" si="56"/>
        <v>0.18762962274967732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5858416</v>
      </c>
      <c r="O277" s="36">
        <f t="shared" si="60"/>
        <v>0.18762962274967732</v>
      </c>
      <c r="P277" s="31">
        <v>5859337</v>
      </c>
      <c r="Q277" s="31">
        <v>30159061</v>
      </c>
      <c r="R277" s="31">
        <v>27172806</v>
      </c>
      <c r="S277" s="31">
        <v>5859337</v>
      </c>
      <c r="T277" s="36">
        <f t="shared" si="61"/>
        <v>0.19428114820948836</v>
      </c>
      <c r="U277" s="36">
        <f t="shared" si="62"/>
        <v>-1.5718501939721019E-4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22166532</v>
      </c>
      <c r="E278" s="31">
        <v>22166532</v>
      </c>
      <c r="F278" s="31">
        <v>500508</v>
      </c>
      <c r="G278" s="36">
        <f t="shared" si="56"/>
        <v>2.2579445445052027E-2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500508</v>
      </c>
      <c r="O278" s="36">
        <f t="shared" si="60"/>
        <v>2.2579445445052027E-2</v>
      </c>
      <c r="P278" s="31">
        <v>163455</v>
      </c>
      <c r="Q278" s="31">
        <v>0</v>
      </c>
      <c r="R278" s="31">
        <v>29799933</v>
      </c>
      <c r="S278" s="31">
        <v>163455</v>
      </c>
      <c r="T278" s="36">
        <f t="shared" si="61"/>
        <v>0</v>
      </c>
      <c r="U278" s="36">
        <f t="shared" si="62"/>
        <v>2.0620537762686979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12564457</v>
      </c>
      <c r="E279" s="31">
        <v>12564457</v>
      </c>
      <c r="F279" s="31">
        <v>1652666</v>
      </c>
      <c r="G279" s="36">
        <f t="shared" si="56"/>
        <v>0.13153501181945229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1652666</v>
      </c>
      <c r="O279" s="36">
        <f t="shared" si="60"/>
        <v>0.13153501181945229</v>
      </c>
      <c r="P279" s="31">
        <v>0</v>
      </c>
      <c r="Q279" s="31">
        <v>15549452</v>
      </c>
      <c r="R279" s="31">
        <v>13425719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11092740</v>
      </c>
      <c r="E280" s="31">
        <v>11092740</v>
      </c>
      <c r="F280" s="31">
        <v>3652753</v>
      </c>
      <c r="G280" s="36">
        <f t="shared" si="56"/>
        <v>0.3292922217594571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3652753</v>
      </c>
      <c r="O280" s="36">
        <f t="shared" si="60"/>
        <v>0.3292922217594571</v>
      </c>
      <c r="P280" s="31">
        <v>1631263</v>
      </c>
      <c r="Q280" s="31">
        <v>8846405</v>
      </c>
      <c r="R280" s="31">
        <v>9425566</v>
      </c>
      <c r="S280" s="31">
        <v>1631263</v>
      </c>
      <c r="T280" s="36">
        <f t="shared" si="61"/>
        <v>0.18439840816693334</v>
      </c>
      <c r="U280" s="36">
        <f t="shared" si="62"/>
        <v>1.2392177104488975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9006588</v>
      </c>
      <c r="E281" s="31">
        <v>9006588</v>
      </c>
      <c r="F281" s="31">
        <v>2033531</v>
      </c>
      <c r="G281" s="36">
        <f t="shared" si="56"/>
        <v>0.22578261601396665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2033531</v>
      </c>
      <c r="O281" s="36">
        <f t="shared" si="60"/>
        <v>0.22578261601396665</v>
      </c>
      <c r="P281" s="31">
        <v>1733122</v>
      </c>
      <c r="Q281" s="31">
        <v>9582900</v>
      </c>
      <c r="R281" s="31">
        <v>11550432</v>
      </c>
      <c r="S281" s="31">
        <v>1733122</v>
      </c>
      <c r="T281" s="36">
        <f t="shared" si="61"/>
        <v>0.18085569086602177</v>
      </c>
      <c r="U281" s="36">
        <f t="shared" si="62"/>
        <v>0.1733340180321985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22133739</v>
      </c>
      <c r="E282" s="31">
        <v>22133739</v>
      </c>
      <c r="F282" s="31">
        <v>2621863</v>
      </c>
      <c r="G282" s="36">
        <f t="shared" si="56"/>
        <v>0.11845549457323952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2621863</v>
      </c>
      <c r="O282" s="36">
        <f t="shared" si="60"/>
        <v>0.11845549457323952</v>
      </c>
      <c r="P282" s="31">
        <v>2999437</v>
      </c>
      <c r="Q282" s="31">
        <v>23233848</v>
      </c>
      <c r="R282" s="31">
        <v>25001121</v>
      </c>
      <c r="S282" s="31">
        <v>2999437</v>
      </c>
      <c r="T282" s="36">
        <f t="shared" si="61"/>
        <v>0.12909772845204118</v>
      </c>
      <c r="U282" s="36">
        <f t="shared" si="62"/>
        <v>-0.12588162378473022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14236485</v>
      </c>
      <c r="E283" s="31">
        <v>14236485</v>
      </c>
      <c r="F283" s="31">
        <v>1093235</v>
      </c>
      <c r="G283" s="36">
        <f t="shared" si="56"/>
        <v>7.6791075887060606E-2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1093235</v>
      </c>
      <c r="O283" s="36">
        <f t="shared" si="60"/>
        <v>7.6791075887060606E-2</v>
      </c>
      <c r="P283" s="31">
        <v>2761406</v>
      </c>
      <c r="Q283" s="31">
        <v>10602557</v>
      </c>
      <c r="R283" s="31">
        <v>12541814</v>
      </c>
      <c r="S283" s="31">
        <v>2761406</v>
      </c>
      <c r="T283" s="36">
        <f t="shared" si="61"/>
        <v>0.26044717326207256</v>
      </c>
      <c r="U283" s="36">
        <f t="shared" si="62"/>
        <v>-0.60410204077198348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15422557</v>
      </c>
      <c r="E284" s="31">
        <v>15422557</v>
      </c>
      <c r="F284" s="31">
        <v>4016707</v>
      </c>
      <c r="G284" s="36">
        <f t="shared" si="56"/>
        <v>0.26044364757413441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4016707</v>
      </c>
      <c r="O284" s="36">
        <f t="shared" si="60"/>
        <v>0.26044364757413441</v>
      </c>
      <c r="P284" s="31">
        <v>4253109</v>
      </c>
      <c r="Q284" s="31">
        <v>13604311</v>
      </c>
      <c r="R284" s="31">
        <v>16199917</v>
      </c>
      <c r="S284" s="31">
        <v>4253109</v>
      </c>
      <c r="T284" s="36">
        <f t="shared" si="61"/>
        <v>0.31262950398590567</v>
      </c>
      <c r="U284" s="36">
        <f t="shared" si="62"/>
        <v>-5.5583339152605826E-2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154841966</v>
      </c>
      <c r="E285" s="32">
        <f>SUM(E276:E284)</f>
        <v>154841966</v>
      </c>
      <c r="F285" s="32">
        <f>SUM(F276:F284)</f>
        <v>24547885</v>
      </c>
      <c r="G285" s="37">
        <f t="shared" si="56"/>
        <v>0.15853508989933646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24547885</v>
      </c>
      <c r="O285" s="37">
        <f t="shared" si="60"/>
        <v>0.15853508989933646</v>
      </c>
      <c r="P285" s="32">
        <f>SUM(P276:P284)</f>
        <v>22053213</v>
      </c>
      <c r="Q285" s="32">
        <f>SUM(Q276:Q284)</f>
        <v>129671546</v>
      </c>
      <c r="R285" s="32">
        <f>SUM(R276:R284)</f>
        <v>159428181</v>
      </c>
      <c r="S285" s="32">
        <f>SUM(S276:S284)</f>
        <v>22053213</v>
      </c>
      <c r="T285" s="37">
        <f t="shared" si="61"/>
        <v>0.17006979310634579</v>
      </c>
      <c r="U285" s="37">
        <f t="shared" si="62"/>
        <v>0.1131205688713024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25106613</v>
      </c>
      <c r="E286" s="31">
        <v>25106613</v>
      </c>
      <c r="F286" s="31">
        <v>3214383</v>
      </c>
      <c r="G286" s="36">
        <f t="shared" si="56"/>
        <v>0.1280293363346143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3214383</v>
      </c>
      <c r="O286" s="36">
        <f t="shared" si="60"/>
        <v>0.1280293363346143</v>
      </c>
      <c r="P286" s="31">
        <v>1965483</v>
      </c>
      <c r="Q286" s="31">
        <v>19952165</v>
      </c>
      <c r="R286" s="31">
        <v>19952165</v>
      </c>
      <c r="S286" s="31">
        <v>1965483</v>
      </c>
      <c r="T286" s="36">
        <f t="shared" si="61"/>
        <v>9.8509760720202538E-2</v>
      </c>
      <c r="U286" s="36">
        <f t="shared" si="62"/>
        <v>0.63541633277927101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10989207</v>
      </c>
      <c r="E287" s="31">
        <v>10989207</v>
      </c>
      <c r="F287" s="31">
        <v>1683225</v>
      </c>
      <c r="G287" s="36">
        <f t="shared" si="56"/>
        <v>0.153170742893459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1683225</v>
      </c>
      <c r="O287" s="36">
        <f t="shared" si="60"/>
        <v>0.153170742893459</v>
      </c>
      <c r="P287" s="31">
        <v>1328482</v>
      </c>
      <c r="Q287" s="31">
        <v>10124210</v>
      </c>
      <c r="R287" s="31">
        <v>10393104</v>
      </c>
      <c r="S287" s="31">
        <v>1328482</v>
      </c>
      <c r="T287" s="36">
        <f t="shared" si="61"/>
        <v>0.13121833703567981</v>
      </c>
      <c r="U287" s="36">
        <f t="shared" si="62"/>
        <v>0.26702883441401548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14366458</v>
      </c>
      <c r="E288" s="31">
        <v>14366458</v>
      </c>
      <c r="F288" s="31">
        <v>2563634</v>
      </c>
      <c r="G288" s="36">
        <f t="shared" si="56"/>
        <v>0.17844579366744398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2563634</v>
      </c>
      <c r="O288" s="36">
        <f t="shared" si="60"/>
        <v>0.17844579366744398</v>
      </c>
      <c r="P288" s="31">
        <v>2469525</v>
      </c>
      <c r="Q288" s="31">
        <v>12289652</v>
      </c>
      <c r="R288" s="31">
        <v>10942343</v>
      </c>
      <c r="S288" s="31">
        <v>2469525</v>
      </c>
      <c r="T288" s="36">
        <f t="shared" si="61"/>
        <v>0.20094344412681497</v>
      </c>
      <c r="U288" s="36">
        <f t="shared" si="62"/>
        <v>3.810813820471548E-2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15249913</v>
      </c>
      <c r="E289" s="31">
        <v>15249913</v>
      </c>
      <c r="F289" s="31">
        <v>4398246</v>
      </c>
      <c r="G289" s="36">
        <f t="shared" si="56"/>
        <v>0.28841121913285667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4398246</v>
      </c>
      <c r="O289" s="36">
        <f t="shared" si="60"/>
        <v>0.28841121913285667</v>
      </c>
      <c r="P289" s="31">
        <v>1421071</v>
      </c>
      <c r="Q289" s="31">
        <v>13994211</v>
      </c>
      <c r="R289" s="31">
        <v>14446496</v>
      </c>
      <c r="S289" s="31">
        <v>1421071</v>
      </c>
      <c r="T289" s="36">
        <f t="shared" si="61"/>
        <v>0.10154706113835214</v>
      </c>
      <c r="U289" s="36">
        <f t="shared" si="62"/>
        <v>2.0950219939749668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62721692</v>
      </c>
      <c r="E290" s="31">
        <v>62721692</v>
      </c>
      <c r="F290" s="31">
        <v>8199803</v>
      </c>
      <c r="G290" s="36">
        <f t="shared" si="56"/>
        <v>0.1307331281815548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8199803</v>
      </c>
      <c r="O290" s="36">
        <f t="shared" si="60"/>
        <v>0.1307331281815548</v>
      </c>
      <c r="P290" s="31">
        <v>8593894</v>
      </c>
      <c r="Q290" s="31">
        <v>52074593</v>
      </c>
      <c r="R290" s="31">
        <v>52074593</v>
      </c>
      <c r="S290" s="31">
        <v>8593894</v>
      </c>
      <c r="T290" s="36">
        <f t="shared" si="61"/>
        <v>0.16503045928750706</v>
      </c>
      <c r="U290" s="36">
        <f t="shared" si="62"/>
        <v>-4.5857093420049178E-2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22199010</v>
      </c>
      <c r="E291" s="31">
        <v>22199010</v>
      </c>
      <c r="F291" s="31">
        <v>4806646</v>
      </c>
      <c r="G291" s="36">
        <f t="shared" si="56"/>
        <v>0.21652524144094715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4806646</v>
      </c>
      <c r="O291" s="36">
        <f t="shared" si="60"/>
        <v>0.21652524144094715</v>
      </c>
      <c r="P291" s="31">
        <v>4965460</v>
      </c>
      <c r="Q291" s="31">
        <v>20954516</v>
      </c>
      <c r="R291" s="31">
        <v>21055475</v>
      </c>
      <c r="S291" s="31">
        <v>4965460</v>
      </c>
      <c r="T291" s="36">
        <f t="shared" si="61"/>
        <v>0.23696371703359792</v>
      </c>
      <c r="U291" s="36">
        <f t="shared" si="62"/>
        <v>-3.1983743701489931E-2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150632893</v>
      </c>
      <c r="E292" s="32">
        <f>SUM(E286:E291)</f>
        <v>150632893</v>
      </c>
      <c r="F292" s="32">
        <f>SUM(F286:F291)</f>
        <v>24865937</v>
      </c>
      <c r="G292" s="37">
        <f t="shared" si="56"/>
        <v>0.16507640864336318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24865937</v>
      </c>
      <c r="O292" s="37">
        <f t="shared" si="60"/>
        <v>0.16507640864336318</v>
      </c>
      <c r="P292" s="32">
        <f>SUM(P286:P291)</f>
        <v>20743915</v>
      </c>
      <c r="Q292" s="32">
        <f>SUM(Q286:Q291)</f>
        <v>129389347</v>
      </c>
      <c r="R292" s="32">
        <f>SUM(R286:R291)</f>
        <v>128864176</v>
      </c>
      <c r="S292" s="32">
        <f>SUM(S286:S291)</f>
        <v>20743915</v>
      </c>
      <c r="T292" s="37">
        <f t="shared" si="61"/>
        <v>0.16032166079329546</v>
      </c>
      <c r="U292" s="37">
        <f t="shared" si="62"/>
        <v>0.19870993493754674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540235221</v>
      </c>
      <c r="E293" s="31">
        <v>540235221</v>
      </c>
      <c r="F293" s="31">
        <v>119438861</v>
      </c>
      <c r="G293" s="36">
        <f t="shared" si="56"/>
        <v>0.22108677175640867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119438861</v>
      </c>
      <c r="O293" s="36">
        <f t="shared" si="60"/>
        <v>0.22108677175640867</v>
      </c>
      <c r="P293" s="31">
        <v>116678812</v>
      </c>
      <c r="Q293" s="31">
        <v>478846393</v>
      </c>
      <c r="R293" s="31">
        <v>585196393</v>
      </c>
      <c r="S293" s="31">
        <v>116678812</v>
      </c>
      <c r="T293" s="36">
        <f t="shared" si="61"/>
        <v>0.24366647364512986</v>
      </c>
      <c r="U293" s="36">
        <f t="shared" si="62"/>
        <v>2.3655100293616282E-2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7968652</v>
      </c>
      <c r="E294" s="31">
        <v>7968652</v>
      </c>
      <c r="F294" s="31">
        <v>2224926</v>
      </c>
      <c r="G294" s="36">
        <f t="shared" si="56"/>
        <v>0.27920983373348468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2224926</v>
      </c>
      <c r="O294" s="36">
        <f t="shared" si="60"/>
        <v>0.27920983373348468</v>
      </c>
      <c r="P294" s="31">
        <v>2966020</v>
      </c>
      <c r="Q294" s="31">
        <v>9940532</v>
      </c>
      <c r="R294" s="31">
        <v>8175220</v>
      </c>
      <c r="S294" s="31">
        <v>2966020</v>
      </c>
      <c r="T294" s="36">
        <f t="shared" si="61"/>
        <v>0.29837638468444144</v>
      </c>
      <c r="U294" s="36">
        <f t="shared" si="62"/>
        <v>-0.24986143046911347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14884356</v>
      </c>
      <c r="E295" s="31">
        <v>14884356</v>
      </c>
      <c r="F295" s="31">
        <v>3590773</v>
      </c>
      <c r="G295" s="36">
        <f t="shared" si="56"/>
        <v>0.24124476732483421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3590773</v>
      </c>
      <c r="O295" s="36">
        <f t="shared" si="60"/>
        <v>0.24124476732483421</v>
      </c>
      <c r="P295" s="31">
        <v>3357070</v>
      </c>
      <c r="Q295" s="31">
        <v>13862374</v>
      </c>
      <c r="R295" s="31">
        <v>16536817</v>
      </c>
      <c r="S295" s="31">
        <v>3357070</v>
      </c>
      <c r="T295" s="36">
        <f t="shared" si="61"/>
        <v>0.24217136256747943</v>
      </c>
      <c r="U295" s="36">
        <f t="shared" si="62"/>
        <v>6.9615170371782442E-2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28693957</v>
      </c>
      <c r="E296" s="31">
        <v>28693957</v>
      </c>
      <c r="F296" s="31">
        <v>7210077</v>
      </c>
      <c r="G296" s="36">
        <f t="shared" si="56"/>
        <v>0.25127510297725753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7210077</v>
      </c>
      <c r="O296" s="36">
        <f t="shared" si="60"/>
        <v>0.25127510297725753</v>
      </c>
      <c r="P296" s="31">
        <v>5754162</v>
      </c>
      <c r="Q296" s="31">
        <v>38053504</v>
      </c>
      <c r="R296" s="31">
        <v>38053504</v>
      </c>
      <c r="S296" s="31">
        <v>5754162</v>
      </c>
      <c r="T296" s="36">
        <f t="shared" si="61"/>
        <v>0.15121240871799874</v>
      </c>
      <c r="U296" s="36">
        <f t="shared" si="62"/>
        <v>0.25301946660521546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29068372</v>
      </c>
      <c r="E297" s="31">
        <v>29068372</v>
      </c>
      <c r="F297" s="31">
        <v>3916524</v>
      </c>
      <c r="G297" s="36">
        <f t="shared" si="56"/>
        <v>0.13473489330603033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3916524</v>
      </c>
      <c r="O297" s="36">
        <f t="shared" si="60"/>
        <v>0.13473489330603033</v>
      </c>
      <c r="P297" s="31">
        <v>4118770</v>
      </c>
      <c r="Q297" s="31">
        <v>25387752</v>
      </c>
      <c r="R297" s="31">
        <v>24329079</v>
      </c>
      <c r="S297" s="31">
        <v>4118770</v>
      </c>
      <c r="T297" s="36">
        <f t="shared" si="61"/>
        <v>0.1622345294691708</v>
      </c>
      <c r="U297" s="36">
        <f t="shared" si="62"/>
        <v>-4.9103494489859845E-2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620850558</v>
      </c>
      <c r="E298" s="32">
        <f>SUM(E293:E297)</f>
        <v>620850558</v>
      </c>
      <c r="F298" s="32">
        <f>SUM(F293:F297)</f>
        <v>136381161</v>
      </c>
      <c r="G298" s="37">
        <f t="shared" si="56"/>
        <v>0.21966825871806658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136381161</v>
      </c>
      <c r="O298" s="37">
        <f t="shared" si="60"/>
        <v>0.21966825871806658</v>
      </c>
      <c r="P298" s="32">
        <f>SUM(P293:P297)</f>
        <v>132874834</v>
      </c>
      <c r="Q298" s="32">
        <f>SUM(Q293:Q297)</f>
        <v>566090555</v>
      </c>
      <c r="R298" s="32">
        <f>SUM(R293:R297)</f>
        <v>672291013</v>
      </c>
      <c r="S298" s="32">
        <f>SUM(S293:S297)</f>
        <v>132874834</v>
      </c>
      <c r="T298" s="37">
        <f t="shared" si="61"/>
        <v>0.23472363710431451</v>
      </c>
      <c r="U298" s="37">
        <f t="shared" si="62"/>
        <v>2.6388194772834161E-2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1160111686</v>
      </c>
      <c r="E299" s="32">
        <f>SUM(E263:E266,E268:E274,E276:E284,E286:E291,E293:E297)</f>
        <v>1160111686</v>
      </c>
      <c r="F299" s="32">
        <f>SUM(F263:F266,F268:F274,F276:F284,F286:F291,F293:F297)</f>
        <v>242468516</v>
      </c>
      <c r="G299" s="37">
        <f t="shared" si="56"/>
        <v>0.20900445959303957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242468516</v>
      </c>
      <c r="O299" s="37">
        <f t="shared" si="60"/>
        <v>0.20900445959303957</v>
      </c>
      <c r="P299" s="32">
        <f>SUM(P263:P266,P268:P274,P276:P284,P286:P291,P293:P297)</f>
        <v>232076994</v>
      </c>
      <c r="Q299" s="32">
        <f>SUM(Q263:Q266,Q268:Q274,Q276:Q284,Q286:Q291,Q293:Q297)</f>
        <v>1056952025</v>
      </c>
      <c r="R299" s="32">
        <f>SUM(R263:R266,R268:R274,R276:R284,R286:R291,R293:R297)</f>
        <v>1205667486</v>
      </c>
      <c r="S299" s="32">
        <f>SUM(S263:S266,S268:S274,S276:S284,S286:S291,S293:S297)</f>
        <v>232076994</v>
      </c>
      <c r="T299" s="37">
        <f t="shared" si="61"/>
        <v>0.21957192806362238</v>
      </c>
      <c r="U299" s="37">
        <f t="shared" si="62"/>
        <v>4.4776183200649244E-2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608440135</v>
      </c>
      <c r="E302" s="31">
        <v>608316656</v>
      </c>
      <c r="F302" s="31">
        <v>123862902</v>
      </c>
      <c r="G302" s="36">
        <f t="shared" ref="G302:G339" si="63">IF(($D302     =0),0,($F302     /$D302     ))</f>
        <v>0.2035745094297568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123862902</v>
      </c>
      <c r="O302" s="36">
        <f t="shared" ref="O302:O339" si="67">IF(($D302     =0),0,($N302     /$D302     ))</f>
        <v>0.2035745094297568</v>
      </c>
      <c r="P302" s="31">
        <v>122267078</v>
      </c>
      <c r="Q302" s="31">
        <v>608148279</v>
      </c>
      <c r="R302" s="31">
        <v>607633744</v>
      </c>
      <c r="S302" s="31">
        <v>122267078</v>
      </c>
      <c r="T302" s="36">
        <f t="shared" ref="T302:T339" si="68">IF(($Q302     =0),0,($S302     /$Q302     ))</f>
        <v>0.20104813615693878</v>
      </c>
      <c r="U302" s="36">
        <f t="shared" ref="U302:U339" si="69">IF(($P302     =0),0,(($F302     /$P302     )-1))</f>
        <v>1.3051951728166866E-2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608440135</v>
      </c>
      <c r="E303" s="32">
        <f>E302</f>
        <v>608316656</v>
      </c>
      <c r="F303" s="32">
        <f>F302</f>
        <v>123862902</v>
      </c>
      <c r="G303" s="37">
        <f t="shared" si="63"/>
        <v>0.2035745094297568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123862902</v>
      </c>
      <c r="O303" s="37">
        <f t="shared" si="67"/>
        <v>0.2035745094297568</v>
      </c>
      <c r="P303" s="32">
        <f>P302</f>
        <v>122267078</v>
      </c>
      <c r="Q303" s="32">
        <f>Q302</f>
        <v>608148279</v>
      </c>
      <c r="R303" s="32">
        <f>R302</f>
        <v>607633744</v>
      </c>
      <c r="S303" s="32">
        <f>S302</f>
        <v>122267078</v>
      </c>
      <c r="T303" s="37">
        <f t="shared" si="68"/>
        <v>0.20104813615693878</v>
      </c>
      <c r="U303" s="37">
        <f t="shared" si="69"/>
        <v>1.3051951728166866E-2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17214163</v>
      </c>
      <c r="E304" s="31">
        <v>17214163</v>
      </c>
      <c r="F304" s="31">
        <v>4726897</v>
      </c>
      <c r="G304" s="36">
        <f t="shared" si="63"/>
        <v>0.27459348444649906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4726897</v>
      </c>
      <c r="O304" s="36">
        <f t="shared" si="67"/>
        <v>0.27459348444649906</v>
      </c>
      <c r="P304" s="31">
        <v>4821600</v>
      </c>
      <c r="Q304" s="31">
        <v>16926429</v>
      </c>
      <c r="R304" s="31">
        <v>17065940</v>
      </c>
      <c r="S304" s="31">
        <v>4821600</v>
      </c>
      <c r="T304" s="36">
        <f t="shared" si="68"/>
        <v>0.28485630371296866</v>
      </c>
      <c r="U304" s="36">
        <f t="shared" si="69"/>
        <v>-1.9641405342624818E-2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14570940</v>
      </c>
      <c r="E305" s="31">
        <v>14570940</v>
      </c>
      <c r="F305" s="31">
        <v>4781967</v>
      </c>
      <c r="G305" s="36">
        <f t="shared" si="63"/>
        <v>0.32818520973938536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4781967</v>
      </c>
      <c r="O305" s="36">
        <f t="shared" si="67"/>
        <v>0.32818520973938536</v>
      </c>
      <c r="P305" s="31">
        <v>4170679</v>
      </c>
      <c r="Q305" s="31">
        <v>13898704</v>
      </c>
      <c r="R305" s="31">
        <v>13766587</v>
      </c>
      <c r="S305" s="31">
        <v>4170679</v>
      </c>
      <c r="T305" s="36">
        <f t="shared" si="68"/>
        <v>0.30007682730706403</v>
      </c>
      <c r="U305" s="36">
        <f t="shared" si="69"/>
        <v>0.14656798089711542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32527680</v>
      </c>
      <c r="E306" s="31">
        <v>32527680</v>
      </c>
      <c r="F306" s="31">
        <v>9200562</v>
      </c>
      <c r="G306" s="36">
        <f t="shared" si="63"/>
        <v>0.2828533113950949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9200562</v>
      </c>
      <c r="O306" s="36">
        <f t="shared" si="67"/>
        <v>0.2828533113950949</v>
      </c>
      <c r="P306" s="31">
        <v>8244278</v>
      </c>
      <c r="Q306" s="31">
        <v>29043544</v>
      </c>
      <c r="R306" s="31">
        <v>30044158</v>
      </c>
      <c r="S306" s="31">
        <v>8244278</v>
      </c>
      <c r="T306" s="36">
        <f t="shared" si="68"/>
        <v>0.28385922874976965</v>
      </c>
      <c r="U306" s="36">
        <f t="shared" si="69"/>
        <v>0.11599366251356402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21252148</v>
      </c>
      <c r="E307" s="31">
        <v>21252148</v>
      </c>
      <c r="F307" s="31">
        <v>4288021</v>
      </c>
      <c r="G307" s="36">
        <f t="shared" si="63"/>
        <v>0.20176882826150092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4288021</v>
      </c>
      <c r="O307" s="36">
        <f t="shared" si="67"/>
        <v>0.20176882826150092</v>
      </c>
      <c r="P307" s="31">
        <v>4041825</v>
      </c>
      <c r="Q307" s="31">
        <v>19374492</v>
      </c>
      <c r="R307" s="31">
        <v>19652272</v>
      </c>
      <c r="S307" s="31">
        <v>4041825</v>
      </c>
      <c r="T307" s="36">
        <f t="shared" si="68"/>
        <v>0.20861579235212979</v>
      </c>
      <c r="U307" s="36">
        <f t="shared" si="69"/>
        <v>6.0912087980058427E-2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30530929</v>
      </c>
      <c r="E308" s="31">
        <v>30530929</v>
      </c>
      <c r="F308" s="31">
        <v>8954596</v>
      </c>
      <c r="G308" s="36">
        <f t="shared" si="63"/>
        <v>0.29329589021021929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8954596</v>
      </c>
      <c r="O308" s="36">
        <f t="shared" si="67"/>
        <v>0.29329589021021929</v>
      </c>
      <c r="P308" s="31">
        <v>6654045</v>
      </c>
      <c r="Q308" s="31">
        <v>30450926</v>
      </c>
      <c r="R308" s="31">
        <v>29822009</v>
      </c>
      <c r="S308" s="31">
        <v>6654045</v>
      </c>
      <c r="T308" s="36">
        <f t="shared" si="68"/>
        <v>0.21851700010699182</v>
      </c>
      <c r="U308" s="36">
        <f t="shared" si="69"/>
        <v>0.34573721698605886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19112608</v>
      </c>
      <c r="E309" s="31">
        <v>19612608</v>
      </c>
      <c r="F309" s="31">
        <v>4324902</v>
      </c>
      <c r="G309" s="36">
        <f t="shared" si="63"/>
        <v>0.22628528770118655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4324902</v>
      </c>
      <c r="O309" s="36">
        <f t="shared" si="67"/>
        <v>0.22628528770118655</v>
      </c>
      <c r="P309" s="31">
        <v>3150509</v>
      </c>
      <c r="Q309" s="31">
        <v>17361213</v>
      </c>
      <c r="R309" s="31">
        <v>17703771</v>
      </c>
      <c r="S309" s="31">
        <v>3150509</v>
      </c>
      <c r="T309" s="36">
        <f t="shared" si="68"/>
        <v>0.18146825339911446</v>
      </c>
      <c r="U309" s="36">
        <f t="shared" si="69"/>
        <v>0.3727629408454316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135208468</v>
      </c>
      <c r="E310" s="32">
        <f>SUM(E304:E309)</f>
        <v>135708468</v>
      </c>
      <c r="F310" s="32">
        <f>SUM(F304:F309)</f>
        <v>36276945</v>
      </c>
      <c r="G310" s="37">
        <f t="shared" si="63"/>
        <v>0.26830379440435637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36276945</v>
      </c>
      <c r="O310" s="37">
        <f t="shared" si="67"/>
        <v>0.26830379440435637</v>
      </c>
      <c r="P310" s="32">
        <f>SUM(P304:P309)</f>
        <v>31082936</v>
      </c>
      <c r="Q310" s="32">
        <f>SUM(Q304:Q309)</f>
        <v>127055308</v>
      </c>
      <c r="R310" s="32">
        <f>SUM(R304:R309)</f>
        <v>128054737</v>
      </c>
      <c r="S310" s="32">
        <f>SUM(S304:S309)</f>
        <v>31082936</v>
      </c>
      <c r="T310" s="37">
        <f t="shared" si="68"/>
        <v>0.24464098737220802</v>
      </c>
      <c r="U310" s="37">
        <f t="shared" si="69"/>
        <v>0.16710162128828498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36515878</v>
      </c>
      <c r="E311" s="31">
        <v>36597328</v>
      </c>
      <c r="F311" s="31">
        <v>7450437</v>
      </c>
      <c r="G311" s="36">
        <f t="shared" si="63"/>
        <v>0.20403280457887388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7450437</v>
      </c>
      <c r="O311" s="36">
        <f t="shared" si="67"/>
        <v>0.20403280457887388</v>
      </c>
      <c r="P311" s="31">
        <v>6971864</v>
      </c>
      <c r="Q311" s="31">
        <v>32063509</v>
      </c>
      <c r="R311" s="31">
        <v>33975995</v>
      </c>
      <c r="S311" s="31">
        <v>6971864</v>
      </c>
      <c r="T311" s="36">
        <f t="shared" si="68"/>
        <v>0.21743920791701246</v>
      </c>
      <c r="U311" s="36">
        <f t="shared" si="69"/>
        <v>6.8643478989263151E-2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136085849</v>
      </c>
      <c r="E312" s="31">
        <v>142136232</v>
      </c>
      <c r="F312" s="31">
        <v>16403752</v>
      </c>
      <c r="G312" s="36">
        <f t="shared" si="63"/>
        <v>0.12053973370882964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16403752</v>
      </c>
      <c r="O312" s="36">
        <f t="shared" si="67"/>
        <v>0.12053973370882964</v>
      </c>
      <c r="P312" s="31">
        <v>18481821</v>
      </c>
      <c r="Q312" s="31">
        <v>142061225</v>
      </c>
      <c r="R312" s="31">
        <v>129855391</v>
      </c>
      <c r="S312" s="31">
        <v>18481821</v>
      </c>
      <c r="T312" s="36">
        <f t="shared" si="68"/>
        <v>0.13009757588673476</v>
      </c>
      <c r="U312" s="36">
        <f t="shared" si="69"/>
        <v>-0.11243854163504774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39692760</v>
      </c>
      <c r="E313" s="31">
        <v>39692760</v>
      </c>
      <c r="F313" s="31">
        <v>917324</v>
      </c>
      <c r="G313" s="36">
        <f t="shared" si="63"/>
        <v>2.3110612615499654E-2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917324</v>
      </c>
      <c r="O313" s="36">
        <f t="shared" si="67"/>
        <v>2.3110612615499654E-2</v>
      </c>
      <c r="P313" s="31">
        <v>283946</v>
      </c>
      <c r="Q313" s="31">
        <v>33196480</v>
      </c>
      <c r="R313" s="31">
        <v>33163970</v>
      </c>
      <c r="S313" s="31">
        <v>283946</v>
      </c>
      <c r="T313" s="36">
        <f t="shared" si="68"/>
        <v>8.5534972382614056E-3</v>
      </c>
      <c r="U313" s="36">
        <f t="shared" si="69"/>
        <v>2.2306283589133145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47925164</v>
      </c>
      <c r="E314" s="31">
        <v>47925164</v>
      </c>
      <c r="F314" s="31">
        <v>15277144</v>
      </c>
      <c r="G314" s="36">
        <f t="shared" si="63"/>
        <v>0.3187708236115791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15277144</v>
      </c>
      <c r="O314" s="36">
        <f t="shared" si="67"/>
        <v>0.3187708236115791</v>
      </c>
      <c r="P314" s="31">
        <v>10498961</v>
      </c>
      <c r="Q314" s="31">
        <v>47352786</v>
      </c>
      <c r="R314" s="31">
        <v>47508286</v>
      </c>
      <c r="S314" s="31">
        <v>10498961</v>
      </c>
      <c r="T314" s="36">
        <f t="shared" si="68"/>
        <v>0.22171791539361591</v>
      </c>
      <c r="U314" s="36">
        <f t="shared" si="69"/>
        <v>0.4551100818452416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29277790</v>
      </c>
      <c r="E315" s="31">
        <v>31157413</v>
      </c>
      <c r="F315" s="31">
        <v>5183007</v>
      </c>
      <c r="G315" s="36">
        <f t="shared" si="63"/>
        <v>0.17702862818539242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5183007</v>
      </c>
      <c r="O315" s="36">
        <f t="shared" si="67"/>
        <v>0.17702862818539242</v>
      </c>
      <c r="P315" s="31">
        <v>4390781</v>
      </c>
      <c r="Q315" s="31">
        <v>27815738</v>
      </c>
      <c r="R315" s="31">
        <v>26482021</v>
      </c>
      <c r="S315" s="31">
        <v>4390781</v>
      </c>
      <c r="T315" s="36">
        <f t="shared" si="68"/>
        <v>0.15785239996148942</v>
      </c>
      <c r="U315" s="36">
        <f t="shared" si="69"/>
        <v>0.18042940424493947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60360945</v>
      </c>
      <c r="E316" s="31">
        <v>60360945</v>
      </c>
      <c r="F316" s="31">
        <v>11642754</v>
      </c>
      <c r="G316" s="36">
        <f t="shared" si="63"/>
        <v>0.19288554876004674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11642754</v>
      </c>
      <c r="O316" s="36">
        <f t="shared" si="67"/>
        <v>0.19288554876004674</v>
      </c>
      <c r="P316" s="31">
        <v>14714400</v>
      </c>
      <c r="Q316" s="31">
        <v>51446960</v>
      </c>
      <c r="R316" s="31">
        <v>67596527</v>
      </c>
      <c r="S316" s="31">
        <v>14714400</v>
      </c>
      <c r="T316" s="36">
        <f t="shared" si="68"/>
        <v>0.28601106848684549</v>
      </c>
      <c r="U316" s="36">
        <f t="shared" si="69"/>
        <v>-0.20875101940955798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349858386</v>
      </c>
      <c r="E317" s="32">
        <f>SUM(E311:E316)</f>
        <v>357869842</v>
      </c>
      <c r="F317" s="32">
        <f>SUM(F311:F316)</f>
        <v>56874418</v>
      </c>
      <c r="G317" s="37">
        <f t="shared" si="63"/>
        <v>0.16256411244062619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56874418</v>
      </c>
      <c r="O317" s="37">
        <f t="shared" si="67"/>
        <v>0.16256411244062619</v>
      </c>
      <c r="P317" s="32">
        <f>SUM(P311:P316)</f>
        <v>55341773</v>
      </c>
      <c r="Q317" s="32">
        <f>SUM(Q311:Q316)</f>
        <v>333936698</v>
      </c>
      <c r="R317" s="32">
        <f>SUM(R311:R316)</f>
        <v>338582190</v>
      </c>
      <c r="S317" s="32">
        <f>SUM(S311:S316)</f>
        <v>55341773</v>
      </c>
      <c r="T317" s="37">
        <f t="shared" si="68"/>
        <v>0.16572534055541269</v>
      </c>
      <c r="U317" s="37">
        <f t="shared" si="69"/>
        <v>2.7694179584741629E-2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26371729</v>
      </c>
      <c r="E318" s="31">
        <v>26370013</v>
      </c>
      <c r="F318" s="31">
        <v>5426409</v>
      </c>
      <c r="G318" s="36">
        <f t="shared" si="63"/>
        <v>0.20576614449511443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5426409</v>
      </c>
      <c r="O318" s="36">
        <f t="shared" si="67"/>
        <v>0.20576614449511443</v>
      </c>
      <c r="P318" s="31">
        <v>6305359</v>
      </c>
      <c r="Q318" s="31">
        <v>22299897</v>
      </c>
      <c r="R318" s="31">
        <v>26131442</v>
      </c>
      <c r="S318" s="31">
        <v>6305359</v>
      </c>
      <c r="T318" s="36">
        <f t="shared" si="68"/>
        <v>0.28275283065208778</v>
      </c>
      <c r="U318" s="36">
        <f t="shared" si="69"/>
        <v>-0.13939729680736657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73766852</v>
      </c>
      <c r="E319" s="31">
        <v>73766852</v>
      </c>
      <c r="F319" s="31">
        <v>21062548</v>
      </c>
      <c r="G319" s="36">
        <f t="shared" si="63"/>
        <v>0.28552862741113039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21062548</v>
      </c>
      <c r="O319" s="36">
        <f t="shared" si="67"/>
        <v>0.28552862741113039</v>
      </c>
      <c r="P319" s="31">
        <v>20525152</v>
      </c>
      <c r="Q319" s="31">
        <v>88511029</v>
      </c>
      <c r="R319" s="31">
        <v>77032972</v>
      </c>
      <c r="S319" s="31">
        <v>20525152</v>
      </c>
      <c r="T319" s="36">
        <f t="shared" si="68"/>
        <v>0.23189372253258969</v>
      </c>
      <c r="U319" s="36">
        <f t="shared" si="69"/>
        <v>2.6182315239370757E-2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20824016</v>
      </c>
      <c r="E320" s="31">
        <v>20824016</v>
      </c>
      <c r="F320" s="31">
        <v>5266182</v>
      </c>
      <c r="G320" s="36">
        <f t="shared" si="63"/>
        <v>0.25288983642732504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5266182</v>
      </c>
      <c r="O320" s="36">
        <f t="shared" si="67"/>
        <v>0.25288983642732504</v>
      </c>
      <c r="P320" s="31">
        <v>7193371</v>
      </c>
      <c r="Q320" s="31">
        <v>40217180</v>
      </c>
      <c r="R320" s="31">
        <v>32640680</v>
      </c>
      <c r="S320" s="31">
        <v>7193371</v>
      </c>
      <c r="T320" s="36">
        <f t="shared" si="68"/>
        <v>0.17886313759443104</v>
      </c>
      <c r="U320" s="36">
        <f t="shared" si="69"/>
        <v>-0.26791180379824697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24744769</v>
      </c>
      <c r="E321" s="31">
        <v>24728769</v>
      </c>
      <c r="F321" s="31">
        <v>4360582</v>
      </c>
      <c r="G321" s="36">
        <f t="shared" si="63"/>
        <v>0.17622237653542047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4360582</v>
      </c>
      <c r="O321" s="36">
        <f t="shared" si="67"/>
        <v>0.17622237653542047</v>
      </c>
      <c r="P321" s="31">
        <v>4520117</v>
      </c>
      <c r="Q321" s="31">
        <v>22547606</v>
      </c>
      <c r="R321" s="31">
        <v>23450229</v>
      </c>
      <c r="S321" s="31">
        <v>4520117</v>
      </c>
      <c r="T321" s="36">
        <f t="shared" si="68"/>
        <v>0.20046993015577796</v>
      </c>
      <c r="U321" s="36">
        <f t="shared" si="69"/>
        <v>-3.529444038727314E-2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11681838</v>
      </c>
      <c r="E322" s="31">
        <v>11681838</v>
      </c>
      <c r="F322" s="31">
        <v>2632692</v>
      </c>
      <c r="G322" s="36">
        <f t="shared" si="63"/>
        <v>0.22536624801679325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2632692</v>
      </c>
      <c r="O322" s="36">
        <f t="shared" si="67"/>
        <v>0.22536624801679325</v>
      </c>
      <c r="P322" s="31">
        <v>2453252</v>
      </c>
      <c r="Q322" s="31">
        <v>11381559</v>
      </c>
      <c r="R322" s="31">
        <v>11752968</v>
      </c>
      <c r="S322" s="31">
        <v>2453252</v>
      </c>
      <c r="T322" s="36">
        <f t="shared" si="68"/>
        <v>0.21554621822897899</v>
      </c>
      <c r="U322" s="36">
        <f t="shared" si="69"/>
        <v>7.3143729221457843E-2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157389204</v>
      </c>
      <c r="E323" s="32">
        <f>SUM(E318:E322)</f>
        <v>157371488</v>
      </c>
      <c r="F323" s="32">
        <f>SUM(F318:F322)</f>
        <v>38748413</v>
      </c>
      <c r="G323" s="37">
        <f t="shared" si="63"/>
        <v>0.24619485971858654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38748413</v>
      </c>
      <c r="O323" s="37">
        <f t="shared" si="67"/>
        <v>0.24619485971858654</v>
      </c>
      <c r="P323" s="32">
        <f>SUM(P318:P322)</f>
        <v>40997251</v>
      </c>
      <c r="Q323" s="32">
        <f>SUM(Q318:Q322)</f>
        <v>184957271</v>
      </c>
      <c r="R323" s="32">
        <f>SUM(R318:R322)</f>
        <v>171008291</v>
      </c>
      <c r="S323" s="32">
        <f>SUM(S318:S322)</f>
        <v>40997251</v>
      </c>
      <c r="T323" s="37">
        <f t="shared" si="68"/>
        <v>0.22165795796154453</v>
      </c>
      <c r="U323" s="37">
        <f t="shared" si="69"/>
        <v>-5.4853385169654434E-2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28541619</v>
      </c>
      <c r="E324" s="31">
        <v>28541619</v>
      </c>
      <c r="F324" s="31">
        <v>5995294</v>
      </c>
      <c r="G324" s="36">
        <f t="shared" si="63"/>
        <v>0.21005444715662416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5995294</v>
      </c>
      <c r="O324" s="36">
        <f t="shared" si="67"/>
        <v>0.21005444715662416</v>
      </c>
      <c r="P324" s="31">
        <v>3734882</v>
      </c>
      <c r="Q324" s="31">
        <v>24976595</v>
      </c>
      <c r="R324" s="31">
        <v>24976595</v>
      </c>
      <c r="S324" s="31">
        <v>3734882</v>
      </c>
      <c r="T324" s="36">
        <f t="shared" si="68"/>
        <v>0.1495352749243842</v>
      </c>
      <c r="U324" s="36">
        <f t="shared" si="69"/>
        <v>0.6052164432504159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38056466</v>
      </c>
      <c r="E325" s="31">
        <v>38056466</v>
      </c>
      <c r="F325" s="31">
        <v>5563201</v>
      </c>
      <c r="G325" s="36">
        <f t="shared" si="63"/>
        <v>0.14618280635937136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5563201</v>
      </c>
      <c r="O325" s="36">
        <f t="shared" si="67"/>
        <v>0.14618280635937136</v>
      </c>
      <c r="P325" s="31">
        <v>3737723</v>
      </c>
      <c r="Q325" s="31">
        <v>34694068</v>
      </c>
      <c r="R325" s="31">
        <v>35445994</v>
      </c>
      <c r="S325" s="31">
        <v>3737723</v>
      </c>
      <c r="T325" s="36">
        <f t="shared" si="68"/>
        <v>0.10773377742846414</v>
      </c>
      <c r="U325" s="36">
        <f t="shared" si="69"/>
        <v>0.48839306711599551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49770564</v>
      </c>
      <c r="E326" s="31">
        <v>49790564</v>
      </c>
      <c r="F326" s="31">
        <v>16084516</v>
      </c>
      <c r="G326" s="36">
        <f t="shared" si="63"/>
        <v>0.32317327165510923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16084516</v>
      </c>
      <c r="O326" s="36">
        <f t="shared" si="67"/>
        <v>0.32317327165510923</v>
      </c>
      <c r="P326" s="31">
        <v>20692369</v>
      </c>
      <c r="Q326" s="31">
        <v>54951862</v>
      </c>
      <c r="R326" s="31">
        <v>55676612</v>
      </c>
      <c r="S326" s="31">
        <v>20692369</v>
      </c>
      <c r="T326" s="36">
        <f t="shared" si="68"/>
        <v>0.37655446506980966</v>
      </c>
      <c r="U326" s="36">
        <f t="shared" si="69"/>
        <v>-0.22268368595205312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78619763</v>
      </c>
      <c r="E327" s="31">
        <v>78589763</v>
      </c>
      <c r="F327" s="31">
        <v>13570511</v>
      </c>
      <c r="G327" s="36">
        <f t="shared" si="63"/>
        <v>0.17260941119855577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13570511</v>
      </c>
      <c r="O327" s="36">
        <f t="shared" si="67"/>
        <v>0.17260941119855577</v>
      </c>
      <c r="P327" s="31">
        <v>12347177</v>
      </c>
      <c r="Q327" s="31">
        <v>83108647</v>
      </c>
      <c r="R327" s="31">
        <v>85678647</v>
      </c>
      <c r="S327" s="31">
        <v>12347177</v>
      </c>
      <c r="T327" s="36">
        <f t="shared" si="68"/>
        <v>0.14856669487111251</v>
      </c>
      <c r="U327" s="36">
        <f t="shared" si="69"/>
        <v>9.9078032168810726E-2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106208300</v>
      </c>
      <c r="E328" s="31">
        <v>106208300</v>
      </c>
      <c r="F328" s="31">
        <v>23557212</v>
      </c>
      <c r="G328" s="36">
        <f t="shared" si="63"/>
        <v>0.22180198722698696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23557212</v>
      </c>
      <c r="O328" s="36">
        <f t="shared" si="67"/>
        <v>0.22180198722698696</v>
      </c>
      <c r="P328" s="31">
        <v>19354761</v>
      </c>
      <c r="Q328" s="31">
        <v>96902700</v>
      </c>
      <c r="R328" s="31">
        <v>94833000</v>
      </c>
      <c r="S328" s="31">
        <v>19354761</v>
      </c>
      <c r="T328" s="36">
        <f t="shared" si="68"/>
        <v>0.19973397026089057</v>
      </c>
      <c r="U328" s="36">
        <f t="shared" si="69"/>
        <v>0.21712750676693959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49365481</v>
      </c>
      <c r="E329" s="31">
        <v>49365481</v>
      </c>
      <c r="F329" s="31">
        <v>6980183</v>
      </c>
      <c r="G329" s="36">
        <f t="shared" si="63"/>
        <v>0.14139805504984343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6980183</v>
      </c>
      <c r="O329" s="36">
        <f t="shared" si="67"/>
        <v>0.14139805504984343</v>
      </c>
      <c r="P329" s="31">
        <v>7118256</v>
      </c>
      <c r="Q329" s="31">
        <v>39355589</v>
      </c>
      <c r="R329" s="31">
        <v>41983863</v>
      </c>
      <c r="S329" s="31">
        <v>7118256</v>
      </c>
      <c r="T329" s="36">
        <f t="shared" si="68"/>
        <v>0.18087026978556972</v>
      </c>
      <c r="U329" s="36">
        <f t="shared" si="69"/>
        <v>-1.9397026462661615E-2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35013631</v>
      </c>
      <c r="E330" s="31">
        <v>35022062</v>
      </c>
      <c r="F330" s="31">
        <v>3271716</v>
      </c>
      <c r="G330" s="36">
        <f t="shared" si="63"/>
        <v>9.3441208653852553E-2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3271716</v>
      </c>
      <c r="O330" s="36">
        <f t="shared" si="67"/>
        <v>9.3441208653852553E-2</v>
      </c>
      <c r="P330" s="31">
        <v>3362991</v>
      </c>
      <c r="Q330" s="31">
        <v>30622696</v>
      </c>
      <c r="R330" s="31">
        <v>29914479</v>
      </c>
      <c r="S330" s="31">
        <v>3362991</v>
      </c>
      <c r="T330" s="36">
        <f t="shared" si="68"/>
        <v>0.1098202130863984</v>
      </c>
      <c r="U330" s="36">
        <f t="shared" si="69"/>
        <v>-2.7141018218603596E-2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62662782</v>
      </c>
      <c r="E331" s="31">
        <v>62662782</v>
      </c>
      <c r="F331" s="31">
        <v>13885715</v>
      </c>
      <c r="G331" s="36">
        <f t="shared" si="63"/>
        <v>0.22159429499954214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13885715</v>
      </c>
      <c r="O331" s="36">
        <f t="shared" si="67"/>
        <v>0.22159429499954214</v>
      </c>
      <c r="P331" s="31">
        <v>11884723</v>
      </c>
      <c r="Q331" s="31">
        <v>53716363</v>
      </c>
      <c r="R331" s="31">
        <v>62739198</v>
      </c>
      <c r="S331" s="31">
        <v>11884723</v>
      </c>
      <c r="T331" s="36">
        <f t="shared" si="68"/>
        <v>0.22124958460050617</v>
      </c>
      <c r="U331" s="36">
        <f t="shared" si="69"/>
        <v>0.16836673433617255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448238606</v>
      </c>
      <c r="E332" s="32">
        <f>SUM(E324:E331)</f>
        <v>448237037</v>
      </c>
      <c r="F332" s="32">
        <f>SUM(F324:F331)</f>
        <v>88908348</v>
      </c>
      <c r="G332" s="37">
        <f t="shared" si="63"/>
        <v>0.19835049192527607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88908348</v>
      </c>
      <c r="O332" s="37">
        <f t="shared" si="67"/>
        <v>0.19835049192527607</v>
      </c>
      <c r="P332" s="32">
        <f>SUM(P324:P331)</f>
        <v>82232882</v>
      </c>
      <c r="Q332" s="32">
        <f>SUM(Q324:Q331)</f>
        <v>418328520</v>
      </c>
      <c r="R332" s="32">
        <f>SUM(R324:R331)</f>
        <v>431248388</v>
      </c>
      <c r="S332" s="32">
        <f>SUM(S324:S331)</f>
        <v>82232882</v>
      </c>
      <c r="T332" s="37">
        <f t="shared" si="68"/>
        <v>0.19657488808078397</v>
      </c>
      <c r="U332" s="37">
        <f t="shared" si="69"/>
        <v>8.1177575656414369E-2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8611400</v>
      </c>
      <c r="E333" s="31">
        <v>8611400</v>
      </c>
      <c r="F333" s="31">
        <v>2273408</v>
      </c>
      <c r="G333" s="36">
        <f t="shared" si="63"/>
        <v>0.26399981419978169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2273408</v>
      </c>
      <c r="O333" s="36">
        <f t="shared" si="67"/>
        <v>0.26399981419978169</v>
      </c>
      <c r="P333" s="31">
        <v>2126725</v>
      </c>
      <c r="Q333" s="31">
        <v>8768026</v>
      </c>
      <c r="R333" s="31">
        <v>9686536</v>
      </c>
      <c r="S333" s="31">
        <v>2126725</v>
      </c>
      <c r="T333" s="36">
        <f t="shared" si="68"/>
        <v>0.24255459552697495</v>
      </c>
      <c r="U333" s="36">
        <f t="shared" si="69"/>
        <v>6.8971305646005066E-2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9889077</v>
      </c>
      <c r="E334" s="31">
        <v>9889077</v>
      </c>
      <c r="F334" s="31">
        <v>1128918</v>
      </c>
      <c r="G334" s="36">
        <f t="shared" si="63"/>
        <v>0.11415807562222439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1128918</v>
      </c>
      <c r="O334" s="36">
        <f t="shared" si="67"/>
        <v>0.11415807562222439</v>
      </c>
      <c r="P334" s="31">
        <v>2178404</v>
      </c>
      <c r="Q334" s="31">
        <v>8707263</v>
      </c>
      <c r="R334" s="31">
        <v>8981926</v>
      </c>
      <c r="S334" s="31">
        <v>2178404</v>
      </c>
      <c r="T334" s="36">
        <f t="shared" si="68"/>
        <v>0.25018240519437623</v>
      </c>
      <c r="U334" s="36">
        <f t="shared" si="69"/>
        <v>-0.48176830376734525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25386503</v>
      </c>
      <c r="E335" s="31">
        <v>25386503</v>
      </c>
      <c r="F335" s="31">
        <v>-411938</v>
      </c>
      <c r="G335" s="36">
        <f t="shared" si="63"/>
        <v>-1.6226653982236151E-2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-411938</v>
      </c>
      <c r="O335" s="36">
        <f t="shared" si="67"/>
        <v>-1.6226653982236151E-2</v>
      </c>
      <c r="P335" s="31">
        <v>7986198</v>
      </c>
      <c r="Q335" s="31">
        <v>22909933</v>
      </c>
      <c r="R335" s="31">
        <v>25740642</v>
      </c>
      <c r="S335" s="31">
        <v>7986198</v>
      </c>
      <c r="T335" s="36">
        <f t="shared" si="68"/>
        <v>0.34859106746405588</v>
      </c>
      <c r="U335" s="36">
        <f t="shared" si="69"/>
        <v>-1.0515812405352334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11180609</v>
      </c>
      <c r="E336" s="31">
        <v>11180609</v>
      </c>
      <c r="F336" s="31">
        <v>3063115</v>
      </c>
      <c r="G336" s="36">
        <f t="shared" si="63"/>
        <v>0.2739667400943902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3063115</v>
      </c>
      <c r="O336" s="36">
        <f t="shared" si="67"/>
        <v>0.2739667400943902</v>
      </c>
      <c r="P336" s="31">
        <v>2845765</v>
      </c>
      <c r="Q336" s="31">
        <v>11686290</v>
      </c>
      <c r="R336" s="31">
        <v>11927989</v>
      </c>
      <c r="S336" s="31">
        <v>2845765</v>
      </c>
      <c r="T336" s="36">
        <f t="shared" si="68"/>
        <v>0.24351312520911256</v>
      </c>
      <c r="U336" s="36">
        <f t="shared" si="69"/>
        <v>7.6376650918118738E-2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55067589</v>
      </c>
      <c r="E337" s="32">
        <f>SUM(E333:E336)</f>
        <v>55067589</v>
      </c>
      <c r="F337" s="32">
        <f>SUM(F333:F336)</f>
        <v>6053503</v>
      </c>
      <c r="G337" s="37">
        <f t="shared" si="63"/>
        <v>0.10992860065110169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6053503</v>
      </c>
      <c r="O337" s="37">
        <f t="shared" si="67"/>
        <v>0.10992860065110169</v>
      </c>
      <c r="P337" s="32">
        <f>SUM(P333:P336)</f>
        <v>15137092</v>
      </c>
      <c r="Q337" s="32">
        <f>SUM(Q333:Q336)</f>
        <v>52071512</v>
      </c>
      <c r="R337" s="32">
        <f>SUM(R333:R336)</f>
        <v>56337093</v>
      </c>
      <c r="S337" s="32">
        <f>SUM(S333:S336)</f>
        <v>15137092</v>
      </c>
      <c r="T337" s="37">
        <f t="shared" si="68"/>
        <v>0.2906981460419279</v>
      </c>
      <c r="U337" s="37">
        <f t="shared" si="69"/>
        <v>-0.60008811467882994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1754202388</v>
      </c>
      <c r="E338" s="32">
        <f>SUM(E302,E304:E309,E311:E316,E318:E322,E324:E331,E333:E336)</f>
        <v>1762571080</v>
      </c>
      <c r="F338" s="32">
        <f>SUM(F302,F304:F309,F311:F316,F318:F322,F324:F331,F333:F336)</f>
        <v>350724529</v>
      </c>
      <c r="G338" s="37">
        <f t="shared" si="63"/>
        <v>0.1999339023816219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350724529</v>
      </c>
      <c r="O338" s="37">
        <f t="shared" si="67"/>
        <v>0.1999339023816219</v>
      </c>
      <c r="P338" s="32">
        <f>SUM(P302,P304:P309,P311:P316,P318:P322,P324:P331,P333:P336)</f>
        <v>347059012</v>
      </c>
      <c r="Q338" s="32">
        <f>SUM(Q302,Q304:Q309,Q311:Q316,Q318:Q322,Q324:Q331,Q333:Q336)</f>
        <v>1724497588</v>
      </c>
      <c r="R338" s="32">
        <f>SUM(R302,R304:R309,R311:R316,R318:R322,R324:R331,R333:R336)</f>
        <v>1732864443</v>
      </c>
      <c r="S338" s="32">
        <f>SUM(S302,S304:S309,S311:S316,S318:S322,S324:S331,S333:S336)</f>
        <v>347059012</v>
      </c>
      <c r="T338" s="37">
        <f t="shared" si="68"/>
        <v>0.20125224553227963</v>
      </c>
      <c r="U338" s="37">
        <f t="shared" si="69"/>
        <v>1.0561653417027639E-2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24223700953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24229346148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5105618583</v>
      </c>
      <c r="G339" s="39">
        <f t="shared" si="63"/>
        <v>0.21076955139539449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5105618583</v>
      </c>
      <c r="O339" s="39">
        <f t="shared" si="67"/>
        <v>0.21076955139539449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4758166808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22627195929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23924974713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4758166808</v>
      </c>
      <c r="T339" s="39">
        <f t="shared" si="68"/>
        <v>0.21028530547621793</v>
      </c>
      <c r="U339" s="39">
        <f t="shared" si="69"/>
        <v>7.3022193004209646E-2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476245886</v>
      </c>
      <c r="E8" s="31">
        <v>548133990</v>
      </c>
      <c r="F8" s="31">
        <v>183581563</v>
      </c>
      <c r="G8" s="36">
        <f>IF(($D8       =0),0,($F8       /$D8       ))</f>
        <v>0.38547642803154841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183581563</v>
      </c>
      <c r="O8" s="36">
        <f>IF(($D8       =0),0,($N8       /$D8       ))</f>
        <v>0.38547642803154841</v>
      </c>
      <c r="P8" s="31">
        <v>259528033</v>
      </c>
      <c r="Q8" s="31">
        <v>489441246</v>
      </c>
      <c r="R8" s="31">
        <v>535166882</v>
      </c>
      <c r="S8" s="31">
        <v>259528033</v>
      </c>
      <c r="T8" s="36">
        <f>IF(($Q8       =0),0,($S8       /$Q8       ))</f>
        <v>0.53025370281114392</v>
      </c>
      <c r="U8" s="36">
        <f>IF(($P8       =0),0,(($F8       /$P8       )-1))</f>
        <v>-0.29263301201839731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779871710</v>
      </c>
      <c r="E9" s="31">
        <v>779871710</v>
      </c>
      <c r="F9" s="31">
        <v>47915237</v>
      </c>
      <c r="G9" s="36">
        <f>IF(($D9       =0),0,($F9       /$D9       ))</f>
        <v>6.143989631320259E-2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47915237</v>
      </c>
      <c r="O9" s="36">
        <f>IF(($D9       =0),0,($N9       /$D9       ))</f>
        <v>6.143989631320259E-2</v>
      </c>
      <c r="P9" s="31">
        <v>53583582</v>
      </c>
      <c r="Q9" s="31">
        <v>954488860</v>
      </c>
      <c r="R9" s="31">
        <v>827229530</v>
      </c>
      <c r="S9" s="31">
        <v>53583582</v>
      </c>
      <c r="T9" s="36">
        <f>IF(($Q9       =0),0,($S9       /$Q9       ))</f>
        <v>5.613850956835683E-2</v>
      </c>
      <c r="U9" s="36">
        <f>IF(($P9       =0),0,(($F9       /$P9       )-1))</f>
        <v>-0.105785107833963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1256117596</v>
      </c>
      <c r="E10" s="32">
        <f>SUM(E8:E9)</f>
        <v>1328005700</v>
      </c>
      <c r="F10" s="32">
        <f>SUM(F8:F9)</f>
        <v>231496800</v>
      </c>
      <c r="G10" s="37">
        <f t="shared" ref="G10:G54" si="0">IF(($D10      =0),0,($F10      /$D10      ))</f>
        <v>0.18429548374864099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231496800</v>
      </c>
      <c r="O10" s="37">
        <f t="shared" ref="O10:O54" si="4">IF(($D10      =0),0,($N10      /$D10      ))</f>
        <v>0.18429548374864099</v>
      </c>
      <c r="P10" s="32">
        <f>SUM(P8:P9)</f>
        <v>313111615</v>
      </c>
      <c r="Q10" s="32">
        <f>SUM(Q8:Q9)</f>
        <v>1443930106</v>
      </c>
      <c r="R10" s="32">
        <f>SUM(R8:R9)</f>
        <v>1362396412</v>
      </c>
      <c r="S10" s="32">
        <f>SUM(S8:S9)</f>
        <v>313111615</v>
      </c>
      <c r="T10" s="37">
        <f t="shared" ref="T10:T54" si="5">IF(($Q10      =0),0,($S10      /$Q10      ))</f>
        <v>0.21684679452206115</v>
      </c>
      <c r="U10" s="37">
        <f t="shared" ref="U10:U54" si="6">IF(($P10      =0),0,(($F10      /$P10      )-1))</f>
        <v>-0.26065725795576122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46426281</v>
      </c>
      <c r="E11" s="31">
        <v>46426281</v>
      </c>
      <c r="F11" s="31">
        <v>7554895</v>
      </c>
      <c r="G11" s="36">
        <f t="shared" si="0"/>
        <v>0.16272884317397726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7554895</v>
      </c>
      <c r="O11" s="36">
        <f t="shared" si="4"/>
        <v>0.16272884317397726</v>
      </c>
      <c r="P11" s="31">
        <v>6457235</v>
      </c>
      <c r="Q11" s="31">
        <v>34085295</v>
      </c>
      <c r="R11" s="31">
        <v>36985295</v>
      </c>
      <c r="S11" s="31">
        <v>6457235</v>
      </c>
      <c r="T11" s="36">
        <f t="shared" si="5"/>
        <v>0.18944342420976554</v>
      </c>
      <c r="U11" s="36">
        <f t="shared" si="6"/>
        <v>0.16998916718998136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45216157</v>
      </c>
      <c r="E12" s="31">
        <v>45142042</v>
      </c>
      <c r="F12" s="31">
        <v>3511375</v>
      </c>
      <c r="G12" s="36">
        <f t="shared" si="0"/>
        <v>7.765752848036156E-2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3511375</v>
      </c>
      <c r="O12" s="36">
        <f t="shared" si="4"/>
        <v>7.765752848036156E-2</v>
      </c>
      <c r="P12" s="31">
        <v>3453941</v>
      </c>
      <c r="Q12" s="31">
        <v>43990532</v>
      </c>
      <c r="R12" s="31">
        <v>43966682</v>
      </c>
      <c r="S12" s="31">
        <v>3453941</v>
      </c>
      <c r="T12" s="36">
        <f t="shared" si="5"/>
        <v>7.851555421061969E-2</v>
      </c>
      <c r="U12" s="36">
        <f t="shared" si="6"/>
        <v>1.6628541136052943E-2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14867731</v>
      </c>
      <c r="E13" s="31">
        <v>14867731</v>
      </c>
      <c r="F13" s="31">
        <v>3222278</v>
      </c>
      <c r="G13" s="36">
        <f t="shared" si="0"/>
        <v>0.21672964085777446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3222278</v>
      </c>
      <c r="O13" s="36">
        <f t="shared" si="4"/>
        <v>0.21672964085777446</v>
      </c>
      <c r="P13" s="31">
        <v>3793800</v>
      </c>
      <c r="Q13" s="31">
        <v>25110552</v>
      </c>
      <c r="R13" s="31">
        <v>42366968</v>
      </c>
      <c r="S13" s="31">
        <v>3793800</v>
      </c>
      <c r="T13" s="36">
        <f t="shared" si="5"/>
        <v>0.15108389492990834</v>
      </c>
      <c r="U13" s="36">
        <f t="shared" si="6"/>
        <v>-0.15064631767620851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65104260</v>
      </c>
      <c r="E14" s="31">
        <v>65104260</v>
      </c>
      <c r="F14" s="31">
        <v>18377339</v>
      </c>
      <c r="G14" s="36">
        <f t="shared" si="0"/>
        <v>0.28227552236981113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18377339</v>
      </c>
      <c r="O14" s="36">
        <f t="shared" si="4"/>
        <v>0.28227552236981113</v>
      </c>
      <c r="P14" s="31">
        <v>15109078</v>
      </c>
      <c r="Q14" s="31">
        <v>62838455</v>
      </c>
      <c r="R14" s="31">
        <v>62946391</v>
      </c>
      <c r="S14" s="31">
        <v>15109078</v>
      </c>
      <c r="T14" s="36">
        <f t="shared" si="5"/>
        <v>0.24044318085159797</v>
      </c>
      <c r="U14" s="36">
        <f t="shared" si="6"/>
        <v>0.21631108132475063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8645906</v>
      </c>
      <c r="E15" s="31">
        <v>8645906</v>
      </c>
      <c r="F15" s="31">
        <v>542321</v>
      </c>
      <c r="G15" s="36">
        <f t="shared" si="0"/>
        <v>6.2725757138696631E-2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542321</v>
      </c>
      <c r="O15" s="36">
        <f t="shared" si="4"/>
        <v>6.2725757138696631E-2</v>
      </c>
      <c r="P15" s="31">
        <v>1169801</v>
      </c>
      <c r="Q15" s="31">
        <v>5956026</v>
      </c>
      <c r="R15" s="31">
        <v>5289755</v>
      </c>
      <c r="S15" s="31">
        <v>1169801</v>
      </c>
      <c r="T15" s="36">
        <f t="shared" si="5"/>
        <v>0.19640629506990062</v>
      </c>
      <c r="U15" s="36">
        <f t="shared" si="6"/>
        <v>-0.53639892597116945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158635350</v>
      </c>
      <c r="E16" s="31">
        <v>158469303</v>
      </c>
      <c r="F16" s="31">
        <v>27630435</v>
      </c>
      <c r="G16" s="36">
        <f t="shared" si="0"/>
        <v>0.17417577481942076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27630435</v>
      </c>
      <c r="O16" s="36">
        <f t="shared" si="4"/>
        <v>0.17417577481942076</v>
      </c>
      <c r="P16" s="31">
        <v>23731849</v>
      </c>
      <c r="Q16" s="31">
        <v>246273516</v>
      </c>
      <c r="R16" s="31">
        <v>151911903</v>
      </c>
      <c r="S16" s="31">
        <v>23731849</v>
      </c>
      <c r="T16" s="36">
        <f t="shared" si="5"/>
        <v>9.6363788463555297E-2</v>
      </c>
      <c r="U16" s="36">
        <f t="shared" si="6"/>
        <v>0.16427653825034882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16872110</v>
      </c>
      <c r="E17" s="31">
        <v>16872110</v>
      </c>
      <c r="F17" s="31">
        <v>4201625</v>
      </c>
      <c r="G17" s="36">
        <f t="shared" si="0"/>
        <v>0.24902783350748661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4201625</v>
      </c>
      <c r="O17" s="36">
        <f t="shared" si="4"/>
        <v>0.24902783350748661</v>
      </c>
      <c r="P17" s="31">
        <v>2035178</v>
      </c>
      <c r="Q17" s="31">
        <v>16336902</v>
      </c>
      <c r="R17" s="31">
        <v>17009143</v>
      </c>
      <c r="S17" s="31">
        <v>2035178</v>
      </c>
      <c r="T17" s="36">
        <f t="shared" si="5"/>
        <v>0.12457551621476336</v>
      </c>
      <c r="U17" s="36">
        <f t="shared" si="6"/>
        <v>1.0645000093357928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2626000</v>
      </c>
      <c r="E18" s="31">
        <v>2626000</v>
      </c>
      <c r="F18" s="31">
        <v>686032</v>
      </c>
      <c r="G18" s="36">
        <f t="shared" si="0"/>
        <v>0.26124600152322924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686032</v>
      </c>
      <c r="O18" s="36">
        <f t="shared" si="4"/>
        <v>0.26124600152322924</v>
      </c>
      <c r="P18" s="31">
        <v>396907</v>
      </c>
      <c r="Q18" s="31">
        <v>2514000</v>
      </c>
      <c r="R18" s="31">
        <v>2514000</v>
      </c>
      <c r="S18" s="31">
        <v>396907</v>
      </c>
      <c r="T18" s="36">
        <f t="shared" si="5"/>
        <v>0.15787867939538583</v>
      </c>
      <c r="U18" s="36">
        <f t="shared" si="6"/>
        <v>0.72844520252855194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358393795</v>
      </c>
      <c r="E19" s="32">
        <f>SUM(E11:E18)</f>
        <v>358153633</v>
      </c>
      <c r="F19" s="32">
        <f>SUM(F11:F18)</f>
        <v>65726300</v>
      </c>
      <c r="G19" s="37">
        <f t="shared" si="0"/>
        <v>0.18339128890331374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65726300</v>
      </c>
      <c r="O19" s="37">
        <f t="shared" si="4"/>
        <v>0.18339128890331374</v>
      </c>
      <c r="P19" s="32">
        <f>SUM(P11:P18)</f>
        <v>56147789</v>
      </c>
      <c r="Q19" s="32">
        <f>SUM(Q11:Q18)</f>
        <v>437105278</v>
      </c>
      <c r="R19" s="32">
        <f>SUM(R11:R18)</f>
        <v>362990137</v>
      </c>
      <c r="S19" s="32">
        <f>SUM(S11:S18)</f>
        <v>56147789</v>
      </c>
      <c r="T19" s="37">
        <f t="shared" si="5"/>
        <v>0.12845369714341451</v>
      </c>
      <c r="U19" s="37">
        <f t="shared" si="6"/>
        <v>0.17059462483910104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79584272</v>
      </c>
      <c r="E20" s="31">
        <v>79584272</v>
      </c>
      <c r="F20" s="31">
        <v>15999691</v>
      </c>
      <c r="G20" s="36">
        <f t="shared" si="0"/>
        <v>0.20104086646668076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15999691</v>
      </c>
      <c r="O20" s="36">
        <f t="shared" si="4"/>
        <v>0.20104086646668076</v>
      </c>
      <c r="P20" s="31">
        <v>11511049</v>
      </c>
      <c r="Q20" s="31">
        <v>96764784</v>
      </c>
      <c r="R20" s="31">
        <v>123701196</v>
      </c>
      <c r="S20" s="31">
        <v>11511049</v>
      </c>
      <c r="T20" s="36">
        <f t="shared" si="5"/>
        <v>0.11895907296191556</v>
      </c>
      <c r="U20" s="36">
        <f t="shared" si="6"/>
        <v>0.38994204611586669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432495410</v>
      </c>
      <c r="E21" s="31">
        <v>425547829</v>
      </c>
      <c r="F21" s="31">
        <v>11526522</v>
      </c>
      <c r="G21" s="36">
        <f t="shared" si="0"/>
        <v>2.6651200760720212E-2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11526522</v>
      </c>
      <c r="O21" s="36">
        <f t="shared" si="4"/>
        <v>2.6651200760720212E-2</v>
      </c>
      <c r="P21" s="31">
        <v>7902191</v>
      </c>
      <c r="Q21" s="31">
        <v>323736173</v>
      </c>
      <c r="R21" s="31">
        <v>335175764</v>
      </c>
      <c r="S21" s="31">
        <v>7902191</v>
      </c>
      <c r="T21" s="36">
        <f t="shared" si="5"/>
        <v>2.4409354465310246E-2</v>
      </c>
      <c r="U21" s="36">
        <f t="shared" si="6"/>
        <v>0.45864887345800676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13568211</v>
      </c>
      <c r="E22" s="31">
        <v>13568213</v>
      </c>
      <c r="F22" s="31">
        <v>4366160</v>
      </c>
      <c r="G22" s="36">
        <f t="shared" si="0"/>
        <v>0.32179334475267224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4366160</v>
      </c>
      <c r="O22" s="36">
        <f t="shared" si="4"/>
        <v>0.32179334475267224</v>
      </c>
      <c r="P22" s="31">
        <v>4783145</v>
      </c>
      <c r="Q22" s="31">
        <v>18376914</v>
      </c>
      <c r="R22" s="31">
        <v>17192900</v>
      </c>
      <c r="S22" s="31">
        <v>4783145</v>
      </c>
      <c r="T22" s="36">
        <f t="shared" si="5"/>
        <v>0.26028009925932066</v>
      </c>
      <c r="U22" s="36">
        <f t="shared" si="6"/>
        <v>-8.7177996903710864E-2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56608065</v>
      </c>
      <c r="E23" s="31">
        <v>56608065</v>
      </c>
      <c r="F23" s="31">
        <v>10925825</v>
      </c>
      <c r="G23" s="36">
        <f t="shared" si="0"/>
        <v>0.19300827541093304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10925825</v>
      </c>
      <c r="O23" s="36">
        <f t="shared" si="4"/>
        <v>0.19300827541093304</v>
      </c>
      <c r="P23" s="31">
        <v>12273514</v>
      </c>
      <c r="Q23" s="31">
        <v>63054771</v>
      </c>
      <c r="R23" s="31">
        <v>59760719</v>
      </c>
      <c r="S23" s="31">
        <v>12273514</v>
      </c>
      <c r="T23" s="36">
        <f t="shared" si="5"/>
        <v>0.19464845887712445</v>
      </c>
      <c r="U23" s="36">
        <f t="shared" si="6"/>
        <v>-0.10980465741107237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32173683</v>
      </c>
      <c r="E24" s="31">
        <v>32173683</v>
      </c>
      <c r="F24" s="31">
        <v>6008358</v>
      </c>
      <c r="G24" s="36">
        <f t="shared" si="0"/>
        <v>0.18674759740748362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6008358</v>
      </c>
      <c r="O24" s="36">
        <f t="shared" si="4"/>
        <v>0.18674759740748362</v>
      </c>
      <c r="P24" s="31">
        <v>14039838</v>
      </c>
      <c r="Q24" s="31">
        <v>23991200</v>
      </c>
      <c r="R24" s="31">
        <v>34903367</v>
      </c>
      <c r="S24" s="31">
        <v>14039838</v>
      </c>
      <c r="T24" s="36">
        <f t="shared" si="5"/>
        <v>0.58520782620294109</v>
      </c>
      <c r="U24" s="36">
        <f t="shared" si="6"/>
        <v>-0.57204933561199212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45705616</v>
      </c>
      <c r="E25" s="31">
        <v>45705616</v>
      </c>
      <c r="F25" s="31">
        <v>14221163</v>
      </c>
      <c r="G25" s="36">
        <f t="shared" si="0"/>
        <v>0.31114694964399997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14221163</v>
      </c>
      <c r="O25" s="36">
        <f t="shared" si="4"/>
        <v>0.31114694964399997</v>
      </c>
      <c r="P25" s="31">
        <v>125064960</v>
      </c>
      <c r="Q25" s="31">
        <v>80381607</v>
      </c>
      <c r="R25" s="31">
        <v>57881954</v>
      </c>
      <c r="S25" s="31">
        <v>125064960</v>
      </c>
      <c r="T25" s="36">
        <f t="shared" si="5"/>
        <v>1.5558902672846537</v>
      </c>
      <c r="U25" s="36">
        <f t="shared" si="6"/>
        <v>-0.88628978892249277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4179509</v>
      </c>
      <c r="E26" s="31">
        <v>4179509</v>
      </c>
      <c r="F26" s="31">
        <v>273715</v>
      </c>
      <c r="G26" s="36">
        <f t="shared" si="0"/>
        <v>6.5489750111795433E-2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273715</v>
      </c>
      <c r="O26" s="36">
        <f t="shared" si="4"/>
        <v>6.5489750111795433E-2</v>
      </c>
      <c r="P26" s="31">
        <v>784391</v>
      </c>
      <c r="Q26" s="31">
        <v>4067436</v>
      </c>
      <c r="R26" s="31">
        <v>4002964</v>
      </c>
      <c r="S26" s="31">
        <v>784391</v>
      </c>
      <c r="T26" s="36">
        <f t="shared" si="5"/>
        <v>0.19284655001332535</v>
      </c>
      <c r="U26" s="36">
        <f t="shared" si="6"/>
        <v>-0.65104775551988747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664314766</v>
      </c>
      <c r="E27" s="32">
        <f>SUM(E20:E26)</f>
        <v>657367187</v>
      </c>
      <c r="F27" s="32">
        <f>SUM(F20:F26)</f>
        <v>63321434</v>
      </c>
      <c r="G27" s="37">
        <f t="shared" si="0"/>
        <v>9.5318420183964414E-2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63321434</v>
      </c>
      <c r="O27" s="37">
        <f t="shared" si="4"/>
        <v>9.5318420183964414E-2</v>
      </c>
      <c r="P27" s="32">
        <f>SUM(P20:P26)</f>
        <v>176359088</v>
      </c>
      <c r="Q27" s="32">
        <f>SUM(Q20:Q26)</f>
        <v>610372885</v>
      </c>
      <c r="R27" s="32">
        <f>SUM(R20:R26)</f>
        <v>632618864</v>
      </c>
      <c r="S27" s="32">
        <f>SUM(S20:S26)</f>
        <v>176359088</v>
      </c>
      <c r="T27" s="37">
        <f t="shared" si="5"/>
        <v>0.28893663584023721</v>
      </c>
      <c r="U27" s="37">
        <f t="shared" si="6"/>
        <v>-0.64095168149202497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62998622</v>
      </c>
      <c r="E28" s="31">
        <v>62998622</v>
      </c>
      <c r="F28" s="31">
        <v>18127605</v>
      </c>
      <c r="G28" s="36">
        <f t="shared" si="0"/>
        <v>0.28774605577880735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18127605</v>
      </c>
      <c r="O28" s="36">
        <f t="shared" si="4"/>
        <v>0.28774605577880735</v>
      </c>
      <c r="P28" s="31">
        <v>39831466</v>
      </c>
      <c r="Q28" s="31">
        <v>76225050</v>
      </c>
      <c r="R28" s="31">
        <v>55971834</v>
      </c>
      <c r="S28" s="31">
        <v>39831466</v>
      </c>
      <c r="T28" s="36">
        <f t="shared" si="5"/>
        <v>0.52255086746417356</v>
      </c>
      <c r="U28" s="36">
        <f t="shared" si="6"/>
        <v>-0.54489234717095281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50826337</v>
      </c>
      <c r="E29" s="31">
        <v>50826337</v>
      </c>
      <c r="F29" s="31">
        <v>13873025</v>
      </c>
      <c r="G29" s="36">
        <f t="shared" si="0"/>
        <v>0.27294953401816069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13873025</v>
      </c>
      <c r="O29" s="36">
        <f t="shared" si="4"/>
        <v>0.27294953401816069</v>
      </c>
      <c r="P29" s="31">
        <v>12402411</v>
      </c>
      <c r="Q29" s="31">
        <v>50139202</v>
      </c>
      <c r="R29" s="31">
        <v>50139202</v>
      </c>
      <c r="S29" s="31">
        <v>12402411</v>
      </c>
      <c r="T29" s="36">
        <f t="shared" si="5"/>
        <v>0.24735956108754981</v>
      </c>
      <c r="U29" s="36">
        <f t="shared" si="6"/>
        <v>0.11857484806784746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6431626</v>
      </c>
      <c r="E30" s="31">
        <v>6431626</v>
      </c>
      <c r="F30" s="31">
        <v>1131769</v>
      </c>
      <c r="G30" s="36">
        <f t="shared" si="0"/>
        <v>0.17596934274474293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1131769</v>
      </c>
      <c r="O30" s="36">
        <f t="shared" si="4"/>
        <v>0.17596934274474293</v>
      </c>
      <c r="P30" s="31">
        <v>992496</v>
      </c>
      <c r="Q30" s="31">
        <v>1778907</v>
      </c>
      <c r="R30" s="31">
        <v>4854070</v>
      </c>
      <c r="S30" s="31">
        <v>992496</v>
      </c>
      <c r="T30" s="36">
        <f t="shared" si="5"/>
        <v>0.5579246132597151</v>
      </c>
      <c r="U30" s="36">
        <f t="shared" si="6"/>
        <v>0.14032600635166292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28293788</v>
      </c>
      <c r="E31" s="31">
        <v>28293788</v>
      </c>
      <c r="F31" s="31">
        <v>7020011</v>
      </c>
      <c r="G31" s="36">
        <f t="shared" si="0"/>
        <v>0.24811138755970039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7020011</v>
      </c>
      <c r="O31" s="36">
        <f t="shared" si="4"/>
        <v>0.24811138755970039</v>
      </c>
      <c r="P31" s="31">
        <v>5119202</v>
      </c>
      <c r="Q31" s="31">
        <v>33372600</v>
      </c>
      <c r="R31" s="31">
        <v>33663939</v>
      </c>
      <c r="S31" s="31">
        <v>5119202</v>
      </c>
      <c r="T31" s="36">
        <f t="shared" si="5"/>
        <v>0.15339536026560713</v>
      </c>
      <c r="U31" s="36">
        <f t="shared" si="6"/>
        <v>0.37130962989934768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6135988</v>
      </c>
      <c r="E32" s="31">
        <v>6135988</v>
      </c>
      <c r="F32" s="31">
        <v>2579256</v>
      </c>
      <c r="G32" s="36">
        <f t="shared" si="0"/>
        <v>0.42034893158200437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2579256</v>
      </c>
      <c r="O32" s="36">
        <f t="shared" si="4"/>
        <v>0.42034893158200437</v>
      </c>
      <c r="P32" s="31">
        <v>2234565</v>
      </c>
      <c r="Q32" s="31">
        <v>8399078</v>
      </c>
      <c r="R32" s="31">
        <v>7461046</v>
      </c>
      <c r="S32" s="31">
        <v>2234565</v>
      </c>
      <c r="T32" s="36">
        <f t="shared" si="5"/>
        <v>0.26604884488511715</v>
      </c>
      <c r="U32" s="36">
        <f t="shared" si="6"/>
        <v>0.15425418370018318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61851977</v>
      </c>
      <c r="E33" s="31">
        <v>61851977</v>
      </c>
      <c r="F33" s="31">
        <v>6544170</v>
      </c>
      <c r="G33" s="36">
        <f t="shared" si="0"/>
        <v>0.10580373202945477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6544170</v>
      </c>
      <c r="O33" s="36">
        <f t="shared" si="4"/>
        <v>0.10580373202945477</v>
      </c>
      <c r="P33" s="31">
        <v>6114920</v>
      </c>
      <c r="Q33" s="31">
        <v>64844662</v>
      </c>
      <c r="R33" s="31">
        <v>66394662</v>
      </c>
      <c r="S33" s="31">
        <v>6114920</v>
      </c>
      <c r="T33" s="36">
        <f t="shared" si="5"/>
        <v>9.4301054418326674E-2</v>
      </c>
      <c r="U33" s="36">
        <f t="shared" si="6"/>
        <v>7.0197157117345865E-2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1884020</v>
      </c>
      <c r="E34" s="31">
        <v>1884020</v>
      </c>
      <c r="F34" s="31">
        <v>199711</v>
      </c>
      <c r="G34" s="36">
        <f t="shared" si="0"/>
        <v>0.10600259020604877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199711</v>
      </c>
      <c r="O34" s="36">
        <f t="shared" si="4"/>
        <v>0.10600259020604877</v>
      </c>
      <c r="P34" s="31">
        <v>197297</v>
      </c>
      <c r="Q34" s="31">
        <v>1763315</v>
      </c>
      <c r="R34" s="31">
        <v>1763315</v>
      </c>
      <c r="S34" s="31">
        <v>197297</v>
      </c>
      <c r="T34" s="36">
        <f t="shared" si="5"/>
        <v>0.1118898211607115</v>
      </c>
      <c r="U34" s="36">
        <f t="shared" si="6"/>
        <v>1.2235360902598691E-2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218422358</v>
      </c>
      <c r="E35" s="32">
        <f>SUM(E28:E34)</f>
        <v>218422358</v>
      </c>
      <c r="F35" s="32">
        <f>SUM(F28:F34)</f>
        <v>49475547</v>
      </c>
      <c r="G35" s="37">
        <f t="shared" si="0"/>
        <v>0.22651319879991405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49475547</v>
      </c>
      <c r="O35" s="37">
        <f t="shared" si="4"/>
        <v>0.22651319879991405</v>
      </c>
      <c r="P35" s="32">
        <f>SUM(P28:P34)</f>
        <v>66892357</v>
      </c>
      <c r="Q35" s="32">
        <f>SUM(Q28:Q34)</f>
        <v>236522814</v>
      </c>
      <c r="R35" s="32">
        <f>SUM(R28:R34)</f>
        <v>220248068</v>
      </c>
      <c r="S35" s="32">
        <f>SUM(S28:S34)</f>
        <v>66892357</v>
      </c>
      <c r="T35" s="37">
        <f t="shared" si="5"/>
        <v>0.2828156652998387</v>
      </c>
      <c r="U35" s="37">
        <f t="shared" si="6"/>
        <v>-0.26037070273962692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70971276</v>
      </c>
      <c r="E36" s="31">
        <v>70971276</v>
      </c>
      <c r="F36" s="31">
        <v>11530620</v>
      </c>
      <c r="G36" s="36">
        <f t="shared" si="0"/>
        <v>0.16246882752960506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11530620</v>
      </c>
      <c r="O36" s="36">
        <f t="shared" si="4"/>
        <v>0.16246882752960506</v>
      </c>
      <c r="P36" s="31">
        <v>4760482</v>
      </c>
      <c r="Q36" s="31">
        <v>80896995</v>
      </c>
      <c r="R36" s="31">
        <v>66758182</v>
      </c>
      <c r="S36" s="31">
        <v>4760482</v>
      </c>
      <c r="T36" s="36">
        <f t="shared" si="5"/>
        <v>5.8846215486743361E-2</v>
      </c>
      <c r="U36" s="36">
        <f t="shared" si="6"/>
        <v>1.4221538911395948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34439948</v>
      </c>
      <c r="E37" s="31">
        <v>34439948</v>
      </c>
      <c r="F37" s="31">
        <v>4505921</v>
      </c>
      <c r="G37" s="36">
        <f t="shared" si="0"/>
        <v>0.13083414063226809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4505921</v>
      </c>
      <c r="O37" s="36">
        <f t="shared" si="4"/>
        <v>0.13083414063226809</v>
      </c>
      <c r="P37" s="31">
        <v>2866474</v>
      </c>
      <c r="Q37" s="31">
        <v>36955868</v>
      </c>
      <c r="R37" s="31">
        <v>34435239</v>
      </c>
      <c r="S37" s="31">
        <v>2866474</v>
      </c>
      <c r="T37" s="36">
        <f t="shared" si="5"/>
        <v>7.7564786193088472E-2</v>
      </c>
      <c r="U37" s="36">
        <f t="shared" si="6"/>
        <v>0.57193855587038289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22352148</v>
      </c>
      <c r="E38" s="31">
        <v>22352148</v>
      </c>
      <c r="F38" s="31">
        <v>2574254</v>
      </c>
      <c r="G38" s="36">
        <f t="shared" si="0"/>
        <v>0.11516808138528789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2574254</v>
      </c>
      <c r="O38" s="36">
        <f t="shared" si="4"/>
        <v>0.11516808138528789</v>
      </c>
      <c r="P38" s="31">
        <v>4557812</v>
      </c>
      <c r="Q38" s="31">
        <v>31121051</v>
      </c>
      <c r="R38" s="31">
        <v>23671414</v>
      </c>
      <c r="S38" s="31">
        <v>4557812</v>
      </c>
      <c r="T38" s="36">
        <f t="shared" si="5"/>
        <v>0.1464543083715264</v>
      </c>
      <c r="U38" s="36">
        <f t="shared" si="6"/>
        <v>-0.43519960893516452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28025755</v>
      </c>
      <c r="E39" s="31">
        <v>28025755</v>
      </c>
      <c r="F39" s="31">
        <v>5026983</v>
      </c>
      <c r="G39" s="36">
        <f t="shared" si="0"/>
        <v>0.17937011866406455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5026983</v>
      </c>
      <c r="O39" s="36">
        <f t="shared" si="4"/>
        <v>0.17937011866406455</v>
      </c>
      <c r="P39" s="31">
        <v>4697308</v>
      </c>
      <c r="Q39" s="31">
        <v>42406896</v>
      </c>
      <c r="R39" s="31">
        <v>30348275</v>
      </c>
      <c r="S39" s="31">
        <v>4697308</v>
      </c>
      <c r="T39" s="36">
        <f t="shared" si="5"/>
        <v>0.11076755063610409</v>
      </c>
      <c r="U39" s="36">
        <f t="shared" si="6"/>
        <v>7.018381592180023E-2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155789127</v>
      </c>
      <c r="E40" s="32">
        <f>SUM(E36:E39)</f>
        <v>155789127</v>
      </c>
      <c r="F40" s="32">
        <f>SUM(F36:F39)</f>
        <v>23637778</v>
      </c>
      <c r="G40" s="37">
        <f t="shared" si="0"/>
        <v>0.15172931805439799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23637778</v>
      </c>
      <c r="O40" s="37">
        <f t="shared" si="4"/>
        <v>0.15172931805439799</v>
      </c>
      <c r="P40" s="32">
        <f>SUM(P36:P39)</f>
        <v>16882076</v>
      </c>
      <c r="Q40" s="32">
        <f>SUM(Q36:Q39)</f>
        <v>191380810</v>
      </c>
      <c r="R40" s="32">
        <f>SUM(R36:R39)</f>
        <v>155213110</v>
      </c>
      <c r="S40" s="32">
        <f>SUM(S36:S39)</f>
        <v>16882076</v>
      </c>
      <c r="T40" s="37">
        <f t="shared" si="5"/>
        <v>8.8211958137286592E-2</v>
      </c>
      <c r="U40" s="37">
        <f t="shared" si="6"/>
        <v>0.40017009756383048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102881016</v>
      </c>
      <c r="E41" s="31">
        <v>102881016</v>
      </c>
      <c r="F41" s="31">
        <v>24598733</v>
      </c>
      <c r="G41" s="36">
        <f t="shared" si="0"/>
        <v>0.23909885376715176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24598733</v>
      </c>
      <c r="O41" s="36">
        <f t="shared" si="4"/>
        <v>0.23909885376715176</v>
      </c>
      <c r="P41" s="31">
        <v>22240414</v>
      </c>
      <c r="Q41" s="31">
        <v>95462400</v>
      </c>
      <c r="R41" s="31">
        <v>111948938</v>
      </c>
      <c r="S41" s="31">
        <v>22240414</v>
      </c>
      <c r="T41" s="36">
        <f t="shared" si="5"/>
        <v>0.23297564276615715</v>
      </c>
      <c r="U41" s="36">
        <f t="shared" si="6"/>
        <v>0.10603754948086852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108219751</v>
      </c>
      <c r="E42" s="31">
        <v>108219751</v>
      </c>
      <c r="F42" s="31">
        <v>9133592</v>
      </c>
      <c r="G42" s="36">
        <f t="shared" si="0"/>
        <v>8.4398567873252631E-2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9133592</v>
      </c>
      <c r="O42" s="36">
        <f t="shared" si="4"/>
        <v>8.4398567873252631E-2</v>
      </c>
      <c r="P42" s="31">
        <v>11549566</v>
      </c>
      <c r="Q42" s="31">
        <v>100921191</v>
      </c>
      <c r="R42" s="31">
        <v>103682681</v>
      </c>
      <c r="S42" s="31">
        <v>11549566</v>
      </c>
      <c r="T42" s="36">
        <f t="shared" si="5"/>
        <v>0.11444143579320225</v>
      </c>
      <c r="U42" s="36">
        <f t="shared" si="6"/>
        <v>-0.20918309830862913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64214860</v>
      </c>
      <c r="E43" s="31">
        <v>64214860</v>
      </c>
      <c r="F43" s="31">
        <v>6258057</v>
      </c>
      <c r="G43" s="36">
        <f t="shared" si="0"/>
        <v>9.7454966031227039E-2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6258057</v>
      </c>
      <c r="O43" s="36">
        <f t="shared" si="4"/>
        <v>9.7454966031227039E-2</v>
      </c>
      <c r="P43" s="31">
        <v>-17561912</v>
      </c>
      <c r="Q43" s="31">
        <v>53419782</v>
      </c>
      <c r="R43" s="31">
        <v>40728322</v>
      </c>
      <c r="S43" s="31">
        <v>-17561912</v>
      </c>
      <c r="T43" s="36">
        <f t="shared" si="5"/>
        <v>-0.32875297020118877</v>
      </c>
      <c r="U43" s="36">
        <f t="shared" si="6"/>
        <v>-1.3563425781885252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52990481</v>
      </c>
      <c r="E44" s="31">
        <v>52990481</v>
      </c>
      <c r="F44" s="31">
        <v>17316557</v>
      </c>
      <c r="G44" s="36">
        <f t="shared" si="0"/>
        <v>0.32678618259758768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17316557</v>
      </c>
      <c r="O44" s="36">
        <f t="shared" si="4"/>
        <v>0.32678618259758768</v>
      </c>
      <c r="P44" s="31">
        <v>15917812</v>
      </c>
      <c r="Q44" s="31">
        <v>80933255</v>
      </c>
      <c r="R44" s="31">
        <v>93257080</v>
      </c>
      <c r="S44" s="31">
        <v>15917812</v>
      </c>
      <c r="T44" s="36">
        <f t="shared" si="5"/>
        <v>0.19667826284757731</v>
      </c>
      <c r="U44" s="36">
        <f t="shared" si="6"/>
        <v>8.7872943844292228E-2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183114296</v>
      </c>
      <c r="E45" s="31">
        <v>183114296</v>
      </c>
      <c r="F45" s="31">
        <v>40029415</v>
      </c>
      <c r="G45" s="36">
        <f t="shared" si="0"/>
        <v>0.21860343989745071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40029415</v>
      </c>
      <c r="O45" s="36">
        <f t="shared" si="4"/>
        <v>0.21860343989745071</v>
      </c>
      <c r="P45" s="31">
        <v>33082366</v>
      </c>
      <c r="Q45" s="31">
        <v>228099225</v>
      </c>
      <c r="R45" s="31">
        <v>217150629</v>
      </c>
      <c r="S45" s="31">
        <v>33082366</v>
      </c>
      <c r="T45" s="36">
        <f t="shared" si="5"/>
        <v>0.14503497765062551</v>
      </c>
      <c r="U45" s="36">
        <f t="shared" si="6"/>
        <v>0.20999250779100875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18736615</v>
      </c>
      <c r="E46" s="31">
        <v>18736615</v>
      </c>
      <c r="F46" s="31">
        <v>1258601</v>
      </c>
      <c r="G46" s="36">
        <f t="shared" si="0"/>
        <v>6.717333947460627E-2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1258601</v>
      </c>
      <c r="O46" s="36">
        <f t="shared" si="4"/>
        <v>6.717333947460627E-2</v>
      </c>
      <c r="P46" s="31">
        <v>1006612</v>
      </c>
      <c r="Q46" s="31">
        <v>11449228</v>
      </c>
      <c r="R46" s="31">
        <v>13479228</v>
      </c>
      <c r="S46" s="31">
        <v>1006612</v>
      </c>
      <c r="T46" s="36">
        <f t="shared" si="5"/>
        <v>8.7919639647319456E-2</v>
      </c>
      <c r="U46" s="36">
        <f t="shared" si="6"/>
        <v>0.25033379296094216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530157019</v>
      </c>
      <c r="E47" s="32">
        <f>SUM(E41:E46)</f>
        <v>530157019</v>
      </c>
      <c r="F47" s="32">
        <f>SUM(F41:F46)</f>
        <v>98594955</v>
      </c>
      <c r="G47" s="37">
        <f t="shared" si="0"/>
        <v>0.18597312016348122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98594955</v>
      </c>
      <c r="O47" s="37">
        <f t="shared" si="4"/>
        <v>0.18597312016348122</v>
      </c>
      <c r="P47" s="32">
        <f>SUM(P41:P46)</f>
        <v>66234858</v>
      </c>
      <c r="Q47" s="32">
        <f>SUM(Q41:Q46)</f>
        <v>570285081</v>
      </c>
      <c r="R47" s="32">
        <f>SUM(R41:R46)</f>
        <v>580246878</v>
      </c>
      <c r="S47" s="32">
        <f>SUM(S41:S46)</f>
        <v>66234858</v>
      </c>
      <c r="T47" s="37">
        <f t="shared" si="5"/>
        <v>0.11614341705004202</v>
      </c>
      <c r="U47" s="37">
        <f t="shared" si="6"/>
        <v>0.48856596023803656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50907558</v>
      </c>
      <c r="E48" s="31">
        <v>50907558</v>
      </c>
      <c r="F48" s="31">
        <v>4996229</v>
      </c>
      <c r="G48" s="36">
        <f t="shared" si="0"/>
        <v>9.8143167660880534E-2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4996229</v>
      </c>
      <c r="O48" s="36">
        <f t="shared" si="4"/>
        <v>9.8143167660880534E-2</v>
      </c>
      <c r="P48" s="31">
        <v>4959380</v>
      </c>
      <c r="Q48" s="31">
        <v>66373488</v>
      </c>
      <c r="R48" s="31">
        <v>54643484</v>
      </c>
      <c r="S48" s="31">
        <v>4959380</v>
      </c>
      <c r="T48" s="36">
        <f t="shared" si="5"/>
        <v>7.4719291533993218E-2</v>
      </c>
      <c r="U48" s="36">
        <f t="shared" si="6"/>
        <v>7.4301626412978106E-3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85342933</v>
      </c>
      <c r="E49" s="31">
        <v>85342933</v>
      </c>
      <c r="F49" s="31">
        <v>2237153</v>
      </c>
      <c r="G49" s="36">
        <f t="shared" si="0"/>
        <v>2.6213687781271824E-2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2237153</v>
      </c>
      <c r="O49" s="36">
        <f t="shared" si="4"/>
        <v>2.6213687781271824E-2</v>
      </c>
      <c r="P49" s="31">
        <v>1711998</v>
      </c>
      <c r="Q49" s="31">
        <v>14538600</v>
      </c>
      <c r="R49" s="31">
        <v>12602360</v>
      </c>
      <c r="S49" s="31">
        <v>1711998</v>
      </c>
      <c r="T49" s="36">
        <f t="shared" si="5"/>
        <v>0.11775535471090752</v>
      </c>
      <c r="U49" s="36">
        <f t="shared" si="6"/>
        <v>0.3067497742403904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73238268</v>
      </c>
      <c r="E50" s="31">
        <v>73238268</v>
      </c>
      <c r="F50" s="31">
        <v>20348688</v>
      </c>
      <c r="G50" s="36">
        <f t="shared" si="0"/>
        <v>0.27784228867891853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20348688</v>
      </c>
      <c r="O50" s="36">
        <f t="shared" si="4"/>
        <v>0.27784228867891853</v>
      </c>
      <c r="P50" s="31">
        <v>9507762</v>
      </c>
      <c r="Q50" s="31">
        <v>78631056</v>
      </c>
      <c r="R50" s="31">
        <v>84154541</v>
      </c>
      <c r="S50" s="31">
        <v>9507762</v>
      </c>
      <c r="T50" s="36">
        <f t="shared" si="5"/>
        <v>0.12091611741803392</v>
      </c>
      <c r="U50" s="36">
        <f t="shared" si="6"/>
        <v>1.1402184867479854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14510930</v>
      </c>
      <c r="E51" s="31">
        <v>14510930</v>
      </c>
      <c r="F51" s="31">
        <v>186715</v>
      </c>
      <c r="G51" s="36">
        <f t="shared" si="0"/>
        <v>1.2867197347103183E-2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186715</v>
      </c>
      <c r="O51" s="36">
        <f t="shared" si="4"/>
        <v>1.2867197347103183E-2</v>
      </c>
      <c r="P51" s="31">
        <v>71814</v>
      </c>
      <c r="Q51" s="31">
        <v>16532480</v>
      </c>
      <c r="R51" s="31">
        <v>1144100</v>
      </c>
      <c r="S51" s="31">
        <v>71814</v>
      </c>
      <c r="T51" s="36">
        <f t="shared" si="5"/>
        <v>4.3438129064725921E-3</v>
      </c>
      <c r="U51" s="36">
        <f t="shared" si="6"/>
        <v>1.5999805051939733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154373</v>
      </c>
      <c r="E52" s="31">
        <v>154373</v>
      </c>
      <c r="F52" s="31">
        <v>11091</v>
      </c>
      <c r="G52" s="36">
        <f t="shared" si="0"/>
        <v>7.1845465204407502E-2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11091</v>
      </c>
      <c r="O52" s="36">
        <f t="shared" si="4"/>
        <v>7.1845465204407502E-2</v>
      </c>
      <c r="P52" s="31">
        <v>9980</v>
      </c>
      <c r="Q52" s="31">
        <v>1891943</v>
      </c>
      <c r="R52" s="31">
        <v>279082</v>
      </c>
      <c r="S52" s="31">
        <v>9980</v>
      </c>
      <c r="T52" s="36">
        <f t="shared" si="5"/>
        <v>5.2750003567760759E-3</v>
      </c>
      <c r="U52" s="36">
        <f t="shared" si="6"/>
        <v>0.11132264529058111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224154062</v>
      </c>
      <c r="E53" s="32">
        <f>SUM(E48:E52)</f>
        <v>224154062</v>
      </c>
      <c r="F53" s="32">
        <f>SUM(F48:F52)</f>
        <v>27779876</v>
      </c>
      <c r="G53" s="37">
        <f t="shared" si="0"/>
        <v>0.12393206597344643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27779876</v>
      </c>
      <c r="O53" s="37">
        <f t="shared" si="4"/>
        <v>0.12393206597344643</v>
      </c>
      <c r="P53" s="32">
        <f>SUM(P48:P52)</f>
        <v>16260934</v>
      </c>
      <c r="Q53" s="32">
        <f>SUM(Q48:Q52)</f>
        <v>177967567</v>
      </c>
      <c r="R53" s="32">
        <f>SUM(R48:R52)</f>
        <v>152823567</v>
      </c>
      <c r="S53" s="32">
        <f>SUM(S48:S52)</f>
        <v>16260934</v>
      </c>
      <c r="T53" s="37">
        <f t="shared" si="5"/>
        <v>9.1370210168687641E-2</v>
      </c>
      <c r="U53" s="37">
        <f t="shared" si="6"/>
        <v>0.70838132668148091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3407348723</v>
      </c>
      <c r="E54" s="32">
        <f>SUM(E8:E9,E11:E18,E20:E26,E28:E34,E36:E39,E41:E46,E48:E52)</f>
        <v>3472049086</v>
      </c>
      <c r="F54" s="32">
        <f>SUM(F8:F9,F11:F18,F20:F26,F28:F34,F36:F39,F41:F46,F48:F52)</f>
        <v>560032690</v>
      </c>
      <c r="G54" s="37">
        <f t="shared" si="0"/>
        <v>0.16436025060179907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560032690</v>
      </c>
      <c r="O54" s="37">
        <f t="shared" si="4"/>
        <v>0.16436025060179907</v>
      </c>
      <c r="P54" s="32">
        <f>SUM(P8:P9,P11:P18,P20:P26,P28:P34,P36:P39,P41:P46,P48:P52)</f>
        <v>711888717</v>
      </c>
      <c r="Q54" s="32">
        <f>SUM(Q8:Q9,Q11:Q18,Q20:Q26,Q28:Q34,Q36:Q39,Q41:Q46,Q48:Q52)</f>
        <v>3667564541</v>
      </c>
      <c r="R54" s="32">
        <f>SUM(R8:R9,R11:R18,R20:R26,R28:R34,R36:R39,R41:R46,R48:R52)</f>
        <v>3466537036</v>
      </c>
      <c r="S54" s="32">
        <f>SUM(S8:S9,S11:S18,S20:S26,S28:S34,S36:S39,S41:S46,S48:S52)</f>
        <v>711888717</v>
      </c>
      <c r="T54" s="37">
        <f t="shared" si="5"/>
        <v>0.19410393710641996</v>
      </c>
      <c r="U54" s="37">
        <f t="shared" si="6"/>
        <v>-0.2133142770402976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505378893</v>
      </c>
      <c r="E57" s="31">
        <v>505378893</v>
      </c>
      <c r="F57" s="31">
        <v>96590779</v>
      </c>
      <c r="G57" s="36">
        <f t="shared" ref="G57:G85" si="7">IF(($D57      =0),0,($F57      /$D57      ))</f>
        <v>0.19112547108294053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96590779</v>
      </c>
      <c r="O57" s="36">
        <f t="shared" ref="O57:O85" si="11">IF(($D57      =0),0,($N57      /$D57      ))</f>
        <v>0.19112547108294053</v>
      </c>
      <c r="P57" s="31">
        <v>94209218</v>
      </c>
      <c r="Q57" s="31">
        <v>377483941</v>
      </c>
      <c r="R57" s="31">
        <v>467869500</v>
      </c>
      <c r="S57" s="31">
        <v>94209218</v>
      </c>
      <c r="T57" s="36">
        <f t="shared" ref="T57:T85" si="12">IF(($Q57      =0),0,($S57      /$Q57      ))</f>
        <v>0.24957145925315005</v>
      </c>
      <c r="U57" s="36">
        <f t="shared" ref="U57:U85" si="13">IF(($P57      =0),0,(($F57      /$P57      )-1))</f>
        <v>2.5279490166238316E-2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505378893</v>
      </c>
      <c r="E58" s="32">
        <f>E57</f>
        <v>505378893</v>
      </c>
      <c r="F58" s="32">
        <f>F57</f>
        <v>96590779</v>
      </c>
      <c r="G58" s="37">
        <f t="shared" si="7"/>
        <v>0.19112547108294053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96590779</v>
      </c>
      <c r="O58" s="37">
        <f t="shared" si="11"/>
        <v>0.19112547108294053</v>
      </c>
      <c r="P58" s="32">
        <f>P57</f>
        <v>94209218</v>
      </c>
      <c r="Q58" s="32">
        <f>Q57</f>
        <v>377483941</v>
      </c>
      <c r="R58" s="32">
        <f>R57</f>
        <v>467869500</v>
      </c>
      <c r="S58" s="32">
        <f>S57</f>
        <v>94209218</v>
      </c>
      <c r="T58" s="37">
        <f t="shared" si="12"/>
        <v>0.24957145925315005</v>
      </c>
      <c r="U58" s="37">
        <f t="shared" si="13"/>
        <v>2.5279490166238316E-2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5889423</v>
      </c>
      <c r="E59" s="31">
        <v>5889423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777908</v>
      </c>
      <c r="Q59" s="31">
        <v>7556980</v>
      </c>
      <c r="R59" s="31">
        <v>7556980</v>
      </c>
      <c r="S59" s="31">
        <v>777908</v>
      </c>
      <c r="T59" s="36">
        <f t="shared" si="12"/>
        <v>0.10293900473469561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2737187</v>
      </c>
      <c r="E60" s="31">
        <v>2737187</v>
      </c>
      <c r="F60" s="31">
        <v>640578</v>
      </c>
      <c r="G60" s="36">
        <f t="shared" si="7"/>
        <v>0.2340278541436884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640578</v>
      </c>
      <c r="O60" s="36">
        <f t="shared" si="11"/>
        <v>0.2340278541436884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6506424</v>
      </c>
      <c r="E61" s="31">
        <v>6506424</v>
      </c>
      <c r="F61" s="31">
        <v>588936</v>
      </c>
      <c r="G61" s="36">
        <f t="shared" si="7"/>
        <v>9.051608072268269E-2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588936</v>
      </c>
      <c r="O61" s="36">
        <f t="shared" si="11"/>
        <v>9.051608072268269E-2</v>
      </c>
      <c r="P61" s="31">
        <v>273097</v>
      </c>
      <c r="Q61" s="31">
        <v>6495516</v>
      </c>
      <c r="R61" s="31">
        <v>6495516</v>
      </c>
      <c r="S61" s="31">
        <v>273097</v>
      </c>
      <c r="T61" s="36">
        <f t="shared" si="12"/>
        <v>4.2043926918200185E-2</v>
      </c>
      <c r="U61" s="36">
        <f t="shared" si="13"/>
        <v>1.1565084933192238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15133034</v>
      </c>
      <c r="E63" s="32">
        <f>SUM(E59:E62)</f>
        <v>15133034</v>
      </c>
      <c r="F63" s="32">
        <f>SUM(F59:F62)</f>
        <v>1229514</v>
      </c>
      <c r="G63" s="37">
        <f t="shared" si="7"/>
        <v>8.1247025546892976E-2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1229514</v>
      </c>
      <c r="O63" s="37">
        <f t="shared" si="11"/>
        <v>8.1247025546892976E-2</v>
      </c>
      <c r="P63" s="32">
        <f>SUM(P59:P62)</f>
        <v>1051005</v>
      </c>
      <c r="Q63" s="32">
        <f>SUM(Q59:Q62)</f>
        <v>14052496</v>
      </c>
      <c r="R63" s="32">
        <f>SUM(R59:R62)</f>
        <v>14052496</v>
      </c>
      <c r="S63" s="32">
        <f>SUM(S59:S62)</f>
        <v>1051005</v>
      </c>
      <c r="T63" s="37">
        <f t="shared" si="12"/>
        <v>7.4791339559890285E-2</v>
      </c>
      <c r="U63" s="37">
        <f t="shared" si="13"/>
        <v>0.16984600453851306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6834135</v>
      </c>
      <c r="E64" s="31">
        <v>6834135</v>
      </c>
      <c r="F64" s="31">
        <v>257067</v>
      </c>
      <c r="G64" s="36">
        <f t="shared" si="7"/>
        <v>3.7615148076530533E-2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257067</v>
      </c>
      <c r="O64" s="36">
        <f t="shared" si="11"/>
        <v>3.7615148076530533E-2</v>
      </c>
      <c r="P64" s="31">
        <v>265964</v>
      </c>
      <c r="Q64" s="31">
        <v>0</v>
      </c>
      <c r="R64" s="31">
        <v>1035558</v>
      </c>
      <c r="S64" s="31">
        <v>265964</v>
      </c>
      <c r="T64" s="36">
        <f t="shared" si="12"/>
        <v>0</v>
      </c>
      <c r="U64" s="36">
        <f t="shared" si="13"/>
        <v>-3.345189574528884E-2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11710616</v>
      </c>
      <c r="E65" s="31">
        <v>11710616</v>
      </c>
      <c r="F65" s="31">
        <v>861864</v>
      </c>
      <c r="G65" s="36">
        <f t="shared" si="7"/>
        <v>7.3596811645091936E-2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861864</v>
      </c>
      <c r="O65" s="36">
        <f t="shared" si="11"/>
        <v>7.3596811645091936E-2</v>
      </c>
      <c r="P65" s="31">
        <v>752898</v>
      </c>
      <c r="Q65" s="31">
        <v>10610715</v>
      </c>
      <c r="R65" s="31">
        <v>5960718</v>
      </c>
      <c r="S65" s="31">
        <v>752898</v>
      </c>
      <c r="T65" s="36">
        <f t="shared" si="12"/>
        <v>7.0956387010677413E-2</v>
      </c>
      <c r="U65" s="36">
        <f t="shared" si="13"/>
        <v>0.14472876804029222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27978123</v>
      </c>
      <c r="E66" s="31">
        <v>27978123</v>
      </c>
      <c r="F66" s="31">
        <v>5305101</v>
      </c>
      <c r="G66" s="36">
        <f t="shared" si="7"/>
        <v>0.18961604393547057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5305101</v>
      </c>
      <c r="O66" s="36">
        <f t="shared" si="11"/>
        <v>0.18961604393547057</v>
      </c>
      <c r="P66" s="31">
        <v>281374</v>
      </c>
      <c r="Q66" s="31">
        <v>24299353</v>
      </c>
      <c r="R66" s="31">
        <v>24830774</v>
      </c>
      <c r="S66" s="31">
        <v>281374</v>
      </c>
      <c r="T66" s="36">
        <f t="shared" si="12"/>
        <v>1.1579485264484202E-2</v>
      </c>
      <c r="U66" s="36">
        <f t="shared" si="13"/>
        <v>17.854268695757249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67715272</v>
      </c>
      <c r="E67" s="31">
        <v>67715272</v>
      </c>
      <c r="F67" s="31">
        <v>2892646</v>
      </c>
      <c r="G67" s="36">
        <f t="shared" si="7"/>
        <v>4.271777864231277E-2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2892646</v>
      </c>
      <c r="O67" s="36">
        <f t="shared" si="11"/>
        <v>4.271777864231277E-2</v>
      </c>
      <c r="P67" s="31">
        <v>6244922</v>
      </c>
      <c r="Q67" s="31">
        <v>92583280</v>
      </c>
      <c r="R67" s="31">
        <v>85334091</v>
      </c>
      <c r="S67" s="31">
        <v>6244922</v>
      </c>
      <c r="T67" s="36">
        <f t="shared" si="12"/>
        <v>6.7451941646483035E-2</v>
      </c>
      <c r="U67" s="36">
        <f t="shared" si="13"/>
        <v>-0.53680029950734376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37006450</v>
      </c>
      <c r="E68" s="31">
        <v>37006450</v>
      </c>
      <c r="F68" s="31">
        <v>5030413</v>
      </c>
      <c r="G68" s="36">
        <f t="shared" si="7"/>
        <v>0.13593341160797645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5030413</v>
      </c>
      <c r="O68" s="36">
        <f t="shared" si="11"/>
        <v>0.13593341160797645</v>
      </c>
      <c r="P68" s="31">
        <v>6078122</v>
      </c>
      <c r="Q68" s="31">
        <v>36236875</v>
      </c>
      <c r="R68" s="31">
        <v>35510882</v>
      </c>
      <c r="S68" s="31">
        <v>6078122</v>
      </c>
      <c r="T68" s="36">
        <f t="shared" si="12"/>
        <v>0.16773306197071353</v>
      </c>
      <c r="U68" s="36">
        <f t="shared" si="13"/>
        <v>-0.17237380230275079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151244596</v>
      </c>
      <c r="E70" s="32">
        <f>SUM(E64:E69)</f>
        <v>151244596</v>
      </c>
      <c r="F70" s="32">
        <f>SUM(F64:F69)</f>
        <v>14347091</v>
      </c>
      <c r="G70" s="37">
        <f t="shared" si="7"/>
        <v>9.4860189252646096E-2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14347091</v>
      </c>
      <c r="O70" s="37">
        <f t="shared" si="11"/>
        <v>9.4860189252646096E-2</v>
      </c>
      <c r="P70" s="32">
        <f>SUM(P64:P69)</f>
        <v>13623280</v>
      </c>
      <c r="Q70" s="32">
        <f>SUM(Q64:Q69)</f>
        <v>163730223</v>
      </c>
      <c r="R70" s="32">
        <f>SUM(R64:R69)</f>
        <v>152672023</v>
      </c>
      <c r="S70" s="32">
        <f>SUM(S64:S69)</f>
        <v>13623280</v>
      </c>
      <c r="T70" s="37">
        <f t="shared" si="12"/>
        <v>8.3205652263724089E-2</v>
      </c>
      <c r="U70" s="37">
        <f t="shared" si="13"/>
        <v>5.3130450229313286E-2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100188708</v>
      </c>
      <c r="E71" s="31">
        <v>100188708</v>
      </c>
      <c r="F71" s="31">
        <v>24022288</v>
      </c>
      <c r="G71" s="36">
        <f t="shared" si="7"/>
        <v>0.23977041404706007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24022288</v>
      </c>
      <c r="O71" s="36">
        <f t="shared" si="11"/>
        <v>0.23977041404706007</v>
      </c>
      <c r="P71" s="31">
        <v>23667476</v>
      </c>
      <c r="Q71" s="31">
        <v>141103032</v>
      </c>
      <c r="R71" s="31">
        <v>106991304</v>
      </c>
      <c r="S71" s="31">
        <v>23667476</v>
      </c>
      <c r="T71" s="36">
        <f t="shared" si="12"/>
        <v>0.16773187411026008</v>
      </c>
      <c r="U71" s="36">
        <f t="shared" si="13"/>
        <v>1.4991543669464313E-2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107636263</v>
      </c>
      <c r="E72" s="31">
        <v>107636263</v>
      </c>
      <c r="F72" s="31">
        <v>27614510</v>
      </c>
      <c r="G72" s="36">
        <f t="shared" si="7"/>
        <v>0.25655396453145163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27614510</v>
      </c>
      <c r="O72" s="36">
        <f t="shared" si="11"/>
        <v>0.25655396453145163</v>
      </c>
      <c r="P72" s="31">
        <v>13286822</v>
      </c>
      <c r="Q72" s="31">
        <v>63405479</v>
      </c>
      <c r="R72" s="31">
        <v>63405479</v>
      </c>
      <c r="S72" s="31">
        <v>13286822</v>
      </c>
      <c r="T72" s="36">
        <f t="shared" si="12"/>
        <v>0.20955321542480579</v>
      </c>
      <c r="U72" s="36">
        <f t="shared" si="13"/>
        <v>1.0783382211336918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24435384</v>
      </c>
      <c r="E73" s="31">
        <v>24435384</v>
      </c>
      <c r="F73" s="31">
        <v>4825157</v>
      </c>
      <c r="G73" s="36">
        <f t="shared" si="7"/>
        <v>0.19746597802596433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4825157</v>
      </c>
      <c r="O73" s="36">
        <f t="shared" si="11"/>
        <v>0.19746597802596433</v>
      </c>
      <c r="P73" s="31">
        <v>6595094</v>
      </c>
      <c r="Q73" s="31">
        <v>50791611</v>
      </c>
      <c r="R73" s="31">
        <v>23224279</v>
      </c>
      <c r="S73" s="31">
        <v>6595094</v>
      </c>
      <c r="T73" s="36">
        <f t="shared" si="12"/>
        <v>0.12984612754259753</v>
      </c>
      <c r="U73" s="36">
        <f t="shared" si="13"/>
        <v>-0.26837176240399307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50509659</v>
      </c>
      <c r="E74" s="31">
        <v>50509659</v>
      </c>
      <c r="F74" s="31">
        <v>3878278</v>
      </c>
      <c r="G74" s="36">
        <f t="shared" si="7"/>
        <v>7.6782898098757699E-2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3878278</v>
      </c>
      <c r="O74" s="36">
        <f t="shared" si="11"/>
        <v>7.6782898098757699E-2</v>
      </c>
      <c r="P74" s="31">
        <v>5896277</v>
      </c>
      <c r="Q74" s="31">
        <v>46204463</v>
      </c>
      <c r="R74" s="31">
        <v>60630490</v>
      </c>
      <c r="S74" s="31">
        <v>5896277</v>
      </c>
      <c r="T74" s="36">
        <f t="shared" si="12"/>
        <v>0.12761271568073412</v>
      </c>
      <c r="U74" s="36">
        <f t="shared" si="13"/>
        <v>-0.34224969417142381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20009895</v>
      </c>
      <c r="E75" s="31">
        <v>20009895</v>
      </c>
      <c r="F75" s="31">
        <v>302360</v>
      </c>
      <c r="G75" s="36">
        <f t="shared" si="7"/>
        <v>1.511052406821725E-2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302360</v>
      </c>
      <c r="O75" s="36">
        <f t="shared" si="11"/>
        <v>1.511052406821725E-2</v>
      </c>
      <c r="P75" s="31">
        <v>497829</v>
      </c>
      <c r="Q75" s="31">
        <v>12396444</v>
      </c>
      <c r="R75" s="31">
        <v>12396444</v>
      </c>
      <c r="S75" s="31">
        <v>497829</v>
      </c>
      <c r="T75" s="36">
        <f t="shared" si="12"/>
        <v>4.0159016569590443E-2</v>
      </c>
      <c r="U75" s="36">
        <f t="shared" si="13"/>
        <v>-0.39264285527761544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28680744</v>
      </c>
      <c r="E76" s="31">
        <v>28680744</v>
      </c>
      <c r="F76" s="31">
        <v>2623415</v>
      </c>
      <c r="G76" s="36">
        <f t="shared" si="7"/>
        <v>9.1469558809213591E-2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2623415</v>
      </c>
      <c r="O76" s="36">
        <f t="shared" si="11"/>
        <v>9.1469558809213591E-2</v>
      </c>
      <c r="P76" s="31">
        <v>6694437</v>
      </c>
      <c r="Q76" s="31">
        <v>25111368</v>
      </c>
      <c r="R76" s="31">
        <v>26887451</v>
      </c>
      <c r="S76" s="31">
        <v>6694437</v>
      </c>
      <c r="T76" s="36">
        <f t="shared" si="12"/>
        <v>0.26658989665557048</v>
      </c>
      <c r="U76" s="36">
        <f t="shared" si="13"/>
        <v>-0.608120145129456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2820000</v>
      </c>
      <c r="E77" s="31">
        <v>2820000</v>
      </c>
      <c r="F77" s="31">
        <v>1860430</v>
      </c>
      <c r="G77" s="36">
        <f t="shared" si="7"/>
        <v>0.65972695035460993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1860430</v>
      </c>
      <c r="O77" s="36">
        <f t="shared" si="11"/>
        <v>0.65972695035460993</v>
      </c>
      <c r="P77" s="31">
        <v>1065610</v>
      </c>
      <c r="Q77" s="31">
        <v>2704008</v>
      </c>
      <c r="R77" s="31">
        <v>3462300</v>
      </c>
      <c r="S77" s="31">
        <v>1065610</v>
      </c>
      <c r="T77" s="36">
        <f t="shared" si="12"/>
        <v>0.39408537252848364</v>
      </c>
      <c r="U77" s="36">
        <f t="shared" si="13"/>
        <v>0.74588263999024029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334280653</v>
      </c>
      <c r="E78" s="32">
        <f>SUM(E71:E77)</f>
        <v>334280653</v>
      </c>
      <c r="F78" s="32">
        <f>SUM(F71:F77)</f>
        <v>65126438</v>
      </c>
      <c r="G78" s="37">
        <f t="shared" si="7"/>
        <v>0.1948256275543413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65126438</v>
      </c>
      <c r="O78" s="37">
        <f t="shared" si="11"/>
        <v>0.1948256275543413</v>
      </c>
      <c r="P78" s="32">
        <f>SUM(P71:P77)</f>
        <v>57703545</v>
      </c>
      <c r="Q78" s="32">
        <f>SUM(Q71:Q77)</f>
        <v>341716405</v>
      </c>
      <c r="R78" s="32">
        <f>SUM(R71:R77)</f>
        <v>296997747</v>
      </c>
      <c r="S78" s="32">
        <f>SUM(S71:S77)</f>
        <v>57703545</v>
      </c>
      <c r="T78" s="37">
        <f t="shared" si="12"/>
        <v>0.16886384193348869</v>
      </c>
      <c r="U78" s="37">
        <f t="shared" si="13"/>
        <v>0.128638422474737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55796456</v>
      </c>
      <c r="E79" s="31">
        <v>55796456</v>
      </c>
      <c r="F79" s="31">
        <v>12553985</v>
      </c>
      <c r="G79" s="36">
        <f t="shared" si="7"/>
        <v>0.22499610011073104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12553985</v>
      </c>
      <c r="O79" s="36">
        <f t="shared" si="11"/>
        <v>0.22499610011073104</v>
      </c>
      <c r="P79" s="31">
        <v>12242433</v>
      </c>
      <c r="Q79" s="31">
        <v>54825712</v>
      </c>
      <c r="R79" s="31">
        <v>53797218</v>
      </c>
      <c r="S79" s="31">
        <v>12242433</v>
      </c>
      <c r="T79" s="36">
        <f t="shared" si="12"/>
        <v>0.22329729160653672</v>
      </c>
      <c r="U79" s="36">
        <f t="shared" si="13"/>
        <v>2.5448536250923359E-2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110244631</v>
      </c>
      <c r="E80" s="31">
        <v>110244631</v>
      </c>
      <c r="F80" s="31">
        <v>17504820</v>
      </c>
      <c r="G80" s="36">
        <f t="shared" si="7"/>
        <v>0.15878160996339133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17504820</v>
      </c>
      <c r="O80" s="36">
        <f t="shared" si="11"/>
        <v>0.15878160996339133</v>
      </c>
      <c r="P80" s="31">
        <v>16036147</v>
      </c>
      <c r="Q80" s="31">
        <v>128891375</v>
      </c>
      <c r="R80" s="31">
        <v>81929440</v>
      </c>
      <c r="S80" s="31">
        <v>16036147</v>
      </c>
      <c r="T80" s="36">
        <f t="shared" si="12"/>
        <v>0.12441598206241496</v>
      </c>
      <c r="U80" s="36">
        <f t="shared" si="13"/>
        <v>9.1585154463849738E-2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63634430</v>
      </c>
      <c r="E81" s="31">
        <v>63634430</v>
      </c>
      <c r="F81" s="31">
        <v>7948185</v>
      </c>
      <c r="G81" s="36">
        <f t="shared" si="7"/>
        <v>0.12490384529255624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7948185</v>
      </c>
      <c r="O81" s="36">
        <f t="shared" si="11"/>
        <v>0.12490384529255624</v>
      </c>
      <c r="P81" s="31">
        <v>9836318</v>
      </c>
      <c r="Q81" s="31">
        <v>68418280</v>
      </c>
      <c r="R81" s="31">
        <v>54560287</v>
      </c>
      <c r="S81" s="31">
        <v>9836318</v>
      </c>
      <c r="T81" s="36">
        <f t="shared" si="12"/>
        <v>0.14376739666650493</v>
      </c>
      <c r="U81" s="36">
        <f t="shared" si="13"/>
        <v>-0.19195526212145642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12032384</v>
      </c>
      <c r="E82" s="31">
        <v>12032384</v>
      </c>
      <c r="F82" s="31">
        <v>1193333</v>
      </c>
      <c r="G82" s="36">
        <f t="shared" si="7"/>
        <v>9.9176771618990883E-2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1193333</v>
      </c>
      <c r="O82" s="36">
        <f t="shared" si="11"/>
        <v>9.9176771618990883E-2</v>
      </c>
      <c r="P82" s="31">
        <v>1146122</v>
      </c>
      <c r="Q82" s="31">
        <v>7346096</v>
      </c>
      <c r="R82" s="31">
        <v>7185856</v>
      </c>
      <c r="S82" s="31">
        <v>1146122</v>
      </c>
      <c r="T82" s="36">
        <f t="shared" si="12"/>
        <v>0.15601783586819448</v>
      </c>
      <c r="U82" s="36">
        <f t="shared" si="13"/>
        <v>4.1191949897131375E-2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241707901</v>
      </c>
      <c r="E84" s="32">
        <f>SUM(E79:E83)</f>
        <v>241707901</v>
      </c>
      <c r="F84" s="32">
        <f>SUM(F79:F83)</f>
        <v>39200323</v>
      </c>
      <c r="G84" s="37">
        <f t="shared" si="7"/>
        <v>0.16218056107317733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39200323</v>
      </c>
      <c r="O84" s="37">
        <f t="shared" si="11"/>
        <v>0.16218056107317733</v>
      </c>
      <c r="P84" s="32">
        <f>SUM(P79:P83)</f>
        <v>39261020</v>
      </c>
      <c r="Q84" s="32">
        <f>SUM(Q79:Q83)</f>
        <v>259481463</v>
      </c>
      <c r="R84" s="32">
        <f>SUM(R79:R83)</f>
        <v>197472801</v>
      </c>
      <c r="S84" s="32">
        <f>SUM(S79:S83)</f>
        <v>39261020</v>
      </c>
      <c r="T84" s="37">
        <f t="shared" si="12"/>
        <v>0.15130568305759862</v>
      </c>
      <c r="U84" s="37">
        <f t="shared" si="13"/>
        <v>-1.5459863243492133E-3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1247745077</v>
      </c>
      <c r="E85" s="32">
        <f>SUM(E57,E59:E62,E64:E69,E71:E77,E79:E83)</f>
        <v>1247745077</v>
      </c>
      <c r="F85" s="32">
        <f>SUM(F57,F59:F62,F64:F69,F71:F77,F79:F83)</f>
        <v>216494145</v>
      </c>
      <c r="G85" s="37">
        <f t="shared" si="7"/>
        <v>0.17350831431090472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216494145</v>
      </c>
      <c r="O85" s="37">
        <f t="shared" si="11"/>
        <v>0.17350831431090472</v>
      </c>
      <c r="P85" s="32">
        <f>SUM(P57,P59:P62,P64:P69,P71:P77,P79:P83)</f>
        <v>205848068</v>
      </c>
      <c r="Q85" s="32">
        <f>SUM(Q57,Q59:Q62,Q64:Q69,Q71:Q77,Q79:Q83)</f>
        <v>1156464528</v>
      </c>
      <c r="R85" s="32">
        <f>SUM(R57,R59:R62,R64:R69,R71:R77,R79:R83)</f>
        <v>1129064567</v>
      </c>
      <c r="S85" s="32">
        <f>SUM(S57,S59:S62,S64:S69,S71:S77,S79:S83)</f>
        <v>205848068</v>
      </c>
      <c r="T85" s="37">
        <f t="shared" si="12"/>
        <v>0.17799773621763867</v>
      </c>
      <c r="U85" s="37">
        <f t="shared" si="13"/>
        <v>5.1718129314674899E-2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3000090247</v>
      </c>
      <c r="E88" s="31">
        <v>3000090247</v>
      </c>
      <c r="F88" s="31">
        <v>486442855</v>
      </c>
      <c r="G88" s="36">
        <f t="shared" ref="G88:G99" si="14">IF(($D88      =0),0,($F88      /$D88      ))</f>
        <v>0.16214274070135998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486442855</v>
      </c>
      <c r="O88" s="36">
        <f t="shared" ref="O88:O99" si="18">IF(($D88      =0),0,($N88      /$D88      ))</f>
        <v>0.16214274070135998</v>
      </c>
      <c r="P88" s="31">
        <v>358175847</v>
      </c>
      <c r="Q88" s="31">
        <v>2614015864</v>
      </c>
      <c r="R88" s="31">
        <v>2809345418</v>
      </c>
      <c r="S88" s="31">
        <v>358175847</v>
      </c>
      <c r="T88" s="36">
        <f t="shared" ref="T88:T99" si="19">IF(($Q88      =0),0,($S88      /$Q88      ))</f>
        <v>0.13702129812323127</v>
      </c>
      <c r="U88" s="36">
        <f t="shared" ref="U88:U99" si="20">IF(($P88      =0),0,(($F88      /$P88      )-1))</f>
        <v>0.35811182991353396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3628236300</v>
      </c>
      <c r="E89" s="31">
        <v>3628236300</v>
      </c>
      <c r="F89" s="31">
        <v>738479200</v>
      </c>
      <c r="G89" s="36">
        <f t="shared" si="14"/>
        <v>0.20353668805970548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738479200</v>
      </c>
      <c r="O89" s="36">
        <f t="shared" si="18"/>
        <v>0.20353668805970548</v>
      </c>
      <c r="P89" s="31">
        <v>726920197</v>
      </c>
      <c r="Q89" s="31">
        <v>3889416700</v>
      </c>
      <c r="R89" s="31">
        <v>3495985581</v>
      </c>
      <c r="S89" s="31">
        <v>726920197</v>
      </c>
      <c r="T89" s="36">
        <f t="shared" si="19"/>
        <v>0.1868969701806443</v>
      </c>
      <c r="U89" s="36">
        <f t="shared" si="20"/>
        <v>1.5901336966154034E-2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2698835363</v>
      </c>
      <c r="E90" s="31">
        <v>2698835363</v>
      </c>
      <c r="F90" s="31">
        <v>287993724</v>
      </c>
      <c r="G90" s="36">
        <f t="shared" si="14"/>
        <v>0.10671037142475741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287993724</v>
      </c>
      <c r="O90" s="36">
        <f t="shared" si="18"/>
        <v>0.10671037142475741</v>
      </c>
      <c r="P90" s="31">
        <v>248818973</v>
      </c>
      <c r="Q90" s="31">
        <v>2625339101</v>
      </c>
      <c r="R90" s="31">
        <v>2674511208</v>
      </c>
      <c r="S90" s="31">
        <v>248818973</v>
      </c>
      <c r="T90" s="36">
        <f t="shared" si="19"/>
        <v>9.4775936908578426E-2</v>
      </c>
      <c r="U90" s="36">
        <f t="shared" si="20"/>
        <v>0.15744278069984641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9327161910</v>
      </c>
      <c r="E91" s="32">
        <f>SUM(E88:E90)</f>
        <v>9327161910</v>
      </c>
      <c r="F91" s="32">
        <f>SUM(F88:F90)</f>
        <v>1512915779</v>
      </c>
      <c r="G91" s="37">
        <f t="shared" si="14"/>
        <v>0.16220537325270898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1512915779</v>
      </c>
      <c r="O91" s="37">
        <f t="shared" si="18"/>
        <v>0.16220537325270898</v>
      </c>
      <c r="P91" s="32">
        <f>SUM(P88:P90)</f>
        <v>1333915017</v>
      </c>
      <c r="Q91" s="32">
        <f>SUM(Q88:Q90)</f>
        <v>9128771665</v>
      </c>
      <c r="R91" s="32">
        <f>SUM(R88:R90)</f>
        <v>8979842207</v>
      </c>
      <c r="S91" s="32">
        <f>SUM(S88:S90)</f>
        <v>1333915017</v>
      </c>
      <c r="T91" s="37">
        <f t="shared" si="19"/>
        <v>0.14612207052064546</v>
      </c>
      <c r="U91" s="37">
        <f t="shared" si="20"/>
        <v>0.13419202851661116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251490007</v>
      </c>
      <c r="E92" s="31">
        <v>251490007</v>
      </c>
      <c r="F92" s="31">
        <v>48891165</v>
      </c>
      <c r="G92" s="36">
        <f t="shared" si="14"/>
        <v>0.19440599482746049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48891165</v>
      </c>
      <c r="O92" s="36">
        <f t="shared" si="18"/>
        <v>0.19440599482746049</v>
      </c>
      <c r="P92" s="31">
        <v>35370507</v>
      </c>
      <c r="Q92" s="31">
        <v>366945141</v>
      </c>
      <c r="R92" s="31">
        <v>247609672</v>
      </c>
      <c r="S92" s="31">
        <v>35370507</v>
      </c>
      <c r="T92" s="36">
        <f t="shared" si="19"/>
        <v>9.6391811875770284E-2</v>
      </c>
      <c r="U92" s="36">
        <f t="shared" si="20"/>
        <v>0.38225796424122493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89222807</v>
      </c>
      <c r="E93" s="31">
        <v>89222807</v>
      </c>
      <c r="F93" s="31">
        <v>22926174</v>
      </c>
      <c r="G93" s="36">
        <f t="shared" si="14"/>
        <v>0.256954188854426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22926174</v>
      </c>
      <c r="O93" s="36">
        <f t="shared" si="18"/>
        <v>0.256954188854426</v>
      </c>
      <c r="P93" s="31">
        <v>20311398</v>
      </c>
      <c r="Q93" s="31">
        <v>81573321</v>
      </c>
      <c r="R93" s="31">
        <v>81598390</v>
      </c>
      <c r="S93" s="31">
        <v>20311398</v>
      </c>
      <c r="T93" s="36">
        <f t="shared" si="19"/>
        <v>0.24899559992169498</v>
      </c>
      <c r="U93" s="36">
        <f t="shared" si="20"/>
        <v>0.12873441798540908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48782115</v>
      </c>
      <c r="E94" s="31">
        <v>48782115</v>
      </c>
      <c r="F94" s="31">
        <v>10214462</v>
      </c>
      <c r="G94" s="36">
        <f t="shared" si="14"/>
        <v>0.20938948629021106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10214462</v>
      </c>
      <c r="O94" s="36">
        <f t="shared" si="18"/>
        <v>0.20938948629021106</v>
      </c>
      <c r="P94" s="31">
        <v>6391209</v>
      </c>
      <c r="Q94" s="31">
        <v>37591834</v>
      </c>
      <c r="R94" s="31">
        <v>40056419</v>
      </c>
      <c r="S94" s="31">
        <v>6391209</v>
      </c>
      <c r="T94" s="36">
        <f t="shared" si="19"/>
        <v>0.17001588696098199</v>
      </c>
      <c r="U94" s="36">
        <f t="shared" si="20"/>
        <v>0.59820497186056665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81723918</v>
      </c>
      <c r="E95" s="31">
        <v>81723918</v>
      </c>
      <c r="F95" s="31">
        <v>21144612</v>
      </c>
      <c r="G95" s="36">
        <f t="shared" si="14"/>
        <v>0.25873223552497815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21144612</v>
      </c>
      <c r="O95" s="36">
        <f t="shared" si="18"/>
        <v>0.25873223552497815</v>
      </c>
      <c r="P95" s="31">
        <v>19904808</v>
      </c>
      <c r="Q95" s="31">
        <v>75672243</v>
      </c>
      <c r="R95" s="31">
        <v>78522966</v>
      </c>
      <c r="S95" s="31">
        <v>19904808</v>
      </c>
      <c r="T95" s="36">
        <f t="shared" si="19"/>
        <v>0.26303975157707432</v>
      </c>
      <c r="U95" s="36">
        <f t="shared" si="20"/>
        <v>6.2286659584960491E-2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471218847</v>
      </c>
      <c r="E96" s="32">
        <f>SUM(E92:E95)</f>
        <v>471218847</v>
      </c>
      <c r="F96" s="32">
        <f>SUM(F92:F95)</f>
        <v>103176413</v>
      </c>
      <c r="G96" s="37">
        <f t="shared" si="14"/>
        <v>0.21895646504139085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103176413</v>
      </c>
      <c r="O96" s="37">
        <f t="shared" si="18"/>
        <v>0.21895646504139085</v>
      </c>
      <c r="P96" s="32">
        <f>SUM(P92:P95)</f>
        <v>81977922</v>
      </c>
      <c r="Q96" s="32">
        <f>SUM(Q92:Q95)</f>
        <v>561782539</v>
      </c>
      <c r="R96" s="32">
        <f>SUM(R92:R95)</f>
        <v>447787447</v>
      </c>
      <c r="S96" s="32">
        <f>SUM(S92:S95)</f>
        <v>81977922</v>
      </c>
      <c r="T96" s="37">
        <f t="shared" si="19"/>
        <v>0.14592465288423639</v>
      </c>
      <c r="U96" s="37">
        <f t="shared" si="20"/>
        <v>0.25858780611687138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138389623</v>
      </c>
      <c r="E97" s="31">
        <v>138389623</v>
      </c>
      <c r="F97" s="31">
        <v>35165051</v>
      </c>
      <c r="G97" s="36">
        <f t="shared" si="14"/>
        <v>0.254101790565612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35165051</v>
      </c>
      <c r="O97" s="36">
        <f t="shared" si="18"/>
        <v>0.254101790565612</v>
      </c>
      <c r="P97" s="31">
        <v>15559973</v>
      </c>
      <c r="Q97" s="31">
        <v>156241632</v>
      </c>
      <c r="R97" s="31">
        <v>157451000</v>
      </c>
      <c r="S97" s="31">
        <v>15559973</v>
      </c>
      <c r="T97" s="36">
        <f t="shared" si="19"/>
        <v>9.958916071742005E-2</v>
      </c>
      <c r="U97" s="36">
        <f t="shared" si="20"/>
        <v>1.2599686387630622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176601684</v>
      </c>
      <c r="E98" s="31">
        <v>176601684</v>
      </c>
      <c r="F98" s="31">
        <v>33545747</v>
      </c>
      <c r="G98" s="36">
        <f t="shared" si="14"/>
        <v>0.18995145595553892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33545747</v>
      </c>
      <c r="O98" s="36">
        <f t="shared" si="18"/>
        <v>0.18995145595553892</v>
      </c>
      <c r="P98" s="31">
        <v>15009651</v>
      </c>
      <c r="Q98" s="31">
        <v>193005685</v>
      </c>
      <c r="R98" s="31">
        <v>141926424</v>
      </c>
      <c r="S98" s="31">
        <v>15009651</v>
      </c>
      <c r="T98" s="36">
        <f t="shared" si="19"/>
        <v>7.7767921706554916E-2</v>
      </c>
      <c r="U98" s="36">
        <f t="shared" si="20"/>
        <v>1.2349451696112053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90156602</v>
      </c>
      <c r="E99" s="31">
        <v>90156602</v>
      </c>
      <c r="F99" s="31">
        <v>14576048</v>
      </c>
      <c r="G99" s="36">
        <f t="shared" si="14"/>
        <v>0.16167477119423823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14576048</v>
      </c>
      <c r="O99" s="36">
        <f t="shared" si="18"/>
        <v>0.16167477119423823</v>
      </c>
      <c r="P99" s="31">
        <v>16525186</v>
      </c>
      <c r="Q99" s="31">
        <v>97660958</v>
      </c>
      <c r="R99" s="31">
        <v>87660958</v>
      </c>
      <c r="S99" s="31">
        <v>16525186</v>
      </c>
      <c r="T99" s="36">
        <f t="shared" si="19"/>
        <v>0.16920974705163142</v>
      </c>
      <c r="U99" s="36">
        <f t="shared" si="20"/>
        <v>-0.11794953472838365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9921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9921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405147909</v>
      </c>
      <c r="E101" s="32">
        <f>SUM(E97:E100)</f>
        <v>405147909</v>
      </c>
      <c r="F101" s="32">
        <f>SUM(F97:F100)</f>
        <v>83296767</v>
      </c>
      <c r="G101" s="37">
        <f>IF(($D101     =0),0,($F101     /$D101     ))</f>
        <v>0.20559594446777707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83296767</v>
      </c>
      <c r="O101" s="37">
        <f>IF(($D101     =0),0,($N101     /$D101     ))</f>
        <v>0.20559594446777707</v>
      </c>
      <c r="P101" s="32">
        <f>SUM(P97:P100)</f>
        <v>47094810</v>
      </c>
      <c r="Q101" s="32">
        <f>SUM(Q97:Q100)</f>
        <v>446908275</v>
      </c>
      <c r="R101" s="32">
        <f>SUM(R97:R100)</f>
        <v>387038382</v>
      </c>
      <c r="S101" s="32">
        <f>SUM(S97:S100)</f>
        <v>47094810</v>
      </c>
      <c r="T101" s="37">
        <f>IF(($Q101     =0),0,($S101     /$Q101     ))</f>
        <v>0.10537914071964767</v>
      </c>
      <c r="U101" s="37">
        <f>IF(($P101     =0),0,(($F101     /$P101     )-1))</f>
        <v>0.76870374888443127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10203528666</v>
      </c>
      <c r="E102" s="32">
        <f>SUM(E88:E90,E92:E95,E97:E100)</f>
        <v>10203528666</v>
      </c>
      <c r="F102" s="32">
        <f>SUM(F88:F90,F92:F95,F97:F100)</f>
        <v>1699388959</v>
      </c>
      <c r="G102" s="37">
        <f>IF(($D102     =0),0,($F102     /$D102     ))</f>
        <v>0.16654914340199492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1699388959</v>
      </c>
      <c r="O102" s="37">
        <f>IF(($D102     =0),0,($N102     /$D102     ))</f>
        <v>0.16654914340199492</v>
      </c>
      <c r="P102" s="32">
        <f>SUM(P88:P90,P92:P95,P97:P100)</f>
        <v>1462987749</v>
      </c>
      <c r="Q102" s="32">
        <f>SUM(Q88:Q90,Q92:Q95,Q97:Q100)</f>
        <v>10137462479</v>
      </c>
      <c r="R102" s="32">
        <f>SUM(R88:R90,R92:R95,R97:R100)</f>
        <v>9814668036</v>
      </c>
      <c r="S102" s="32">
        <f>SUM(S88:S90,S92:S95,S97:S100)</f>
        <v>1462987749</v>
      </c>
      <c r="T102" s="37">
        <f>IF(($Q102     =0),0,($S102     /$Q102     ))</f>
        <v>0.14431498533588802</v>
      </c>
      <c r="U102" s="37">
        <f>IF(($P102     =0),0,(($F102     /$P102     )-1))</f>
        <v>0.16158796282579124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3852503900</v>
      </c>
      <c r="E105" s="31">
        <v>3852503900</v>
      </c>
      <c r="F105" s="31">
        <v>727011043</v>
      </c>
      <c r="G105" s="36">
        <f t="shared" ref="G105:G136" si="21">IF(($D105     =0),0,($F105     /$D105     ))</f>
        <v>0.18871130617155249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727011043</v>
      </c>
      <c r="O105" s="36">
        <f t="shared" ref="O105:O136" si="25">IF(($D105     =0),0,($N105     /$D105     ))</f>
        <v>0.18871130617155249</v>
      </c>
      <c r="P105" s="31">
        <v>619915456</v>
      </c>
      <c r="Q105" s="31">
        <v>3753273860</v>
      </c>
      <c r="R105" s="31">
        <v>3554294418</v>
      </c>
      <c r="S105" s="31">
        <v>619915456</v>
      </c>
      <c r="T105" s="36">
        <f t="shared" ref="T105:T136" si="26">IF(($Q105     =0),0,($S105     /$Q105     ))</f>
        <v>0.16516659298610306</v>
      </c>
      <c r="U105" s="36">
        <f t="shared" ref="U105:U136" si="27">IF(($P105     =0),0,(($F105     /$P105     )-1))</f>
        <v>0.17275837529690508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3852503900</v>
      </c>
      <c r="E106" s="32">
        <f>E105</f>
        <v>3852503900</v>
      </c>
      <c r="F106" s="32">
        <f>F105</f>
        <v>727011043</v>
      </c>
      <c r="G106" s="37">
        <f t="shared" si="21"/>
        <v>0.18871130617155249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727011043</v>
      </c>
      <c r="O106" s="37">
        <f t="shared" si="25"/>
        <v>0.18871130617155249</v>
      </c>
      <c r="P106" s="32">
        <f>P105</f>
        <v>619915456</v>
      </c>
      <c r="Q106" s="32">
        <f>Q105</f>
        <v>3753273860</v>
      </c>
      <c r="R106" s="32">
        <f>R105</f>
        <v>3554294418</v>
      </c>
      <c r="S106" s="32">
        <f>S105</f>
        <v>619915456</v>
      </c>
      <c r="T106" s="37">
        <f t="shared" si="26"/>
        <v>0.16516659298610306</v>
      </c>
      <c r="U106" s="37">
        <f t="shared" si="27"/>
        <v>0.17275837529690508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97370780</v>
      </c>
      <c r="E107" s="31">
        <v>97370780</v>
      </c>
      <c r="F107" s="31">
        <v>17543942</v>
      </c>
      <c r="G107" s="36">
        <f t="shared" si="21"/>
        <v>0.18017666080111508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17543942</v>
      </c>
      <c r="O107" s="36">
        <f t="shared" si="25"/>
        <v>0.18017666080111508</v>
      </c>
      <c r="P107" s="31">
        <v>19406577</v>
      </c>
      <c r="Q107" s="31">
        <v>108182693</v>
      </c>
      <c r="R107" s="31">
        <v>112535179</v>
      </c>
      <c r="S107" s="31">
        <v>19406577</v>
      </c>
      <c r="T107" s="36">
        <f t="shared" si="26"/>
        <v>0.17938707626736561</v>
      </c>
      <c r="U107" s="36">
        <f t="shared" si="27"/>
        <v>-9.5979574347397789E-2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12374562</v>
      </c>
      <c r="E108" s="31">
        <v>12374562</v>
      </c>
      <c r="F108" s="31">
        <v>2380010</v>
      </c>
      <c r="G108" s="36">
        <f t="shared" si="21"/>
        <v>0.19233084775040926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2380010</v>
      </c>
      <c r="O108" s="36">
        <f t="shared" si="25"/>
        <v>0.19233084775040926</v>
      </c>
      <c r="P108" s="31">
        <v>3709818</v>
      </c>
      <c r="Q108" s="31">
        <v>12025890</v>
      </c>
      <c r="R108" s="31">
        <v>13999381</v>
      </c>
      <c r="S108" s="31">
        <v>3709818</v>
      </c>
      <c r="T108" s="36">
        <f t="shared" si="26"/>
        <v>0.30848594158103892</v>
      </c>
      <c r="U108" s="36">
        <f t="shared" si="27"/>
        <v>-0.35845639866969214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21869184</v>
      </c>
      <c r="E109" s="31">
        <v>21869184</v>
      </c>
      <c r="F109" s="31">
        <v>5739482</v>
      </c>
      <c r="G109" s="36">
        <f t="shared" si="21"/>
        <v>0.26244609766875621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5739482</v>
      </c>
      <c r="O109" s="36">
        <f t="shared" si="25"/>
        <v>0.26244609766875621</v>
      </c>
      <c r="P109" s="31">
        <v>7621147</v>
      </c>
      <c r="Q109" s="31">
        <v>22364700</v>
      </c>
      <c r="R109" s="31">
        <v>22976076</v>
      </c>
      <c r="S109" s="31">
        <v>7621147</v>
      </c>
      <c r="T109" s="36">
        <f t="shared" si="26"/>
        <v>0.34076678873403177</v>
      </c>
      <c r="U109" s="36">
        <f t="shared" si="27"/>
        <v>-0.24690049936052938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213561198</v>
      </c>
      <c r="E110" s="31">
        <v>213561198</v>
      </c>
      <c r="F110" s="31">
        <v>46021799</v>
      </c>
      <c r="G110" s="36">
        <f t="shared" si="21"/>
        <v>0.21549700709208422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46021799</v>
      </c>
      <c r="O110" s="36">
        <f t="shared" si="25"/>
        <v>0.21549700709208422</v>
      </c>
      <c r="P110" s="31">
        <v>47597197</v>
      </c>
      <c r="Q110" s="31">
        <v>208151706</v>
      </c>
      <c r="R110" s="31">
        <v>228632012</v>
      </c>
      <c r="S110" s="31">
        <v>47597197</v>
      </c>
      <c r="T110" s="36">
        <f t="shared" si="26"/>
        <v>0.22866589909188637</v>
      </c>
      <c r="U110" s="36">
        <f t="shared" si="27"/>
        <v>-3.3098545697974657E-2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345175724</v>
      </c>
      <c r="E112" s="32">
        <f>SUM(E107:E111)</f>
        <v>345175724</v>
      </c>
      <c r="F112" s="32">
        <f>SUM(F107:F111)</f>
        <v>71685233</v>
      </c>
      <c r="G112" s="37">
        <f t="shared" si="21"/>
        <v>0.20767750457445264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71685233</v>
      </c>
      <c r="O112" s="37">
        <f t="shared" si="25"/>
        <v>0.20767750457445264</v>
      </c>
      <c r="P112" s="32">
        <f>SUM(P107:P111)</f>
        <v>78334739</v>
      </c>
      <c r="Q112" s="32">
        <f>SUM(Q107:Q111)</f>
        <v>350724989</v>
      </c>
      <c r="R112" s="32">
        <f>SUM(R107:R111)</f>
        <v>378142648</v>
      </c>
      <c r="S112" s="32">
        <f>SUM(S107:S111)</f>
        <v>78334739</v>
      </c>
      <c r="T112" s="37">
        <f t="shared" si="26"/>
        <v>0.22335089160128252</v>
      </c>
      <c r="U112" s="37">
        <f t="shared" si="27"/>
        <v>-8.4885787389934353E-2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16756008</v>
      </c>
      <c r="E113" s="31">
        <v>16756008</v>
      </c>
      <c r="F113" s="31">
        <v>4215331</v>
      </c>
      <c r="G113" s="36">
        <f t="shared" si="21"/>
        <v>0.25157131698671903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4215331</v>
      </c>
      <c r="O113" s="36">
        <f t="shared" si="25"/>
        <v>0.25157131698671903</v>
      </c>
      <c r="P113" s="31">
        <v>3051423</v>
      </c>
      <c r="Q113" s="31">
        <v>20595611</v>
      </c>
      <c r="R113" s="31">
        <v>19119111</v>
      </c>
      <c r="S113" s="31">
        <v>3051423</v>
      </c>
      <c r="T113" s="36">
        <f t="shared" si="26"/>
        <v>0.1481588965726727</v>
      </c>
      <c r="U113" s="36">
        <f t="shared" si="27"/>
        <v>0.38143122077797798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27295752</v>
      </c>
      <c r="E114" s="31">
        <v>27295752</v>
      </c>
      <c r="F114" s="31">
        <v>9743063</v>
      </c>
      <c r="G114" s="36">
        <f t="shared" si="21"/>
        <v>0.35694429668030397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9743063</v>
      </c>
      <c r="O114" s="36">
        <f t="shared" si="25"/>
        <v>0.35694429668030397</v>
      </c>
      <c r="P114" s="31">
        <v>1793263</v>
      </c>
      <c r="Q114" s="31">
        <v>21809397</v>
      </c>
      <c r="R114" s="31">
        <v>22933182</v>
      </c>
      <c r="S114" s="31">
        <v>1793263</v>
      </c>
      <c r="T114" s="36">
        <f t="shared" si="26"/>
        <v>8.2224327430969316E-2</v>
      </c>
      <c r="U114" s="36">
        <f t="shared" si="27"/>
        <v>4.4331478427871431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25338701</v>
      </c>
      <c r="E115" s="31">
        <v>25338701</v>
      </c>
      <c r="F115" s="31">
        <v>3632760</v>
      </c>
      <c r="G115" s="36">
        <f t="shared" si="21"/>
        <v>0.14336804400509717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3632760</v>
      </c>
      <c r="O115" s="36">
        <f t="shared" si="25"/>
        <v>0.14336804400509717</v>
      </c>
      <c r="P115" s="31">
        <v>4862945</v>
      </c>
      <c r="Q115" s="31">
        <v>29400422</v>
      </c>
      <c r="R115" s="31">
        <v>25177608</v>
      </c>
      <c r="S115" s="31">
        <v>4862945</v>
      </c>
      <c r="T115" s="36">
        <f t="shared" si="26"/>
        <v>0.16540391835192025</v>
      </c>
      <c r="U115" s="36">
        <f t="shared" si="27"/>
        <v>-0.2529711933817882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21980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21980</v>
      </c>
      <c r="O116" s="36">
        <f t="shared" si="25"/>
        <v>0</v>
      </c>
      <c r="P116" s="31">
        <v>0</v>
      </c>
      <c r="Q116" s="31">
        <v>300000</v>
      </c>
      <c r="R116" s="31">
        <v>300000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266192677</v>
      </c>
      <c r="E117" s="31">
        <v>266192677</v>
      </c>
      <c r="F117" s="31">
        <v>58873454</v>
      </c>
      <c r="G117" s="36">
        <f t="shared" si="21"/>
        <v>0.22116857106478552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58873454</v>
      </c>
      <c r="O117" s="36">
        <f t="shared" si="25"/>
        <v>0.22116857106478552</v>
      </c>
      <c r="P117" s="31">
        <v>52048997</v>
      </c>
      <c r="Q117" s="31">
        <v>400547247</v>
      </c>
      <c r="R117" s="31">
        <v>337084825</v>
      </c>
      <c r="S117" s="31">
        <v>52048997</v>
      </c>
      <c r="T117" s="36">
        <f t="shared" si="26"/>
        <v>0.12994471286429787</v>
      </c>
      <c r="U117" s="36">
        <f t="shared" si="27"/>
        <v>0.13111601362846637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12890069</v>
      </c>
      <c r="E118" s="31">
        <v>12890069</v>
      </c>
      <c r="F118" s="31">
        <v>5662141</v>
      </c>
      <c r="G118" s="36">
        <f t="shared" si="21"/>
        <v>0.43926382395625657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5662141</v>
      </c>
      <c r="O118" s="36">
        <f t="shared" si="25"/>
        <v>0.43926382395625657</v>
      </c>
      <c r="P118" s="31">
        <v>20186662</v>
      </c>
      <c r="Q118" s="31">
        <v>18263796</v>
      </c>
      <c r="R118" s="31">
        <v>31737719</v>
      </c>
      <c r="S118" s="31">
        <v>20186662</v>
      </c>
      <c r="T118" s="36">
        <f t="shared" si="26"/>
        <v>1.1052829324199636</v>
      </c>
      <c r="U118" s="36">
        <f t="shared" si="27"/>
        <v>-0.71951078390275724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53046516</v>
      </c>
      <c r="E119" s="31">
        <v>53046516</v>
      </c>
      <c r="F119" s="31">
        <v>10978970</v>
      </c>
      <c r="G119" s="36">
        <f t="shared" si="21"/>
        <v>0.20696872910560232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10978970</v>
      </c>
      <c r="O119" s="36">
        <f t="shared" si="25"/>
        <v>0.20696872910560232</v>
      </c>
      <c r="P119" s="31">
        <v>10705222</v>
      </c>
      <c r="Q119" s="31">
        <v>53546168</v>
      </c>
      <c r="R119" s="31">
        <v>52047726</v>
      </c>
      <c r="S119" s="31">
        <v>10705222</v>
      </c>
      <c r="T119" s="36">
        <f t="shared" si="26"/>
        <v>0.19992508147361732</v>
      </c>
      <c r="U119" s="36">
        <f t="shared" si="27"/>
        <v>2.5571445412341687E-2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2580000</v>
      </c>
      <c r="E120" s="31">
        <v>2580000</v>
      </c>
      <c r="F120" s="31">
        <v>296881</v>
      </c>
      <c r="G120" s="36">
        <f t="shared" si="21"/>
        <v>0.11507015503875968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296881</v>
      </c>
      <c r="O120" s="36">
        <f t="shared" si="25"/>
        <v>0.11507015503875968</v>
      </c>
      <c r="P120" s="31">
        <v>611577</v>
      </c>
      <c r="Q120" s="31">
        <v>2469565</v>
      </c>
      <c r="R120" s="31">
        <v>2469565</v>
      </c>
      <c r="S120" s="31">
        <v>611577</v>
      </c>
      <c r="T120" s="36">
        <f t="shared" si="26"/>
        <v>0.24764563799697517</v>
      </c>
      <c r="U120" s="36">
        <f t="shared" si="27"/>
        <v>-0.51456480541289151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404099723</v>
      </c>
      <c r="E121" s="32">
        <f>SUM(E113:E120)</f>
        <v>404099723</v>
      </c>
      <c r="F121" s="32">
        <f>SUM(F113:F120)</f>
        <v>93424580</v>
      </c>
      <c r="G121" s="37">
        <f t="shared" si="21"/>
        <v>0.23119189319513589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93424580</v>
      </c>
      <c r="O121" s="37">
        <f t="shared" si="25"/>
        <v>0.23119189319513589</v>
      </c>
      <c r="P121" s="32">
        <f>SUM(P113:P120)</f>
        <v>93260089</v>
      </c>
      <c r="Q121" s="32">
        <f>SUM(Q113:Q120)</f>
        <v>546932206</v>
      </c>
      <c r="R121" s="32">
        <f>SUM(R113:R120)</f>
        <v>490869736</v>
      </c>
      <c r="S121" s="32">
        <f>SUM(S113:S120)</f>
        <v>93260089</v>
      </c>
      <c r="T121" s="37">
        <f t="shared" si="26"/>
        <v>0.17051489741673762</v>
      </c>
      <c r="U121" s="37">
        <f t="shared" si="27"/>
        <v>1.763787722741661E-3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139382736</v>
      </c>
      <c r="E123" s="31">
        <v>139382736</v>
      </c>
      <c r="F123" s="31">
        <v>13308035</v>
      </c>
      <c r="G123" s="36">
        <f t="shared" si="21"/>
        <v>9.5478359672893781E-2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13308035</v>
      </c>
      <c r="O123" s="36">
        <f t="shared" si="25"/>
        <v>9.5478359672893781E-2</v>
      </c>
      <c r="P123" s="31">
        <v>11289289</v>
      </c>
      <c r="Q123" s="31">
        <v>157655749</v>
      </c>
      <c r="R123" s="31">
        <v>140140999</v>
      </c>
      <c r="S123" s="31">
        <v>11289289</v>
      </c>
      <c r="T123" s="36">
        <f t="shared" si="26"/>
        <v>7.1607214272915609E-2</v>
      </c>
      <c r="U123" s="36">
        <f t="shared" si="27"/>
        <v>0.1788195873097056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119641704</v>
      </c>
      <c r="E124" s="31">
        <v>119641704</v>
      </c>
      <c r="F124" s="31">
        <v>17133564</v>
      </c>
      <c r="G124" s="36">
        <f t="shared" si="21"/>
        <v>0.14320728832147026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17133564</v>
      </c>
      <c r="O124" s="36">
        <f t="shared" si="25"/>
        <v>0.14320728832147026</v>
      </c>
      <c r="P124" s="31">
        <v>24686162</v>
      </c>
      <c r="Q124" s="31">
        <v>91616783</v>
      </c>
      <c r="R124" s="31">
        <v>117389368</v>
      </c>
      <c r="S124" s="31">
        <v>24686162</v>
      </c>
      <c r="T124" s="36">
        <f t="shared" si="26"/>
        <v>0.26945021634300342</v>
      </c>
      <c r="U124" s="36">
        <f t="shared" si="27"/>
        <v>-0.3059446016760321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259024440</v>
      </c>
      <c r="E126" s="32">
        <f>SUM(E122:E125)</f>
        <v>259024440</v>
      </c>
      <c r="F126" s="32">
        <f>SUM(F122:F125)</f>
        <v>30441599</v>
      </c>
      <c r="G126" s="37">
        <f t="shared" si="21"/>
        <v>0.11752404136073029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30441599</v>
      </c>
      <c r="O126" s="37">
        <f t="shared" si="25"/>
        <v>0.11752404136073029</v>
      </c>
      <c r="P126" s="32">
        <f>SUM(P122:P125)</f>
        <v>35975451</v>
      </c>
      <c r="Q126" s="32">
        <f>SUM(Q122:Q125)</f>
        <v>249272532</v>
      </c>
      <c r="R126" s="32">
        <f>SUM(R122:R125)</f>
        <v>257530367</v>
      </c>
      <c r="S126" s="32">
        <f>SUM(S122:S125)</f>
        <v>35975451</v>
      </c>
      <c r="T126" s="37">
        <f t="shared" si="26"/>
        <v>0.14432176185380907</v>
      </c>
      <c r="U126" s="37">
        <f t="shared" si="27"/>
        <v>-0.15382300558233442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44338721</v>
      </c>
      <c r="E127" s="31">
        <v>44338721</v>
      </c>
      <c r="F127" s="31">
        <v>11528524</v>
      </c>
      <c r="G127" s="36">
        <f t="shared" si="21"/>
        <v>0.26001029664342368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11528524</v>
      </c>
      <c r="O127" s="36">
        <f t="shared" si="25"/>
        <v>0.26001029664342368</v>
      </c>
      <c r="P127" s="31">
        <v>8762494</v>
      </c>
      <c r="Q127" s="31">
        <v>44157146</v>
      </c>
      <c r="R127" s="31">
        <v>40395275</v>
      </c>
      <c r="S127" s="31">
        <v>8762494</v>
      </c>
      <c r="T127" s="36">
        <f t="shared" si="26"/>
        <v>0.19843886649739545</v>
      </c>
      <c r="U127" s="36">
        <f t="shared" si="27"/>
        <v>0.31566697791747411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14311356</v>
      </c>
      <c r="E128" s="31">
        <v>14311356</v>
      </c>
      <c r="F128" s="31">
        <v>2360956</v>
      </c>
      <c r="G128" s="36">
        <f t="shared" si="21"/>
        <v>0.16497081059265103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2360956</v>
      </c>
      <c r="O128" s="36">
        <f t="shared" si="25"/>
        <v>0.16497081059265103</v>
      </c>
      <c r="P128" s="31">
        <v>2355983</v>
      </c>
      <c r="Q128" s="31">
        <v>11123339</v>
      </c>
      <c r="R128" s="31">
        <v>10940085</v>
      </c>
      <c r="S128" s="31">
        <v>2355983</v>
      </c>
      <c r="T128" s="36">
        <f t="shared" si="26"/>
        <v>0.21180537606558605</v>
      </c>
      <c r="U128" s="36">
        <f t="shared" si="27"/>
        <v>2.110796215422539E-3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77563094</v>
      </c>
      <c r="E129" s="31">
        <v>77563094</v>
      </c>
      <c r="F129" s="31">
        <v>5887202</v>
      </c>
      <c r="G129" s="36">
        <f t="shared" si="21"/>
        <v>7.5902103647386726E-2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5887202</v>
      </c>
      <c r="O129" s="36">
        <f t="shared" si="25"/>
        <v>7.5902103647386726E-2</v>
      </c>
      <c r="P129" s="31">
        <v>1812741</v>
      </c>
      <c r="Q129" s="31">
        <v>55899088</v>
      </c>
      <c r="R129" s="31">
        <v>64839095</v>
      </c>
      <c r="S129" s="31">
        <v>1812741</v>
      </c>
      <c r="T129" s="36">
        <f t="shared" si="26"/>
        <v>3.2428811718717129E-2</v>
      </c>
      <c r="U129" s="36">
        <f t="shared" si="27"/>
        <v>2.2476796188755039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46783267</v>
      </c>
      <c r="E130" s="31">
        <v>46783267</v>
      </c>
      <c r="F130" s="31">
        <v>8357177</v>
      </c>
      <c r="G130" s="36">
        <f t="shared" si="21"/>
        <v>0.17863602813373422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8357177</v>
      </c>
      <c r="O130" s="36">
        <f t="shared" si="25"/>
        <v>0.17863602813373422</v>
      </c>
      <c r="P130" s="31">
        <v>8394704</v>
      </c>
      <c r="Q130" s="31">
        <v>41720031</v>
      </c>
      <c r="R130" s="31">
        <v>45485031</v>
      </c>
      <c r="S130" s="31">
        <v>8394704</v>
      </c>
      <c r="T130" s="36">
        <f t="shared" si="26"/>
        <v>0.20121519085160794</v>
      </c>
      <c r="U130" s="36">
        <f t="shared" si="27"/>
        <v>-4.4703184293335418E-3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182996438</v>
      </c>
      <c r="E132" s="32">
        <f>SUM(E127:E131)</f>
        <v>182996438</v>
      </c>
      <c r="F132" s="32">
        <f>SUM(F127:F131)</f>
        <v>28133859</v>
      </c>
      <c r="G132" s="37">
        <f t="shared" si="21"/>
        <v>0.15373992689409616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28133859</v>
      </c>
      <c r="O132" s="37">
        <f t="shared" si="25"/>
        <v>0.15373992689409616</v>
      </c>
      <c r="P132" s="32">
        <f>SUM(P127:P131)</f>
        <v>21325922</v>
      </c>
      <c r="Q132" s="32">
        <f>SUM(Q127:Q131)</f>
        <v>152899604</v>
      </c>
      <c r="R132" s="32">
        <f>SUM(R127:R131)</f>
        <v>161659486</v>
      </c>
      <c r="S132" s="32">
        <f>SUM(S127:S131)</f>
        <v>21325922</v>
      </c>
      <c r="T132" s="37">
        <f t="shared" si="26"/>
        <v>0.13947663330769647</v>
      </c>
      <c r="U132" s="37">
        <f t="shared" si="27"/>
        <v>0.31923295039717381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189235441</v>
      </c>
      <c r="E133" s="31">
        <v>189235441</v>
      </c>
      <c r="F133" s="31">
        <v>49858760</v>
      </c>
      <c r="G133" s="36">
        <f t="shared" si="21"/>
        <v>0.26347474731226483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49858760</v>
      </c>
      <c r="O133" s="36">
        <f t="shared" si="25"/>
        <v>0.26347474731226483</v>
      </c>
      <c r="P133" s="31">
        <v>47563731</v>
      </c>
      <c r="Q133" s="31">
        <v>169615180</v>
      </c>
      <c r="R133" s="31">
        <v>181417255</v>
      </c>
      <c r="S133" s="31">
        <v>47563731</v>
      </c>
      <c r="T133" s="36">
        <f t="shared" si="26"/>
        <v>0.28042142808208559</v>
      </c>
      <c r="U133" s="36">
        <f t="shared" si="27"/>
        <v>4.8251660493160209E-2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13674840</v>
      </c>
      <c r="E134" s="31">
        <v>13674840</v>
      </c>
      <c r="F134" s="31">
        <v>1297023</v>
      </c>
      <c r="G134" s="36">
        <f t="shared" si="21"/>
        <v>9.4847398580166206E-2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1297023</v>
      </c>
      <c r="O134" s="36">
        <f t="shared" si="25"/>
        <v>9.4847398580166206E-2</v>
      </c>
      <c r="P134" s="31">
        <v>2398033</v>
      </c>
      <c r="Q134" s="31">
        <v>7349871</v>
      </c>
      <c r="R134" s="31">
        <v>6879860</v>
      </c>
      <c r="S134" s="31">
        <v>2398033</v>
      </c>
      <c r="T134" s="36">
        <f t="shared" si="26"/>
        <v>0.32626871954623421</v>
      </c>
      <c r="U134" s="36">
        <f t="shared" si="27"/>
        <v>-0.45913046234142729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14331741</v>
      </c>
      <c r="E136" s="31">
        <v>14331741</v>
      </c>
      <c r="F136" s="31">
        <v>3369469</v>
      </c>
      <c r="G136" s="36">
        <f t="shared" si="21"/>
        <v>0.23510535112237935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3369469</v>
      </c>
      <c r="O136" s="36">
        <f t="shared" si="25"/>
        <v>0.23510535112237935</v>
      </c>
      <c r="P136" s="31">
        <v>3012005</v>
      </c>
      <c r="Q136" s="31">
        <v>14338425</v>
      </c>
      <c r="R136" s="31">
        <v>13600880</v>
      </c>
      <c r="S136" s="31">
        <v>3012005</v>
      </c>
      <c r="T136" s="36">
        <f t="shared" si="26"/>
        <v>0.21006526170064008</v>
      </c>
      <c r="U136" s="36">
        <f t="shared" si="27"/>
        <v>0.11867974986761309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217242022</v>
      </c>
      <c r="E137" s="32">
        <f>SUM(E133:E136)</f>
        <v>217242022</v>
      </c>
      <c r="F137" s="32">
        <f>SUM(F133:F136)</f>
        <v>54525252</v>
      </c>
      <c r="G137" s="37">
        <f t="shared" ref="G137:G170" si="28">IF(($D137     =0),0,($F137     /$D137     ))</f>
        <v>0.25098851271049211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54525252</v>
      </c>
      <c r="O137" s="37">
        <f t="shared" ref="O137:O170" si="32">IF(($D137     =0),0,($N137     /$D137     ))</f>
        <v>0.25098851271049211</v>
      </c>
      <c r="P137" s="32">
        <f>SUM(P133:P136)</f>
        <v>52973769</v>
      </c>
      <c r="Q137" s="32">
        <f>SUM(Q133:Q136)</f>
        <v>191303476</v>
      </c>
      <c r="R137" s="32">
        <f>SUM(R133:R136)</f>
        <v>201897995</v>
      </c>
      <c r="S137" s="32">
        <f>SUM(S133:S136)</f>
        <v>52973769</v>
      </c>
      <c r="T137" s="37">
        <f t="shared" ref="T137:T170" si="33">IF(($Q137     =0),0,($S137     /$Q137     ))</f>
        <v>0.27690959990711306</v>
      </c>
      <c r="U137" s="37">
        <f t="shared" ref="U137:U170" si="34">IF(($P137     =0),0,(($F137     /$P137     )-1))</f>
        <v>2.9287759381440237E-2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1539906</v>
      </c>
      <c r="E138" s="31">
        <v>1539906</v>
      </c>
      <c r="F138" s="31">
        <v>1112152</v>
      </c>
      <c r="G138" s="36">
        <f t="shared" si="28"/>
        <v>0.72222070697821816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1112152</v>
      </c>
      <c r="O138" s="36">
        <f t="shared" si="32"/>
        <v>0.72222070697821816</v>
      </c>
      <c r="P138" s="31">
        <v>500000</v>
      </c>
      <c r="Q138" s="31">
        <v>2539906</v>
      </c>
      <c r="R138" s="31">
        <v>2539906</v>
      </c>
      <c r="S138" s="31">
        <v>500000</v>
      </c>
      <c r="T138" s="36">
        <f t="shared" si="33"/>
        <v>0.19685767898497031</v>
      </c>
      <c r="U138" s="36">
        <f t="shared" si="34"/>
        <v>1.2243040000000001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46859917</v>
      </c>
      <c r="E139" s="31">
        <v>46859917</v>
      </c>
      <c r="F139" s="31">
        <v>21475737</v>
      </c>
      <c r="G139" s="36">
        <f t="shared" si="28"/>
        <v>0.45829652237753643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21475737</v>
      </c>
      <c r="O139" s="36">
        <f t="shared" si="32"/>
        <v>0.45829652237753643</v>
      </c>
      <c r="P139" s="31">
        <v>10517680</v>
      </c>
      <c r="Q139" s="31">
        <v>42735574</v>
      </c>
      <c r="R139" s="31">
        <v>47879554</v>
      </c>
      <c r="S139" s="31">
        <v>10517680</v>
      </c>
      <c r="T139" s="36">
        <f t="shared" si="33"/>
        <v>0.24611065245081298</v>
      </c>
      <c r="U139" s="36">
        <f t="shared" si="34"/>
        <v>1.0418701652835987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58862957</v>
      </c>
      <c r="E140" s="31">
        <v>58862957</v>
      </c>
      <c r="F140" s="31">
        <v>25559268</v>
      </c>
      <c r="G140" s="36">
        <f t="shared" si="28"/>
        <v>0.43421651413128975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25559268</v>
      </c>
      <c r="O140" s="36">
        <f t="shared" si="32"/>
        <v>0.43421651413128975</v>
      </c>
      <c r="P140" s="31">
        <v>13372139</v>
      </c>
      <c r="Q140" s="31">
        <v>47618708</v>
      </c>
      <c r="R140" s="31">
        <v>55509678</v>
      </c>
      <c r="S140" s="31">
        <v>13372139</v>
      </c>
      <c r="T140" s="36">
        <f t="shared" si="33"/>
        <v>0.2808169217862862</v>
      </c>
      <c r="U140" s="36">
        <f t="shared" si="34"/>
        <v>0.91138216556079765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7271347</v>
      </c>
      <c r="E141" s="31">
        <v>7271347</v>
      </c>
      <c r="F141" s="31">
        <v>2640407</v>
      </c>
      <c r="G141" s="36">
        <f t="shared" si="28"/>
        <v>0.36312487906298518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2640407</v>
      </c>
      <c r="O141" s="36">
        <f t="shared" si="32"/>
        <v>0.36312487906298518</v>
      </c>
      <c r="P141" s="31">
        <v>4539312</v>
      </c>
      <c r="Q141" s="31">
        <v>10313686</v>
      </c>
      <c r="R141" s="31">
        <v>9436039</v>
      </c>
      <c r="S141" s="31">
        <v>4539312</v>
      </c>
      <c r="T141" s="36">
        <f t="shared" si="33"/>
        <v>0.44012509203789996</v>
      </c>
      <c r="U141" s="36">
        <f t="shared" si="34"/>
        <v>-0.41832440687046846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18217171</v>
      </c>
      <c r="E142" s="31">
        <v>18217171</v>
      </c>
      <c r="F142" s="31">
        <v>12909510</v>
      </c>
      <c r="G142" s="36">
        <f t="shared" si="28"/>
        <v>0.70864515681386531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12909510</v>
      </c>
      <c r="O142" s="36">
        <f t="shared" si="32"/>
        <v>0.70864515681386531</v>
      </c>
      <c r="P142" s="31">
        <v>19407726</v>
      </c>
      <c r="Q142" s="31">
        <v>11901398</v>
      </c>
      <c r="R142" s="31">
        <v>39990500</v>
      </c>
      <c r="S142" s="31">
        <v>19407726</v>
      </c>
      <c r="T142" s="36">
        <f t="shared" si="33"/>
        <v>1.6307097703984019</v>
      </c>
      <c r="U142" s="36">
        <f t="shared" si="34"/>
        <v>-0.33482624394017102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132751298</v>
      </c>
      <c r="E144" s="32">
        <f>SUM(E138:E143)</f>
        <v>132751298</v>
      </c>
      <c r="F144" s="32">
        <f>SUM(F138:F143)</f>
        <v>63697074</v>
      </c>
      <c r="G144" s="37">
        <f t="shared" si="28"/>
        <v>0.47982260783619607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63697074</v>
      </c>
      <c r="O144" s="37">
        <f t="shared" si="32"/>
        <v>0.47982260783619607</v>
      </c>
      <c r="P144" s="32">
        <f>SUM(P138:P143)</f>
        <v>48336857</v>
      </c>
      <c r="Q144" s="32">
        <f>SUM(Q138:Q143)</f>
        <v>115109272</v>
      </c>
      <c r="R144" s="32">
        <f>SUM(R138:R143)</f>
        <v>155355677</v>
      </c>
      <c r="S144" s="32">
        <f>SUM(S138:S143)</f>
        <v>48336857</v>
      </c>
      <c r="T144" s="37">
        <f t="shared" si="33"/>
        <v>0.41992148990395839</v>
      </c>
      <c r="U144" s="37">
        <f t="shared" si="34"/>
        <v>0.31777442625200059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36617817</v>
      </c>
      <c r="E145" s="31">
        <v>36617817</v>
      </c>
      <c r="F145" s="31">
        <v>4725369</v>
      </c>
      <c r="G145" s="36">
        <f t="shared" si="28"/>
        <v>0.12904562279067591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4725369</v>
      </c>
      <c r="O145" s="36">
        <f t="shared" si="32"/>
        <v>0.12904562279067591</v>
      </c>
      <c r="P145" s="31">
        <v>8446154</v>
      </c>
      <c r="Q145" s="31">
        <v>51086332</v>
      </c>
      <c r="R145" s="31">
        <v>44007669</v>
      </c>
      <c r="S145" s="31">
        <v>8446154</v>
      </c>
      <c r="T145" s="36">
        <f t="shared" si="33"/>
        <v>0.16533099303351825</v>
      </c>
      <c r="U145" s="36">
        <f t="shared" si="34"/>
        <v>-0.44053009215792183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12600083</v>
      </c>
      <c r="E146" s="31">
        <v>12600083</v>
      </c>
      <c r="F146" s="31">
        <v>3988088</v>
      </c>
      <c r="G146" s="36">
        <f t="shared" si="28"/>
        <v>0.31651283566941585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3988088</v>
      </c>
      <c r="O146" s="36">
        <f t="shared" si="32"/>
        <v>0.31651283566941585</v>
      </c>
      <c r="P146" s="31">
        <v>3827827</v>
      </c>
      <c r="Q146" s="31">
        <v>14283299</v>
      </c>
      <c r="R146" s="31">
        <v>9611526</v>
      </c>
      <c r="S146" s="31">
        <v>3827827</v>
      </c>
      <c r="T146" s="36">
        <f t="shared" si="33"/>
        <v>0.26799319961025808</v>
      </c>
      <c r="U146" s="36">
        <f t="shared" si="34"/>
        <v>4.1867357119326432E-2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22884046</v>
      </c>
      <c r="E147" s="31">
        <v>22884046</v>
      </c>
      <c r="F147" s="31">
        <v>8347829</v>
      </c>
      <c r="G147" s="36">
        <f t="shared" si="28"/>
        <v>0.36478815852756108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8347829</v>
      </c>
      <c r="O147" s="36">
        <f t="shared" si="32"/>
        <v>0.36478815852756108</v>
      </c>
      <c r="P147" s="31">
        <v>3493456</v>
      </c>
      <c r="Q147" s="31">
        <v>20360416</v>
      </c>
      <c r="R147" s="31">
        <v>39395520</v>
      </c>
      <c r="S147" s="31">
        <v>3493456</v>
      </c>
      <c r="T147" s="36">
        <f t="shared" si="33"/>
        <v>0.17158077713146921</v>
      </c>
      <c r="U147" s="36">
        <f t="shared" si="34"/>
        <v>1.3895617978299999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1653696</v>
      </c>
      <c r="E148" s="31">
        <v>1653696</v>
      </c>
      <c r="F148" s="31">
        <v>3420846</v>
      </c>
      <c r="G148" s="36">
        <f t="shared" si="28"/>
        <v>2.0686063218390807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3420846</v>
      </c>
      <c r="O148" s="36">
        <f t="shared" si="32"/>
        <v>2.0686063218390807</v>
      </c>
      <c r="P148" s="31">
        <v>287637</v>
      </c>
      <c r="Q148" s="31">
        <v>2075655</v>
      </c>
      <c r="R148" s="31">
        <v>2075655</v>
      </c>
      <c r="S148" s="31">
        <v>287637</v>
      </c>
      <c r="T148" s="36">
        <f t="shared" si="33"/>
        <v>0.13857649753933096</v>
      </c>
      <c r="U148" s="36">
        <f t="shared" si="34"/>
        <v>10.892927544092032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3071635</v>
      </c>
      <c r="E149" s="31">
        <v>3071635</v>
      </c>
      <c r="F149" s="31">
        <v>594071</v>
      </c>
      <c r="G149" s="36">
        <f t="shared" si="28"/>
        <v>0.19340546646981169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594071</v>
      </c>
      <c r="O149" s="36">
        <f t="shared" si="32"/>
        <v>0.19340546646981169</v>
      </c>
      <c r="P149" s="31">
        <v>401823</v>
      </c>
      <c r="Q149" s="31">
        <v>2945000</v>
      </c>
      <c r="R149" s="31">
        <v>2945000</v>
      </c>
      <c r="S149" s="31">
        <v>401823</v>
      </c>
      <c r="T149" s="36">
        <f t="shared" si="33"/>
        <v>0.13644244482173176</v>
      </c>
      <c r="U149" s="36">
        <f t="shared" si="34"/>
        <v>0.47843951192440448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76827277</v>
      </c>
      <c r="E150" s="32">
        <f>SUM(E145:E149)</f>
        <v>76827277</v>
      </c>
      <c r="F150" s="32">
        <f>SUM(F145:F149)</f>
        <v>21076203</v>
      </c>
      <c r="G150" s="37">
        <f t="shared" si="28"/>
        <v>0.27433229216232669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21076203</v>
      </c>
      <c r="O150" s="37">
        <f t="shared" si="32"/>
        <v>0.27433229216232669</v>
      </c>
      <c r="P150" s="32">
        <f>SUM(P145:P149)</f>
        <v>16456897</v>
      </c>
      <c r="Q150" s="32">
        <f>SUM(Q145:Q149)</f>
        <v>90750702</v>
      </c>
      <c r="R150" s="32">
        <f>SUM(R145:R149)</f>
        <v>98035370</v>
      </c>
      <c r="S150" s="32">
        <f>SUM(S145:S149)</f>
        <v>16456897</v>
      </c>
      <c r="T150" s="37">
        <f t="shared" si="33"/>
        <v>0.18134181485450107</v>
      </c>
      <c r="U150" s="37">
        <f t="shared" si="34"/>
        <v>0.28069118983973707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13830347</v>
      </c>
      <c r="E151" s="31">
        <v>13830347</v>
      </c>
      <c r="F151" s="31">
        <v>7703830</v>
      </c>
      <c r="G151" s="36">
        <f t="shared" si="28"/>
        <v>0.55702362348536882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7703830</v>
      </c>
      <c r="O151" s="36">
        <f t="shared" si="32"/>
        <v>0.55702362348536882</v>
      </c>
      <c r="P151" s="31">
        <v>2509199</v>
      </c>
      <c r="Q151" s="31">
        <v>31889488</v>
      </c>
      <c r="R151" s="31">
        <v>35793360</v>
      </c>
      <c r="S151" s="31">
        <v>2509199</v>
      </c>
      <c r="T151" s="36">
        <f t="shared" si="33"/>
        <v>7.8684204650761411E-2</v>
      </c>
      <c r="U151" s="36">
        <f t="shared" si="34"/>
        <v>2.0702347641617904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240203000</v>
      </c>
      <c r="E152" s="31">
        <v>240203000</v>
      </c>
      <c r="F152" s="31">
        <v>57066131</v>
      </c>
      <c r="G152" s="36">
        <f t="shared" si="28"/>
        <v>0.23757459731976702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57066131</v>
      </c>
      <c r="O152" s="36">
        <f t="shared" si="32"/>
        <v>0.23757459731976702</v>
      </c>
      <c r="P152" s="31">
        <v>56001470</v>
      </c>
      <c r="Q152" s="31">
        <v>227480400</v>
      </c>
      <c r="R152" s="31">
        <v>214625716</v>
      </c>
      <c r="S152" s="31">
        <v>56001470</v>
      </c>
      <c r="T152" s="36">
        <f t="shared" si="33"/>
        <v>0.24618151717686446</v>
      </c>
      <c r="U152" s="36">
        <f t="shared" si="34"/>
        <v>1.9011304524684691E-2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82010170</v>
      </c>
      <c r="E153" s="31">
        <v>82010170</v>
      </c>
      <c r="F153" s="31">
        <v>17572283</v>
      </c>
      <c r="G153" s="36">
        <f t="shared" si="28"/>
        <v>0.21426955949487728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17572283</v>
      </c>
      <c r="O153" s="36">
        <f t="shared" si="32"/>
        <v>0.21426955949487728</v>
      </c>
      <c r="P153" s="31">
        <v>19389725</v>
      </c>
      <c r="Q153" s="31">
        <v>73133600</v>
      </c>
      <c r="R153" s="31">
        <v>101336500</v>
      </c>
      <c r="S153" s="31">
        <v>19389725</v>
      </c>
      <c r="T153" s="36">
        <f t="shared" si="33"/>
        <v>0.26512745167747792</v>
      </c>
      <c r="U153" s="36">
        <f t="shared" si="34"/>
        <v>-9.3732221576118269E-2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39941884</v>
      </c>
      <c r="E154" s="31">
        <v>39941884</v>
      </c>
      <c r="F154" s="31">
        <v>6644604</v>
      </c>
      <c r="G154" s="36">
        <f t="shared" si="28"/>
        <v>0.16635679979442131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6644604</v>
      </c>
      <c r="O154" s="36">
        <f t="shared" si="32"/>
        <v>0.16635679979442131</v>
      </c>
      <c r="P154" s="31">
        <v>10222901</v>
      </c>
      <c r="Q154" s="31">
        <v>34482029</v>
      </c>
      <c r="R154" s="31">
        <v>38915727</v>
      </c>
      <c r="S154" s="31">
        <v>10222901</v>
      </c>
      <c r="T154" s="36">
        <f t="shared" si="33"/>
        <v>0.29647040201723629</v>
      </c>
      <c r="U154" s="36">
        <f t="shared" si="34"/>
        <v>-0.35002755088795245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19352794</v>
      </c>
      <c r="E155" s="31">
        <v>19352794</v>
      </c>
      <c r="F155" s="31">
        <v>4488265</v>
      </c>
      <c r="G155" s="36">
        <f t="shared" si="28"/>
        <v>0.2319181922775595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4488265</v>
      </c>
      <c r="O155" s="36">
        <f t="shared" si="32"/>
        <v>0.2319181922775595</v>
      </c>
      <c r="P155" s="31">
        <v>3166931</v>
      </c>
      <c r="Q155" s="31">
        <v>23874247</v>
      </c>
      <c r="R155" s="31">
        <v>23058359</v>
      </c>
      <c r="S155" s="31">
        <v>3166931</v>
      </c>
      <c r="T155" s="36">
        <f t="shared" si="33"/>
        <v>0.1326505083071311</v>
      </c>
      <c r="U155" s="36">
        <f t="shared" si="34"/>
        <v>0.41722854081759286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395338195</v>
      </c>
      <c r="E157" s="32">
        <f>SUM(E151:E156)</f>
        <v>395338195</v>
      </c>
      <c r="F157" s="32">
        <f>SUM(F151:F156)</f>
        <v>93475113</v>
      </c>
      <c r="G157" s="37">
        <f t="shared" si="28"/>
        <v>0.23644341523843909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93475113</v>
      </c>
      <c r="O157" s="37">
        <f t="shared" si="32"/>
        <v>0.23644341523843909</v>
      </c>
      <c r="P157" s="32">
        <f>SUM(P151:P156)</f>
        <v>91290226</v>
      </c>
      <c r="Q157" s="32">
        <f>SUM(Q151:Q156)</f>
        <v>390859764</v>
      </c>
      <c r="R157" s="32">
        <f>SUM(R151:R156)</f>
        <v>413729662</v>
      </c>
      <c r="S157" s="32">
        <f>SUM(S151:S156)</f>
        <v>91290226</v>
      </c>
      <c r="T157" s="37">
        <f t="shared" si="33"/>
        <v>0.23356260840396967</v>
      </c>
      <c r="U157" s="37">
        <f t="shared" si="34"/>
        <v>2.3933416486448422E-2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60311425</v>
      </c>
      <c r="E158" s="31">
        <v>60311425</v>
      </c>
      <c r="F158" s="31">
        <v>13574061</v>
      </c>
      <c r="G158" s="36">
        <f t="shared" si="28"/>
        <v>0.22506616283730654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13574061</v>
      </c>
      <c r="O158" s="36">
        <f t="shared" si="32"/>
        <v>0.22506616283730654</v>
      </c>
      <c r="P158" s="31">
        <v>10222947</v>
      </c>
      <c r="Q158" s="31">
        <v>53422966</v>
      </c>
      <c r="R158" s="31">
        <v>54653354</v>
      </c>
      <c r="S158" s="31">
        <v>10222947</v>
      </c>
      <c r="T158" s="36">
        <f t="shared" si="33"/>
        <v>0.19135865649990305</v>
      </c>
      <c r="U158" s="36">
        <f t="shared" si="34"/>
        <v>0.32780312761085439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167410378</v>
      </c>
      <c r="E159" s="31">
        <v>167410378</v>
      </c>
      <c r="F159" s="31">
        <v>31512694</v>
      </c>
      <c r="G159" s="36">
        <f t="shared" si="28"/>
        <v>0.18823620361217988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31512694</v>
      </c>
      <c r="O159" s="36">
        <f t="shared" si="32"/>
        <v>0.18823620361217988</v>
      </c>
      <c r="P159" s="31">
        <v>37590654</v>
      </c>
      <c r="Q159" s="31">
        <v>161522378</v>
      </c>
      <c r="R159" s="31">
        <v>171042089</v>
      </c>
      <c r="S159" s="31">
        <v>37590654</v>
      </c>
      <c r="T159" s="36">
        <f t="shared" si="33"/>
        <v>0.23272722000167678</v>
      </c>
      <c r="U159" s="36">
        <f t="shared" si="34"/>
        <v>-0.16168806214438303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12323361</v>
      </c>
      <c r="E160" s="31">
        <v>12323361</v>
      </c>
      <c r="F160" s="31">
        <v>2308891</v>
      </c>
      <c r="G160" s="36">
        <f t="shared" si="28"/>
        <v>0.18735887068471013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2308891</v>
      </c>
      <c r="O160" s="36">
        <f t="shared" si="32"/>
        <v>0.18735887068471013</v>
      </c>
      <c r="P160" s="31">
        <v>2617722</v>
      </c>
      <c r="Q160" s="31">
        <v>18801171</v>
      </c>
      <c r="R160" s="31">
        <v>18769155</v>
      </c>
      <c r="S160" s="31">
        <v>2617722</v>
      </c>
      <c r="T160" s="36">
        <f t="shared" si="33"/>
        <v>0.1392318595474718</v>
      </c>
      <c r="U160" s="36">
        <f t="shared" si="34"/>
        <v>-0.11797700443362591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5134965</v>
      </c>
      <c r="E161" s="31">
        <v>5134965</v>
      </c>
      <c r="F161" s="31">
        <v>703725</v>
      </c>
      <c r="G161" s="36">
        <f t="shared" si="28"/>
        <v>0.13704572475177532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703725</v>
      </c>
      <c r="O161" s="36">
        <f t="shared" si="32"/>
        <v>0.13704572475177532</v>
      </c>
      <c r="P161" s="31">
        <v>309100</v>
      </c>
      <c r="Q161" s="31">
        <v>3285842</v>
      </c>
      <c r="R161" s="31">
        <v>2584735</v>
      </c>
      <c r="S161" s="31">
        <v>309100</v>
      </c>
      <c r="T161" s="36">
        <f t="shared" si="33"/>
        <v>9.4070256573505359E-2</v>
      </c>
      <c r="U161" s="36">
        <f t="shared" si="34"/>
        <v>1.2766903914590748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245180129</v>
      </c>
      <c r="E163" s="32">
        <f>SUM(E158:E162)</f>
        <v>245180129</v>
      </c>
      <c r="F163" s="32">
        <f>SUM(F158:F162)</f>
        <v>48099371</v>
      </c>
      <c r="G163" s="37">
        <f t="shared" si="28"/>
        <v>0.19617972792566726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48099371</v>
      </c>
      <c r="O163" s="37">
        <f t="shared" si="32"/>
        <v>0.19617972792566726</v>
      </c>
      <c r="P163" s="32">
        <f>SUM(P158:P162)</f>
        <v>50740423</v>
      </c>
      <c r="Q163" s="32">
        <f>SUM(Q158:Q162)</f>
        <v>237032357</v>
      </c>
      <c r="R163" s="32">
        <f>SUM(R158:R162)</f>
        <v>247049333</v>
      </c>
      <c r="S163" s="32">
        <f>SUM(S158:S162)</f>
        <v>50740423</v>
      </c>
      <c r="T163" s="37">
        <f t="shared" si="33"/>
        <v>0.21406538601816291</v>
      </c>
      <c r="U163" s="37">
        <f t="shared" si="34"/>
        <v>-5.205025586798917E-2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49227750</v>
      </c>
      <c r="E164" s="31">
        <v>49227750</v>
      </c>
      <c r="F164" s="31">
        <v>10942966</v>
      </c>
      <c r="G164" s="36">
        <f t="shared" si="28"/>
        <v>0.22229262966517868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10942966</v>
      </c>
      <c r="O164" s="36">
        <f t="shared" si="32"/>
        <v>0.22229262966517868</v>
      </c>
      <c r="P164" s="31">
        <v>9947186</v>
      </c>
      <c r="Q164" s="31">
        <v>46129572</v>
      </c>
      <c r="R164" s="31">
        <v>46568727</v>
      </c>
      <c r="S164" s="31">
        <v>9947186</v>
      </c>
      <c r="T164" s="36">
        <f t="shared" si="33"/>
        <v>0.21563577481273835</v>
      </c>
      <c r="U164" s="36">
        <f t="shared" si="34"/>
        <v>0.1001067035440979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40515091</v>
      </c>
      <c r="E165" s="31">
        <v>40515091</v>
      </c>
      <c r="F165" s="31">
        <v>7905247</v>
      </c>
      <c r="G165" s="36">
        <f t="shared" si="28"/>
        <v>0.19511857939551464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7905247</v>
      </c>
      <c r="O165" s="36">
        <f t="shared" si="32"/>
        <v>0.19511857939551464</v>
      </c>
      <c r="P165" s="31">
        <v>4433991</v>
      </c>
      <c r="Q165" s="31">
        <v>17423251</v>
      </c>
      <c r="R165" s="31">
        <v>21161996</v>
      </c>
      <c r="S165" s="31">
        <v>4433991</v>
      </c>
      <c r="T165" s="36">
        <f t="shared" si="33"/>
        <v>0.25448700704592958</v>
      </c>
      <c r="U165" s="36">
        <f t="shared" si="34"/>
        <v>0.78287393907655645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80730656</v>
      </c>
      <c r="E166" s="31">
        <v>80730656</v>
      </c>
      <c r="F166" s="31">
        <v>16719612</v>
      </c>
      <c r="G166" s="36">
        <f t="shared" si="28"/>
        <v>0.20710363111628871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16719612</v>
      </c>
      <c r="O166" s="36">
        <f t="shared" si="32"/>
        <v>0.20710363111628871</v>
      </c>
      <c r="P166" s="31">
        <v>17337314</v>
      </c>
      <c r="Q166" s="31">
        <v>75787185</v>
      </c>
      <c r="R166" s="31">
        <v>74517418</v>
      </c>
      <c r="S166" s="31">
        <v>17337314</v>
      </c>
      <c r="T166" s="36">
        <f t="shared" si="33"/>
        <v>0.22876313455896272</v>
      </c>
      <c r="U166" s="36">
        <f t="shared" si="34"/>
        <v>-3.5628471630611336E-2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33560368</v>
      </c>
      <c r="E167" s="31">
        <v>33560368</v>
      </c>
      <c r="F167" s="31">
        <v>9920098</v>
      </c>
      <c r="G167" s="36">
        <f t="shared" si="28"/>
        <v>0.29558966695478428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9920098</v>
      </c>
      <c r="O167" s="36">
        <f t="shared" si="32"/>
        <v>0.29558966695478428</v>
      </c>
      <c r="P167" s="31">
        <v>12507296</v>
      </c>
      <c r="Q167" s="31">
        <v>31710145</v>
      </c>
      <c r="R167" s="31">
        <v>33565433</v>
      </c>
      <c r="S167" s="31">
        <v>12507296</v>
      </c>
      <c r="T167" s="36">
        <f t="shared" si="33"/>
        <v>0.39442569562516983</v>
      </c>
      <c r="U167" s="36">
        <f t="shared" si="34"/>
        <v>-0.20685510281358976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204033865</v>
      </c>
      <c r="E169" s="32">
        <f>SUM(E164:E168)</f>
        <v>204033865</v>
      </c>
      <c r="F169" s="32">
        <f>SUM(F164:F168)</f>
        <v>45487923</v>
      </c>
      <c r="G169" s="37">
        <f t="shared" si="28"/>
        <v>0.22294300507418216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45487923</v>
      </c>
      <c r="O169" s="37">
        <f t="shared" si="32"/>
        <v>0.22294300507418216</v>
      </c>
      <c r="P169" s="32">
        <f>SUM(P164:P168)</f>
        <v>44225787</v>
      </c>
      <c r="Q169" s="32">
        <f>SUM(Q164:Q168)</f>
        <v>171050153</v>
      </c>
      <c r="R169" s="32">
        <f>SUM(R164:R168)</f>
        <v>175813574</v>
      </c>
      <c r="S169" s="32">
        <f>SUM(S164:S168)</f>
        <v>44225787</v>
      </c>
      <c r="T169" s="37">
        <f t="shared" si="33"/>
        <v>0.2585545012637317</v>
      </c>
      <c r="U169" s="37">
        <f t="shared" si="34"/>
        <v>2.8538463317792306E-2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6315173011</v>
      </c>
      <c r="E170" s="32">
        <f>SUM(E105,E107:E111,E113:E120,E122:E125,E127:E131,E133:E136,E138:E143,E145:E149,E151:E156,E158:E162,E164:E168)</f>
        <v>6315173011</v>
      </c>
      <c r="F170" s="32">
        <f>SUM(F105,F107:F111,F113:F120,F122:F125,F127:F131,F133:F136,F138:F143,F145:F149,F151:F156,F158:F162,F164:F168)</f>
        <v>1277057250</v>
      </c>
      <c r="G170" s="37">
        <f t="shared" si="28"/>
        <v>0.20222046930077367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1277057250</v>
      </c>
      <c r="O170" s="37">
        <f t="shared" si="32"/>
        <v>0.20222046930077367</v>
      </c>
      <c r="P170" s="32">
        <f>SUM(P105,P107:P111,P113:P120,P122:P125,P127:P131,P133:P136,P138:P143,P145:P149,P151:P156,P158:P162,P164:P168)</f>
        <v>1152835616</v>
      </c>
      <c r="Q170" s="32">
        <f>SUM(Q105,Q107:Q111,Q113:Q120,Q122:Q125,Q127:Q131,Q133:Q136,Q138:Q143,Q145:Q149,Q151:Q156,Q158:Q162,Q164:Q168)</f>
        <v>6249208915</v>
      </c>
      <c r="R170" s="32">
        <f>SUM(R105,R107:R111,R113:R120,R122:R125,R127:R131,R133:R136,R138:R143,R145:R149,R151:R156,R158:R162,R164:R168)</f>
        <v>6134378266</v>
      </c>
      <c r="S170" s="32">
        <f>SUM(S105,S107:S111,S113:S120,S122:S125,S127:S131,S133:S136,S138:S143,S145:S149,S151:S156,S158:S162,S164:S168)</f>
        <v>1152835616</v>
      </c>
      <c r="T170" s="37">
        <f t="shared" si="33"/>
        <v>0.18447704848414401</v>
      </c>
      <c r="U170" s="37">
        <f t="shared" si="34"/>
        <v>0.10775311959133638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173804936</v>
      </c>
      <c r="E173" s="31">
        <v>173804936</v>
      </c>
      <c r="F173" s="31">
        <v>23754954</v>
      </c>
      <c r="G173" s="36">
        <f t="shared" ref="G173:G205" si="35">IF(($D173     =0),0,($F173     /$D173     ))</f>
        <v>0.13667594572803157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23754954</v>
      </c>
      <c r="O173" s="36">
        <f t="shared" ref="O173:O205" si="39">IF(($D173     =0),0,($N173     /$D173     ))</f>
        <v>0.13667594572803157</v>
      </c>
      <c r="P173" s="31">
        <v>10137576</v>
      </c>
      <c r="Q173" s="31">
        <v>167719686</v>
      </c>
      <c r="R173" s="31">
        <v>181665437</v>
      </c>
      <c r="S173" s="31">
        <v>10137576</v>
      </c>
      <c r="T173" s="36">
        <f t="shared" ref="T173:T205" si="40">IF(($Q173     =0),0,($S173     /$Q173     ))</f>
        <v>6.0443566535177032E-2</v>
      </c>
      <c r="U173" s="36">
        <f t="shared" ref="U173:U205" si="41">IF(($P173     =0),0,(($F173     /$P173     )-1))</f>
        <v>1.3432577965383441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88385424</v>
      </c>
      <c r="E174" s="31">
        <v>88385424</v>
      </c>
      <c r="F174" s="31">
        <v>22891490</v>
      </c>
      <c r="G174" s="36">
        <f t="shared" si="35"/>
        <v>0.2589962118640739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22891490</v>
      </c>
      <c r="O174" s="36">
        <f t="shared" si="39"/>
        <v>0.2589962118640739</v>
      </c>
      <c r="P174" s="31">
        <v>14424102</v>
      </c>
      <c r="Q174" s="31">
        <v>87451767</v>
      </c>
      <c r="R174" s="31">
        <v>86065897</v>
      </c>
      <c r="S174" s="31">
        <v>14424102</v>
      </c>
      <c r="T174" s="36">
        <f t="shared" si="40"/>
        <v>0.16493779937002301</v>
      </c>
      <c r="U174" s="36">
        <f t="shared" si="41"/>
        <v>0.5870305132340301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225401432</v>
      </c>
      <c r="E175" s="31">
        <v>225401432</v>
      </c>
      <c r="F175" s="31">
        <v>33010515</v>
      </c>
      <c r="G175" s="36">
        <f t="shared" si="35"/>
        <v>0.14645210860949631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33010515</v>
      </c>
      <c r="O175" s="36">
        <f t="shared" si="39"/>
        <v>0.14645210860949631</v>
      </c>
      <c r="P175" s="31">
        <v>25615070</v>
      </c>
      <c r="Q175" s="31">
        <v>204847816</v>
      </c>
      <c r="R175" s="31">
        <v>211279817</v>
      </c>
      <c r="S175" s="31">
        <v>25615070</v>
      </c>
      <c r="T175" s="36">
        <f t="shared" si="40"/>
        <v>0.12504438905025964</v>
      </c>
      <c r="U175" s="36">
        <f t="shared" si="41"/>
        <v>0.28871461214043137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106336575</v>
      </c>
      <c r="E176" s="31">
        <v>106336575</v>
      </c>
      <c r="F176" s="31">
        <v>22021949</v>
      </c>
      <c r="G176" s="36">
        <f t="shared" si="35"/>
        <v>0.20709665512548245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22021949</v>
      </c>
      <c r="O176" s="36">
        <f t="shared" si="39"/>
        <v>0.20709665512548245</v>
      </c>
      <c r="P176" s="31">
        <v>20222914</v>
      </c>
      <c r="Q176" s="31">
        <v>107194365</v>
      </c>
      <c r="R176" s="31">
        <v>110658215</v>
      </c>
      <c r="S176" s="31">
        <v>20222914</v>
      </c>
      <c r="T176" s="36">
        <f t="shared" si="40"/>
        <v>0.1886565026062704</v>
      </c>
      <c r="U176" s="36">
        <f t="shared" si="41"/>
        <v>8.896022600897191E-2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19671645</v>
      </c>
      <c r="E177" s="31">
        <v>19671645</v>
      </c>
      <c r="F177" s="31">
        <v>2929316</v>
      </c>
      <c r="G177" s="36">
        <f t="shared" si="35"/>
        <v>0.14891057661929136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2929316</v>
      </c>
      <c r="O177" s="36">
        <f t="shared" si="39"/>
        <v>0.14891057661929136</v>
      </c>
      <c r="P177" s="31">
        <v>2449740</v>
      </c>
      <c r="Q177" s="31">
        <v>20385512</v>
      </c>
      <c r="R177" s="31">
        <v>16571546</v>
      </c>
      <c r="S177" s="31">
        <v>2449740</v>
      </c>
      <c r="T177" s="36">
        <f t="shared" si="40"/>
        <v>0.12017063883408963</v>
      </c>
      <c r="U177" s="36">
        <f t="shared" si="41"/>
        <v>0.19576608129842343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10288176</v>
      </c>
      <c r="E178" s="31">
        <v>10288176</v>
      </c>
      <c r="F178" s="31">
        <v>1792638</v>
      </c>
      <c r="G178" s="36">
        <f t="shared" si="35"/>
        <v>0.17424254795019059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1792638</v>
      </c>
      <c r="O178" s="36">
        <f t="shared" si="39"/>
        <v>0.17424254795019059</v>
      </c>
      <c r="P178" s="31">
        <v>1555781</v>
      </c>
      <c r="Q178" s="31">
        <v>7059156</v>
      </c>
      <c r="R178" s="31">
        <v>9119156</v>
      </c>
      <c r="S178" s="31">
        <v>1555781</v>
      </c>
      <c r="T178" s="36">
        <f t="shared" si="40"/>
        <v>0.22039192787353049</v>
      </c>
      <c r="U178" s="36">
        <f t="shared" si="41"/>
        <v>0.15224314990348908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623888188</v>
      </c>
      <c r="E179" s="32">
        <f>SUM(E173:E178)</f>
        <v>623888188</v>
      </c>
      <c r="F179" s="32">
        <f>SUM(F173:F178)</f>
        <v>106400862</v>
      </c>
      <c r="G179" s="37">
        <f t="shared" si="35"/>
        <v>0.17054476113915462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106400862</v>
      </c>
      <c r="O179" s="37">
        <f t="shared" si="39"/>
        <v>0.17054476113915462</v>
      </c>
      <c r="P179" s="32">
        <f>SUM(P173:P178)</f>
        <v>74405183</v>
      </c>
      <c r="Q179" s="32">
        <f>SUM(Q173:Q178)</f>
        <v>594658302</v>
      </c>
      <c r="R179" s="32">
        <f>SUM(R173:R178)</f>
        <v>615360068</v>
      </c>
      <c r="S179" s="32">
        <f>SUM(S173:S178)</f>
        <v>74405183</v>
      </c>
      <c r="T179" s="37">
        <f t="shared" si="40"/>
        <v>0.12512258342270652</v>
      </c>
      <c r="U179" s="37">
        <f t="shared" si="41"/>
        <v>0.43001949205608425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13318400</v>
      </c>
      <c r="E180" s="31">
        <v>13318400</v>
      </c>
      <c r="F180" s="31">
        <v>4034087</v>
      </c>
      <c r="G180" s="36">
        <f t="shared" si="35"/>
        <v>0.30289576826045173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4034087</v>
      </c>
      <c r="O180" s="36">
        <f t="shared" si="39"/>
        <v>0.30289576826045173</v>
      </c>
      <c r="P180" s="31">
        <v>2540276</v>
      </c>
      <c r="Q180" s="31">
        <v>12172426</v>
      </c>
      <c r="R180" s="31">
        <v>11251120</v>
      </c>
      <c r="S180" s="31">
        <v>2540276</v>
      </c>
      <c r="T180" s="36">
        <f t="shared" si="40"/>
        <v>0.2086910201795435</v>
      </c>
      <c r="U180" s="36">
        <f t="shared" si="41"/>
        <v>0.58805066851003596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262458041</v>
      </c>
      <c r="E181" s="31">
        <v>262458041</v>
      </c>
      <c r="F181" s="31">
        <v>61099058</v>
      </c>
      <c r="G181" s="36">
        <f t="shared" si="35"/>
        <v>0.23279552711437027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61099058</v>
      </c>
      <c r="O181" s="36">
        <f t="shared" si="39"/>
        <v>0.23279552711437027</v>
      </c>
      <c r="P181" s="31">
        <v>48306334</v>
      </c>
      <c r="Q181" s="31">
        <v>238934424</v>
      </c>
      <c r="R181" s="31">
        <v>242201735</v>
      </c>
      <c r="S181" s="31">
        <v>48306334</v>
      </c>
      <c r="T181" s="36">
        <f t="shared" si="40"/>
        <v>0.20217402411634081</v>
      </c>
      <c r="U181" s="36">
        <f t="shared" si="41"/>
        <v>0.26482498133681598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234299928</v>
      </c>
      <c r="E182" s="31">
        <v>234299928</v>
      </c>
      <c r="F182" s="31">
        <v>24528870</v>
      </c>
      <c r="G182" s="36">
        <f t="shared" si="35"/>
        <v>0.10469004497517387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24528870</v>
      </c>
      <c r="O182" s="36">
        <f t="shared" si="39"/>
        <v>0.10469004497517387</v>
      </c>
      <c r="P182" s="31">
        <v>39269551</v>
      </c>
      <c r="Q182" s="31">
        <v>117446872</v>
      </c>
      <c r="R182" s="31">
        <v>142355411</v>
      </c>
      <c r="S182" s="31">
        <v>39269551</v>
      </c>
      <c r="T182" s="36">
        <f t="shared" si="40"/>
        <v>0.33436012667923587</v>
      </c>
      <c r="U182" s="36">
        <f t="shared" si="41"/>
        <v>-0.37537177341294281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74887358</v>
      </c>
      <c r="E183" s="31">
        <v>74887358</v>
      </c>
      <c r="F183" s="31">
        <v>19081951</v>
      </c>
      <c r="G183" s="36">
        <f t="shared" si="35"/>
        <v>0.25480870883440698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19081951</v>
      </c>
      <c r="O183" s="36">
        <f t="shared" si="39"/>
        <v>0.25480870883440698</v>
      </c>
      <c r="P183" s="31">
        <v>22225584</v>
      </c>
      <c r="Q183" s="31">
        <v>70373707</v>
      </c>
      <c r="R183" s="31">
        <v>85344097</v>
      </c>
      <c r="S183" s="31">
        <v>22225584</v>
      </c>
      <c r="T183" s="36">
        <f t="shared" si="40"/>
        <v>0.31582227151967424</v>
      </c>
      <c r="U183" s="36">
        <f t="shared" si="41"/>
        <v>-0.14144208764098165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3035625</v>
      </c>
      <c r="E184" s="31">
        <v>3035625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628972</v>
      </c>
      <c r="Q184" s="31">
        <v>3874348</v>
      </c>
      <c r="R184" s="31">
        <v>3412333</v>
      </c>
      <c r="S184" s="31">
        <v>628972</v>
      </c>
      <c r="T184" s="36">
        <f t="shared" si="40"/>
        <v>0.16234267030220312</v>
      </c>
      <c r="U184" s="36">
        <f t="shared" si="41"/>
        <v>-1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587999352</v>
      </c>
      <c r="E185" s="32">
        <f>SUM(E180:E184)</f>
        <v>587999352</v>
      </c>
      <c r="F185" s="32">
        <f>SUM(F180:F184)</f>
        <v>108743966</v>
      </c>
      <c r="G185" s="37">
        <f t="shared" si="35"/>
        <v>0.18493892149731483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108743966</v>
      </c>
      <c r="O185" s="37">
        <f t="shared" si="39"/>
        <v>0.18493892149731483</v>
      </c>
      <c r="P185" s="32">
        <f>SUM(P180:P184)</f>
        <v>112970717</v>
      </c>
      <c r="Q185" s="32">
        <f>SUM(Q180:Q184)</f>
        <v>442801777</v>
      </c>
      <c r="R185" s="32">
        <f>SUM(R180:R184)</f>
        <v>484564696</v>
      </c>
      <c r="S185" s="32">
        <f>SUM(S180:S184)</f>
        <v>112970717</v>
      </c>
      <c r="T185" s="37">
        <f t="shared" si="40"/>
        <v>0.25512706332251239</v>
      </c>
      <c r="U185" s="37">
        <f t="shared" si="41"/>
        <v>-3.7414571777923622E-2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21056825</v>
      </c>
      <c r="E186" s="31">
        <v>21056825</v>
      </c>
      <c r="F186" s="31">
        <v>2503267</v>
      </c>
      <c r="G186" s="36">
        <f t="shared" si="35"/>
        <v>0.11888150279066288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2503267</v>
      </c>
      <c r="O186" s="36">
        <f t="shared" si="39"/>
        <v>0.11888150279066288</v>
      </c>
      <c r="P186" s="31">
        <v>2492482</v>
      </c>
      <c r="Q186" s="31">
        <v>19725025</v>
      </c>
      <c r="R186" s="31">
        <v>19525025</v>
      </c>
      <c r="S186" s="31">
        <v>2492482</v>
      </c>
      <c r="T186" s="36">
        <f t="shared" si="40"/>
        <v>0.12636141145575228</v>
      </c>
      <c r="U186" s="36">
        <f t="shared" si="41"/>
        <v>4.3270121910610193E-3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7360204</v>
      </c>
      <c r="E187" s="31">
        <v>7360204</v>
      </c>
      <c r="F187" s="31">
        <v>410030</v>
      </c>
      <c r="G187" s="36">
        <f t="shared" si="35"/>
        <v>5.5709053716445904E-2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410030</v>
      </c>
      <c r="O187" s="36">
        <f t="shared" si="39"/>
        <v>5.5709053716445904E-2</v>
      </c>
      <c r="P187" s="31">
        <v>1498479</v>
      </c>
      <c r="Q187" s="31">
        <v>10565367</v>
      </c>
      <c r="R187" s="31">
        <v>9574387</v>
      </c>
      <c r="S187" s="31">
        <v>1498479</v>
      </c>
      <c r="T187" s="36">
        <f t="shared" si="40"/>
        <v>0.14182933730555691</v>
      </c>
      <c r="U187" s="36">
        <f t="shared" si="41"/>
        <v>-0.72636920504057789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704070941</v>
      </c>
      <c r="E188" s="31">
        <v>704070941</v>
      </c>
      <c r="F188" s="31">
        <v>218109017</v>
      </c>
      <c r="G188" s="36">
        <f t="shared" si="35"/>
        <v>0.30978272827197961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218109017</v>
      </c>
      <c r="O188" s="36">
        <f t="shared" si="39"/>
        <v>0.30978272827197961</v>
      </c>
      <c r="P188" s="31">
        <v>242815067</v>
      </c>
      <c r="Q188" s="31">
        <v>659679067</v>
      </c>
      <c r="R188" s="31">
        <v>722660469</v>
      </c>
      <c r="S188" s="31">
        <v>242815067</v>
      </c>
      <c r="T188" s="36">
        <f t="shared" si="40"/>
        <v>0.36808060032015538</v>
      </c>
      <c r="U188" s="36">
        <f t="shared" si="41"/>
        <v>-0.1017484223909384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69344271</v>
      </c>
      <c r="E189" s="31">
        <v>69344271</v>
      </c>
      <c r="F189" s="31">
        <v>4089238</v>
      </c>
      <c r="G189" s="36">
        <f t="shared" si="35"/>
        <v>5.8970091415338405E-2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4089238</v>
      </c>
      <c r="O189" s="36">
        <f t="shared" si="39"/>
        <v>5.8970091415338405E-2</v>
      </c>
      <c r="P189" s="31">
        <v>11197029</v>
      </c>
      <c r="Q189" s="31">
        <v>49852797</v>
      </c>
      <c r="R189" s="31">
        <v>47624533</v>
      </c>
      <c r="S189" s="31">
        <v>11197029</v>
      </c>
      <c r="T189" s="36">
        <f t="shared" si="40"/>
        <v>0.22460182123783345</v>
      </c>
      <c r="U189" s="36">
        <f t="shared" si="41"/>
        <v>-0.63479258649772186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9621000</v>
      </c>
      <c r="E190" s="31">
        <v>9621000</v>
      </c>
      <c r="F190" s="31">
        <v>1768808</v>
      </c>
      <c r="G190" s="36">
        <f t="shared" si="35"/>
        <v>0.18384866438000208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1768808</v>
      </c>
      <c r="O190" s="36">
        <f t="shared" si="39"/>
        <v>0.18384866438000208</v>
      </c>
      <c r="P190" s="31">
        <v>1635333</v>
      </c>
      <c r="Q190" s="31">
        <v>9101000</v>
      </c>
      <c r="R190" s="31">
        <v>9101000</v>
      </c>
      <c r="S190" s="31">
        <v>1635333</v>
      </c>
      <c r="T190" s="36">
        <f t="shared" si="40"/>
        <v>0.17968717723327107</v>
      </c>
      <c r="U190" s="36">
        <f t="shared" si="41"/>
        <v>8.1619462213506466E-2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811453241</v>
      </c>
      <c r="E191" s="32">
        <f>SUM(E186:E190)</f>
        <v>811453241</v>
      </c>
      <c r="F191" s="32">
        <f>SUM(F186:F190)</f>
        <v>226880360</v>
      </c>
      <c r="G191" s="37">
        <f t="shared" si="35"/>
        <v>0.27959757696007526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226880360</v>
      </c>
      <c r="O191" s="37">
        <f t="shared" si="39"/>
        <v>0.27959757696007526</v>
      </c>
      <c r="P191" s="32">
        <f>SUM(P186:P190)</f>
        <v>259638390</v>
      </c>
      <c r="Q191" s="32">
        <f>SUM(Q186:Q190)</f>
        <v>748923256</v>
      </c>
      <c r="R191" s="32">
        <f>SUM(R186:R190)</f>
        <v>808485414</v>
      </c>
      <c r="S191" s="32">
        <f>SUM(S186:S190)</f>
        <v>259638390</v>
      </c>
      <c r="T191" s="37">
        <f t="shared" si="40"/>
        <v>0.34668223735864334</v>
      </c>
      <c r="U191" s="37">
        <f t="shared" si="41"/>
        <v>-0.12616789836048514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33325617</v>
      </c>
      <c r="E192" s="31">
        <v>33325617</v>
      </c>
      <c r="F192" s="31">
        <v>5111469</v>
      </c>
      <c r="G192" s="36">
        <f t="shared" si="35"/>
        <v>0.15337957583801073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5111469</v>
      </c>
      <c r="O192" s="36">
        <f t="shared" si="39"/>
        <v>0.15337957583801073</v>
      </c>
      <c r="P192" s="31">
        <v>5198140</v>
      </c>
      <c r="Q192" s="31">
        <v>33344430</v>
      </c>
      <c r="R192" s="31">
        <v>32218596</v>
      </c>
      <c r="S192" s="31">
        <v>5198140</v>
      </c>
      <c r="T192" s="36">
        <f t="shared" si="40"/>
        <v>0.15589230345218077</v>
      </c>
      <c r="U192" s="36">
        <f t="shared" si="41"/>
        <v>-1.6673463969804625E-2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53124766</v>
      </c>
      <c r="E193" s="31">
        <v>53124766</v>
      </c>
      <c r="F193" s="31">
        <v>4377568</v>
      </c>
      <c r="G193" s="36">
        <f t="shared" si="35"/>
        <v>8.2401642955001436E-2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4377568</v>
      </c>
      <c r="O193" s="36">
        <f t="shared" si="39"/>
        <v>8.2401642955001436E-2</v>
      </c>
      <c r="P193" s="31">
        <v>3902997</v>
      </c>
      <c r="Q193" s="31">
        <v>55829269</v>
      </c>
      <c r="R193" s="31">
        <v>56098909</v>
      </c>
      <c r="S193" s="31">
        <v>3902997</v>
      </c>
      <c r="T193" s="36">
        <f t="shared" si="40"/>
        <v>6.9909512875764149E-2</v>
      </c>
      <c r="U193" s="36">
        <f t="shared" si="41"/>
        <v>0.12159143345485535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31886047</v>
      </c>
      <c r="E194" s="31">
        <v>31886047</v>
      </c>
      <c r="F194" s="31">
        <v>2016387</v>
      </c>
      <c r="G194" s="36">
        <f t="shared" si="35"/>
        <v>6.3237283693397303E-2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2016387</v>
      </c>
      <c r="O194" s="36">
        <f t="shared" si="39"/>
        <v>6.3237283693397303E-2</v>
      </c>
      <c r="P194" s="31">
        <v>1965610</v>
      </c>
      <c r="Q194" s="31">
        <v>31504347</v>
      </c>
      <c r="R194" s="31">
        <v>30917989</v>
      </c>
      <c r="S194" s="31">
        <v>1965610</v>
      </c>
      <c r="T194" s="36">
        <f t="shared" si="40"/>
        <v>6.2391707404695615E-2</v>
      </c>
      <c r="U194" s="36">
        <f t="shared" si="41"/>
        <v>2.5832693158866604E-2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93073650</v>
      </c>
      <c r="E195" s="31">
        <v>93073650</v>
      </c>
      <c r="F195" s="31">
        <v>14937631</v>
      </c>
      <c r="G195" s="36">
        <f t="shared" si="35"/>
        <v>0.1604925883963936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14937631</v>
      </c>
      <c r="O195" s="36">
        <f t="shared" si="39"/>
        <v>0.1604925883963936</v>
      </c>
      <c r="P195" s="31">
        <v>14169605</v>
      </c>
      <c r="Q195" s="31">
        <v>83368860</v>
      </c>
      <c r="R195" s="31">
        <v>95465649</v>
      </c>
      <c r="S195" s="31">
        <v>14169605</v>
      </c>
      <c r="T195" s="36">
        <f t="shared" si="40"/>
        <v>0.16996280145848222</v>
      </c>
      <c r="U195" s="36">
        <f t="shared" si="41"/>
        <v>5.4202357793318834E-2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61080372</v>
      </c>
      <c r="E196" s="31">
        <v>61080372</v>
      </c>
      <c r="F196" s="31">
        <v>13192749</v>
      </c>
      <c r="G196" s="36">
        <f t="shared" si="35"/>
        <v>0.21598999102363031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13192749</v>
      </c>
      <c r="O196" s="36">
        <f t="shared" si="39"/>
        <v>0.21598999102363031</v>
      </c>
      <c r="P196" s="31">
        <v>10764326</v>
      </c>
      <c r="Q196" s="31">
        <v>35709346</v>
      </c>
      <c r="R196" s="31">
        <v>44305754</v>
      </c>
      <c r="S196" s="31">
        <v>10764326</v>
      </c>
      <c r="T196" s="36">
        <f t="shared" si="40"/>
        <v>0.30144282115948023</v>
      </c>
      <c r="U196" s="36">
        <f t="shared" si="41"/>
        <v>0.22559916895865095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6301181</v>
      </c>
      <c r="E197" s="31">
        <v>6301181</v>
      </c>
      <c r="F197" s="31">
        <v>1683446</v>
      </c>
      <c r="G197" s="36">
        <f t="shared" si="35"/>
        <v>0.26716356822633724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1683446</v>
      </c>
      <c r="O197" s="36">
        <f t="shared" si="39"/>
        <v>0.26716356822633724</v>
      </c>
      <c r="P197" s="31">
        <v>1608857</v>
      </c>
      <c r="Q197" s="31">
        <v>6652247</v>
      </c>
      <c r="R197" s="31">
        <v>7179130</v>
      </c>
      <c r="S197" s="31">
        <v>1608857</v>
      </c>
      <c r="T197" s="36">
        <f t="shared" si="40"/>
        <v>0.24185166305460395</v>
      </c>
      <c r="U197" s="36">
        <f t="shared" si="41"/>
        <v>4.6361485203470609E-2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278791633</v>
      </c>
      <c r="E198" s="32">
        <f>SUM(E192:E197)</f>
        <v>278791633</v>
      </c>
      <c r="F198" s="32">
        <f>SUM(F192:F197)</f>
        <v>41319250</v>
      </c>
      <c r="G198" s="37">
        <f t="shared" si="35"/>
        <v>0.14820835745813074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41319250</v>
      </c>
      <c r="O198" s="37">
        <f t="shared" si="39"/>
        <v>0.14820835745813074</v>
      </c>
      <c r="P198" s="32">
        <f>SUM(P192:P197)</f>
        <v>37609535</v>
      </c>
      <c r="Q198" s="32">
        <f>SUM(Q192:Q197)</f>
        <v>246408499</v>
      </c>
      <c r="R198" s="32">
        <f>SUM(R192:R197)</f>
        <v>266186027</v>
      </c>
      <c r="S198" s="32">
        <f>SUM(S192:S197)</f>
        <v>37609535</v>
      </c>
      <c r="T198" s="37">
        <f t="shared" si="40"/>
        <v>0.15263083518884632</v>
      </c>
      <c r="U198" s="37">
        <f t="shared" si="41"/>
        <v>9.8637619422840439E-2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20188928</v>
      </c>
      <c r="E199" s="31">
        <v>19888928</v>
      </c>
      <c r="F199" s="31">
        <v>4241169</v>
      </c>
      <c r="G199" s="36">
        <f t="shared" si="35"/>
        <v>0.21007400690120842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4241169</v>
      </c>
      <c r="O199" s="36">
        <f t="shared" si="39"/>
        <v>0.21007400690120842</v>
      </c>
      <c r="P199" s="31">
        <v>938314</v>
      </c>
      <c r="Q199" s="31">
        <v>16951972</v>
      </c>
      <c r="R199" s="31">
        <v>18444598</v>
      </c>
      <c r="S199" s="31">
        <v>938314</v>
      </c>
      <c r="T199" s="36">
        <f t="shared" si="40"/>
        <v>5.5351318418883654E-2</v>
      </c>
      <c r="U199" s="36">
        <f t="shared" si="41"/>
        <v>3.5199890441792405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188558996</v>
      </c>
      <c r="E200" s="31">
        <v>188558996</v>
      </c>
      <c r="F200" s="31">
        <v>23046207</v>
      </c>
      <c r="G200" s="36">
        <f t="shared" si="35"/>
        <v>0.1222227922766411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23046207</v>
      </c>
      <c r="O200" s="36">
        <f t="shared" si="39"/>
        <v>0.1222227922766411</v>
      </c>
      <c r="P200" s="31">
        <v>26989571</v>
      </c>
      <c r="Q200" s="31">
        <v>222792338</v>
      </c>
      <c r="R200" s="31">
        <v>189843071</v>
      </c>
      <c r="S200" s="31">
        <v>26989571</v>
      </c>
      <c r="T200" s="36">
        <f t="shared" si="40"/>
        <v>0.12114227644579052</v>
      </c>
      <c r="U200" s="36">
        <f t="shared" si="41"/>
        <v>-0.14610695368222049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57191669</v>
      </c>
      <c r="E201" s="31">
        <v>57191669</v>
      </c>
      <c r="F201" s="31">
        <v>11465101</v>
      </c>
      <c r="G201" s="36">
        <f t="shared" si="35"/>
        <v>0.20046802620850251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11465101</v>
      </c>
      <c r="O201" s="36">
        <f t="shared" si="39"/>
        <v>0.20046802620850251</v>
      </c>
      <c r="P201" s="31">
        <v>9872842</v>
      </c>
      <c r="Q201" s="31">
        <v>53104477</v>
      </c>
      <c r="R201" s="31">
        <v>70375606</v>
      </c>
      <c r="S201" s="31">
        <v>9872842</v>
      </c>
      <c r="T201" s="36">
        <f t="shared" si="40"/>
        <v>0.18591355301361878</v>
      </c>
      <c r="U201" s="36">
        <f t="shared" si="41"/>
        <v>0.16127666177580879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140558093</v>
      </c>
      <c r="E202" s="31">
        <v>140558093</v>
      </c>
      <c r="F202" s="31">
        <v>25857342</v>
      </c>
      <c r="G202" s="36">
        <f t="shared" si="35"/>
        <v>0.18396195799269985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25857342</v>
      </c>
      <c r="O202" s="36">
        <f t="shared" si="39"/>
        <v>0.18396195799269985</v>
      </c>
      <c r="P202" s="31">
        <v>26686599</v>
      </c>
      <c r="Q202" s="31">
        <v>157645303</v>
      </c>
      <c r="R202" s="31">
        <v>148503997</v>
      </c>
      <c r="S202" s="31">
        <v>26686599</v>
      </c>
      <c r="T202" s="36">
        <f t="shared" si="40"/>
        <v>0.1692825507144986</v>
      </c>
      <c r="U202" s="36">
        <f t="shared" si="41"/>
        <v>-3.1073910916861291E-2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406497686</v>
      </c>
      <c r="E204" s="32">
        <f>SUM(E199:E203)</f>
        <v>406197686</v>
      </c>
      <c r="F204" s="32">
        <f>SUM(F199:F203)</f>
        <v>64609819</v>
      </c>
      <c r="G204" s="37">
        <f t="shared" si="35"/>
        <v>0.15894264893798191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64609819</v>
      </c>
      <c r="O204" s="37">
        <f t="shared" si="39"/>
        <v>0.15894264893798191</v>
      </c>
      <c r="P204" s="32">
        <f>SUM(P199:P203)</f>
        <v>64487326</v>
      </c>
      <c r="Q204" s="32">
        <f>SUM(Q199:Q203)</f>
        <v>450494090</v>
      </c>
      <c r="R204" s="32">
        <f>SUM(R199:R203)</f>
        <v>427167272</v>
      </c>
      <c r="S204" s="32">
        <f>SUM(S199:S203)</f>
        <v>64487326</v>
      </c>
      <c r="T204" s="37">
        <f t="shared" si="40"/>
        <v>0.1431479955708187</v>
      </c>
      <c r="U204" s="37">
        <f t="shared" si="41"/>
        <v>1.8994895213984009E-3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2708630100</v>
      </c>
      <c r="E205" s="32">
        <f>SUM(E173:E178,E180:E184,E186:E190,E192:E197,E199:E203)</f>
        <v>2708330100</v>
      </c>
      <c r="F205" s="32">
        <f>SUM(F173:F178,F180:F184,F186:F190,F192:F197,F199:F203)</f>
        <v>547954257</v>
      </c>
      <c r="G205" s="37">
        <f t="shared" si="35"/>
        <v>0.20229940478029834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547954257</v>
      </c>
      <c r="O205" s="37">
        <f t="shared" si="39"/>
        <v>0.20229940478029834</v>
      </c>
      <c r="P205" s="32">
        <f>SUM(P173:P178,P180:P184,P186:P190,P192:P197,P199:P203)</f>
        <v>549111151</v>
      </c>
      <c r="Q205" s="32">
        <f>SUM(Q173:Q178,Q180:Q184,Q186:Q190,Q192:Q197,Q199:Q203)</f>
        <v>2483285924</v>
      </c>
      <c r="R205" s="32">
        <f>SUM(R173:R178,R180:R184,R186:R190,R192:R197,R199:R203)</f>
        <v>2601763477</v>
      </c>
      <c r="S205" s="32">
        <f>SUM(S173:S178,S180:S184,S186:S190,S192:S197,S199:S203)</f>
        <v>549111151</v>
      </c>
      <c r="T205" s="37">
        <f t="shared" si="40"/>
        <v>0.22112280575227067</v>
      </c>
      <c r="U205" s="37">
        <f t="shared" si="41"/>
        <v>-2.1068484912265539E-3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28127291</v>
      </c>
      <c r="E208" s="31">
        <v>28127291</v>
      </c>
      <c r="F208" s="31">
        <v>5518199</v>
      </c>
      <c r="G208" s="36">
        <f t="shared" ref="G208:G231" si="42">IF(($D208     =0),0,($F208     /$D208     ))</f>
        <v>0.19618665018255757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5518199</v>
      </c>
      <c r="O208" s="36">
        <f t="shared" ref="O208:O231" si="46">IF(($D208     =0),0,($N208     /$D208     ))</f>
        <v>0.19618665018255757</v>
      </c>
      <c r="P208" s="31">
        <v>6352977</v>
      </c>
      <c r="Q208" s="31">
        <v>27535087</v>
      </c>
      <c r="R208" s="31">
        <v>37887498</v>
      </c>
      <c r="S208" s="31">
        <v>6352977</v>
      </c>
      <c r="T208" s="36">
        <f t="shared" ref="T208:T231" si="47">IF(($Q208     =0),0,($S208     /$Q208     ))</f>
        <v>0.23072296811700649</v>
      </c>
      <c r="U208" s="36">
        <f t="shared" ref="U208:U231" si="48">IF(($P208     =0),0,(($F208     /$P208     )-1))</f>
        <v>-0.13139949979356136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81750823</v>
      </c>
      <c r="E209" s="31">
        <v>81750823</v>
      </c>
      <c r="F209" s="31">
        <v>7118635</v>
      </c>
      <c r="G209" s="36">
        <f t="shared" si="42"/>
        <v>8.7077227344854985E-2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7118635</v>
      </c>
      <c r="O209" s="36">
        <f t="shared" si="46"/>
        <v>8.7077227344854985E-2</v>
      </c>
      <c r="P209" s="31">
        <v>6401379</v>
      </c>
      <c r="Q209" s="31">
        <v>94664159</v>
      </c>
      <c r="R209" s="31">
        <v>87493516</v>
      </c>
      <c r="S209" s="31">
        <v>6401379</v>
      </c>
      <c r="T209" s="36">
        <f t="shared" si="47"/>
        <v>6.7621991972695805E-2</v>
      </c>
      <c r="U209" s="36">
        <f t="shared" si="48"/>
        <v>0.11204710734983814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43885573</v>
      </c>
      <c r="E210" s="31">
        <v>43885573</v>
      </c>
      <c r="F210" s="31">
        <v>8533731</v>
      </c>
      <c r="G210" s="36">
        <f t="shared" si="42"/>
        <v>0.19445413188520974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8533731</v>
      </c>
      <c r="O210" s="36">
        <f t="shared" si="46"/>
        <v>0.19445413188520974</v>
      </c>
      <c r="P210" s="31">
        <v>9404946</v>
      </c>
      <c r="Q210" s="31">
        <v>38766454</v>
      </c>
      <c r="R210" s="31">
        <v>43139409</v>
      </c>
      <c r="S210" s="31">
        <v>9404946</v>
      </c>
      <c r="T210" s="36">
        <f t="shared" si="47"/>
        <v>0.24260526897817375</v>
      </c>
      <c r="U210" s="36">
        <f t="shared" si="48"/>
        <v>-9.2633705711866909E-2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25250047</v>
      </c>
      <c r="E211" s="31">
        <v>25250047</v>
      </c>
      <c r="F211" s="31">
        <v>2154971</v>
      </c>
      <c r="G211" s="36">
        <f t="shared" si="42"/>
        <v>8.5345227278190813E-2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2154971</v>
      </c>
      <c r="O211" s="36">
        <f t="shared" si="46"/>
        <v>8.5345227278190813E-2</v>
      </c>
      <c r="P211" s="31">
        <v>841887</v>
      </c>
      <c r="Q211" s="31">
        <v>33472861</v>
      </c>
      <c r="R211" s="31">
        <v>30064336</v>
      </c>
      <c r="S211" s="31">
        <v>841887</v>
      </c>
      <c r="T211" s="36">
        <f t="shared" si="47"/>
        <v>2.5151330804976606E-2</v>
      </c>
      <c r="U211" s="36">
        <f t="shared" si="48"/>
        <v>1.5596915025413147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59486478</v>
      </c>
      <c r="E212" s="31">
        <v>59486478</v>
      </c>
      <c r="F212" s="31">
        <v>528048</v>
      </c>
      <c r="G212" s="36">
        <f t="shared" si="42"/>
        <v>8.8767736425747045E-3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528048</v>
      </c>
      <c r="O212" s="36">
        <f t="shared" si="46"/>
        <v>8.8767736425747045E-3</v>
      </c>
      <c r="P212" s="31">
        <v>166545</v>
      </c>
      <c r="Q212" s="31">
        <v>55307363</v>
      </c>
      <c r="R212" s="31">
        <v>54008668</v>
      </c>
      <c r="S212" s="31">
        <v>166545</v>
      </c>
      <c r="T212" s="36">
        <f t="shared" si="47"/>
        <v>3.0112627137909285E-3</v>
      </c>
      <c r="U212" s="36">
        <f t="shared" si="48"/>
        <v>2.1706025398540936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4264165</v>
      </c>
      <c r="E213" s="31">
        <v>4264165</v>
      </c>
      <c r="F213" s="31">
        <v>569056</v>
      </c>
      <c r="G213" s="36">
        <f t="shared" si="42"/>
        <v>0.13345074592563844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569056</v>
      </c>
      <c r="O213" s="36">
        <f t="shared" si="46"/>
        <v>0.13345074592563844</v>
      </c>
      <c r="P213" s="31">
        <v>906169</v>
      </c>
      <c r="Q213" s="31">
        <v>4855384</v>
      </c>
      <c r="R213" s="31">
        <v>4855384</v>
      </c>
      <c r="S213" s="31">
        <v>906169</v>
      </c>
      <c r="T213" s="36">
        <f t="shared" si="47"/>
        <v>0.18663178854648776</v>
      </c>
      <c r="U213" s="36">
        <f t="shared" si="48"/>
        <v>-0.37202000951257441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61434921</v>
      </c>
      <c r="E214" s="31">
        <v>61434921</v>
      </c>
      <c r="F214" s="31">
        <v>17851011</v>
      </c>
      <c r="G214" s="36">
        <f t="shared" si="42"/>
        <v>0.2905678189119833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17851011</v>
      </c>
      <c r="O214" s="36">
        <f t="shared" si="46"/>
        <v>0.2905678189119833</v>
      </c>
      <c r="P214" s="31">
        <v>13897877</v>
      </c>
      <c r="Q214" s="31">
        <v>47711330</v>
      </c>
      <c r="R214" s="31">
        <v>62155410</v>
      </c>
      <c r="S214" s="31">
        <v>13897877</v>
      </c>
      <c r="T214" s="36">
        <f t="shared" si="47"/>
        <v>0.29129091559593917</v>
      </c>
      <c r="U214" s="36">
        <f t="shared" si="48"/>
        <v>0.28444157334246079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304199298</v>
      </c>
      <c r="E216" s="32">
        <f>SUM(E208:E215)</f>
        <v>304199298</v>
      </c>
      <c r="F216" s="32">
        <f>SUM(F208:F215)</f>
        <v>42273651</v>
      </c>
      <c r="G216" s="37">
        <f t="shared" si="42"/>
        <v>0.13896695777384732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42273651</v>
      </c>
      <c r="O216" s="37">
        <f t="shared" si="46"/>
        <v>0.13896695777384732</v>
      </c>
      <c r="P216" s="32">
        <f>SUM(P208:P215)</f>
        <v>37971780</v>
      </c>
      <c r="Q216" s="32">
        <f>SUM(Q208:Q215)</f>
        <v>302312638</v>
      </c>
      <c r="R216" s="32">
        <f>SUM(R208:R215)</f>
        <v>319604221</v>
      </c>
      <c r="S216" s="32">
        <f>SUM(S208:S215)</f>
        <v>37971780</v>
      </c>
      <c r="T216" s="37">
        <f t="shared" si="47"/>
        <v>0.12560434208509669</v>
      </c>
      <c r="U216" s="37">
        <f t="shared" si="48"/>
        <v>0.11329126525014099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47093385</v>
      </c>
      <c r="E217" s="31">
        <v>47093385</v>
      </c>
      <c r="F217" s="31">
        <v>3297959</v>
      </c>
      <c r="G217" s="36">
        <f t="shared" si="42"/>
        <v>7.0030196385330978E-2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3297959</v>
      </c>
      <c r="O217" s="36">
        <f t="shared" si="46"/>
        <v>7.0030196385330978E-2</v>
      </c>
      <c r="P217" s="31">
        <v>2097459</v>
      </c>
      <c r="Q217" s="31">
        <v>36374111</v>
      </c>
      <c r="R217" s="31">
        <v>36374111</v>
      </c>
      <c r="S217" s="31">
        <v>2097459</v>
      </c>
      <c r="T217" s="36">
        <f t="shared" si="47"/>
        <v>5.7663512381099846E-2</v>
      </c>
      <c r="U217" s="36">
        <f t="shared" si="48"/>
        <v>0.57235922132446926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243145377</v>
      </c>
      <c r="E218" s="31">
        <v>243145377</v>
      </c>
      <c r="F218" s="31">
        <v>47505459</v>
      </c>
      <c r="G218" s="36">
        <f t="shared" si="42"/>
        <v>0.19537882885595642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47505459</v>
      </c>
      <c r="O218" s="36">
        <f t="shared" si="46"/>
        <v>0.19537882885595642</v>
      </c>
      <c r="P218" s="31">
        <v>34765014</v>
      </c>
      <c r="Q218" s="31">
        <v>170994680</v>
      </c>
      <c r="R218" s="31">
        <v>257894680</v>
      </c>
      <c r="S218" s="31">
        <v>34765014</v>
      </c>
      <c r="T218" s="36">
        <f t="shared" si="47"/>
        <v>0.20331050065417239</v>
      </c>
      <c r="U218" s="36">
        <f t="shared" si="48"/>
        <v>0.36647317328852513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113065099</v>
      </c>
      <c r="E219" s="31">
        <v>113065099</v>
      </c>
      <c r="F219" s="31">
        <v>23248994</v>
      </c>
      <c r="G219" s="36">
        <f t="shared" si="42"/>
        <v>0.20562484980444762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23248994</v>
      </c>
      <c r="O219" s="36">
        <f t="shared" si="46"/>
        <v>0.20562484980444762</v>
      </c>
      <c r="P219" s="31">
        <v>22402124</v>
      </c>
      <c r="Q219" s="31">
        <v>108148831</v>
      </c>
      <c r="R219" s="31">
        <v>107863326</v>
      </c>
      <c r="S219" s="31">
        <v>22402124</v>
      </c>
      <c r="T219" s="36">
        <f t="shared" si="47"/>
        <v>0.2071416194965621</v>
      </c>
      <c r="U219" s="36">
        <f t="shared" si="48"/>
        <v>3.7803111883498275E-2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19618452</v>
      </c>
      <c r="E220" s="31">
        <v>19618452</v>
      </c>
      <c r="F220" s="31">
        <v>5371415</v>
      </c>
      <c r="G220" s="36">
        <f t="shared" si="42"/>
        <v>0.27379402819345788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5371415</v>
      </c>
      <c r="O220" s="36">
        <f t="shared" si="46"/>
        <v>0.27379402819345788</v>
      </c>
      <c r="P220" s="31">
        <v>8593509</v>
      </c>
      <c r="Q220" s="31">
        <v>19150104</v>
      </c>
      <c r="R220" s="31">
        <v>20580104</v>
      </c>
      <c r="S220" s="31">
        <v>8593509</v>
      </c>
      <c r="T220" s="36">
        <f t="shared" si="47"/>
        <v>0.44874476921900791</v>
      </c>
      <c r="U220" s="36">
        <f t="shared" si="48"/>
        <v>-0.37494508936919713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72511910</v>
      </c>
      <c r="E221" s="31">
        <v>72511910</v>
      </c>
      <c r="F221" s="31">
        <v>21875046</v>
      </c>
      <c r="G221" s="36">
        <f t="shared" si="42"/>
        <v>0.30167521445787321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21875046</v>
      </c>
      <c r="O221" s="36">
        <f t="shared" si="46"/>
        <v>0.30167521445787321</v>
      </c>
      <c r="P221" s="31">
        <v>26412264</v>
      </c>
      <c r="Q221" s="31">
        <v>68528799</v>
      </c>
      <c r="R221" s="31">
        <v>84931956</v>
      </c>
      <c r="S221" s="31">
        <v>26412264</v>
      </c>
      <c r="T221" s="36">
        <f t="shared" si="47"/>
        <v>0.38541845742838715</v>
      </c>
      <c r="U221" s="36">
        <f t="shared" si="48"/>
        <v>-0.17178451646553283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51310664</v>
      </c>
      <c r="E222" s="31">
        <v>51310664</v>
      </c>
      <c r="F222" s="31">
        <v>8616527</v>
      </c>
      <c r="G222" s="36">
        <f t="shared" si="42"/>
        <v>0.16792858108404132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8616527</v>
      </c>
      <c r="O222" s="36">
        <f t="shared" si="46"/>
        <v>0.16792858108404132</v>
      </c>
      <c r="P222" s="31">
        <v>8606745</v>
      </c>
      <c r="Q222" s="31">
        <v>54212672</v>
      </c>
      <c r="R222" s="31">
        <v>53069796</v>
      </c>
      <c r="S222" s="31">
        <v>8606745</v>
      </c>
      <c r="T222" s="36">
        <f t="shared" si="47"/>
        <v>0.15875891525877936</v>
      </c>
      <c r="U222" s="36">
        <f t="shared" si="48"/>
        <v>1.1365504612952382E-3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546744887</v>
      </c>
      <c r="E224" s="32">
        <f>SUM(E217:E223)</f>
        <v>546744887</v>
      </c>
      <c r="F224" s="32">
        <f>SUM(F217:F223)</f>
        <v>109915400</v>
      </c>
      <c r="G224" s="37">
        <f t="shared" si="42"/>
        <v>0.20103599066670375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109915400</v>
      </c>
      <c r="O224" s="37">
        <f t="shared" si="46"/>
        <v>0.20103599066670375</v>
      </c>
      <c r="P224" s="32">
        <f>SUM(P217:P223)</f>
        <v>102877115</v>
      </c>
      <c r="Q224" s="32">
        <f>SUM(Q217:Q223)</f>
        <v>457409197</v>
      </c>
      <c r="R224" s="32">
        <f>SUM(R217:R223)</f>
        <v>560713973</v>
      </c>
      <c r="S224" s="32">
        <f>SUM(S217:S223)</f>
        <v>102877115</v>
      </c>
      <c r="T224" s="37">
        <f t="shared" si="47"/>
        <v>0.22491265080531384</v>
      </c>
      <c r="U224" s="37">
        <f t="shared" si="48"/>
        <v>6.8414486545428588E-2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18880713</v>
      </c>
      <c r="E225" s="31">
        <v>18880713</v>
      </c>
      <c r="F225" s="31">
        <v>5345961</v>
      </c>
      <c r="G225" s="36">
        <f t="shared" si="42"/>
        <v>0.28314402109708464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5345961</v>
      </c>
      <c r="O225" s="36">
        <f t="shared" si="46"/>
        <v>0.28314402109708464</v>
      </c>
      <c r="P225" s="31">
        <v>5287743</v>
      </c>
      <c r="Q225" s="31">
        <v>29709497</v>
      </c>
      <c r="R225" s="31">
        <v>25450402</v>
      </c>
      <c r="S225" s="31">
        <v>5287743</v>
      </c>
      <c r="T225" s="36">
        <f t="shared" si="47"/>
        <v>0.17798157269374168</v>
      </c>
      <c r="U225" s="36">
        <f t="shared" si="48"/>
        <v>1.1009990462849562E-2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82136955</v>
      </c>
      <c r="E226" s="31">
        <v>82136955</v>
      </c>
      <c r="F226" s="31">
        <v>18660564</v>
      </c>
      <c r="G226" s="36">
        <f t="shared" si="42"/>
        <v>0.22718840745922467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18660564</v>
      </c>
      <c r="O226" s="36">
        <f t="shared" si="46"/>
        <v>0.22718840745922467</v>
      </c>
      <c r="P226" s="31">
        <v>13935920</v>
      </c>
      <c r="Q226" s="31">
        <v>56851765</v>
      </c>
      <c r="R226" s="31">
        <v>60456616</v>
      </c>
      <c r="S226" s="31">
        <v>13935920</v>
      </c>
      <c r="T226" s="36">
        <f t="shared" si="47"/>
        <v>0.24512730607396269</v>
      </c>
      <c r="U226" s="36">
        <f t="shared" si="48"/>
        <v>0.33902634343480731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105251354</v>
      </c>
      <c r="E227" s="31">
        <v>105251354</v>
      </c>
      <c r="F227" s="31">
        <v>19035043</v>
      </c>
      <c r="G227" s="36">
        <f t="shared" si="42"/>
        <v>0.18085318883403628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19035043</v>
      </c>
      <c r="O227" s="36">
        <f t="shared" si="46"/>
        <v>0.18085318883403628</v>
      </c>
      <c r="P227" s="31">
        <v>15845070</v>
      </c>
      <c r="Q227" s="31">
        <v>95120627</v>
      </c>
      <c r="R227" s="31">
        <v>107433542</v>
      </c>
      <c r="S227" s="31">
        <v>15845070</v>
      </c>
      <c r="T227" s="36">
        <f t="shared" si="47"/>
        <v>0.16657869591208646</v>
      </c>
      <c r="U227" s="36">
        <f t="shared" si="48"/>
        <v>0.2013227458130511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439012203</v>
      </c>
      <c r="E228" s="31">
        <v>439012203</v>
      </c>
      <c r="F228" s="31">
        <v>51080586</v>
      </c>
      <c r="G228" s="36">
        <f t="shared" si="42"/>
        <v>0.1163534536191469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51080586</v>
      </c>
      <c r="O228" s="36">
        <f t="shared" si="46"/>
        <v>0.1163534536191469</v>
      </c>
      <c r="P228" s="31">
        <v>86174577</v>
      </c>
      <c r="Q228" s="31">
        <v>368060370</v>
      </c>
      <c r="R228" s="31">
        <v>605846800</v>
      </c>
      <c r="S228" s="31">
        <v>86174577</v>
      </c>
      <c r="T228" s="36">
        <f t="shared" si="47"/>
        <v>0.2341316371550678</v>
      </c>
      <c r="U228" s="36">
        <f t="shared" si="48"/>
        <v>-0.40724297376011487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2893430</v>
      </c>
      <c r="E229" s="31">
        <v>2893430</v>
      </c>
      <c r="F229" s="31">
        <v>710784</v>
      </c>
      <c r="G229" s="36">
        <f t="shared" si="42"/>
        <v>0.2456544654614074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710784</v>
      </c>
      <c r="O229" s="36">
        <f t="shared" si="46"/>
        <v>0.2456544654614074</v>
      </c>
      <c r="P229" s="31">
        <v>667762</v>
      </c>
      <c r="Q229" s="31">
        <v>2756737</v>
      </c>
      <c r="R229" s="31">
        <v>2756737</v>
      </c>
      <c r="S229" s="31">
        <v>667762</v>
      </c>
      <c r="T229" s="36">
        <f t="shared" si="47"/>
        <v>0.24222912813228104</v>
      </c>
      <c r="U229" s="36">
        <f t="shared" si="48"/>
        <v>6.4427146198795304E-2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648174655</v>
      </c>
      <c r="E230" s="32">
        <f>SUM(E225:E229)</f>
        <v>648174655</v>
      </c>
      <c r="F230" s="32">
        <f>SUM(F225:F229)</f>
        <v>94832938</v>
      </c>
      <c r="G230" s="37">
        <f t="shared" si="42"/>
        <v>0.14630769233024082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94832938</v>
      </c>
      <c r="O230" s="37">
        <f t="shared" si="46"/>
        <v>0.14630769233024082</v>
      </c>
      <c r="P230" s="32">
        <f>SUM(P225:P229)</f>
        <v>121911072</v>
      </c>
      <c r="Q230" s="32">
        <f>SUM(Q225:Q229)</f>
        <v>552498996</v>
      </c>
      <c r="R230" s="32">
        <f>SUM(R225:R229)</f>
        <v>801944097</v>
      </c>
      <c r="S230" s="32">
        <f>SUM(S225:S229)</f>
        <v>121911072</v>
      </c>
      <c r="T230" s="37">
        <f t="shared" si="47"/>
        <v>0.22065392495301475</v>
      </c>
      <c r="U230" s="37">
        <f t="shared" si="48"/>
        <v>-0.22211382080210074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1499118840</v>
      </c>
      <c r="E231" s="32">
        <f>SUM(E208:E215,E217:E223,E225:E229)</f>
        <v>1499118840</v>
      </c>
      <c r="F231" s="32">
        <f>SUM(F208:F215,F217:F223,F225:F229)</f>
        <v>247021989</v>
      </c>
      <c r="G231" s="37">
        <f t="shared" si="42"/>
        <v>0.16477812326072827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247021989</v>
      </c>
      <c r="O231" s="37">
        <f t="shared" si="46"/>
        <v>0.16477812326072827</v>
      </c>
      <c r="P231" s="32">
        <f>SUM(P208:P215,P217:P223,P225:P229)</f>
        <v>262759967</v>
      </c>
      <c r="Q231" s="32">
        <f>SUM(Q208:Q215,Q217:Q223,Q225:Q229)</f>
        <v>1312220831</v>
      </c>
      <c r="R231" s="32">
        <f>SUM(R208:R215,R217:R223,R225:R229)</f>
        <v>1682262291</v>
      </c>
      <c r="S231" s="32">
        <f>SUM(S208:S215,S217:S223,S225:S229)</f>
        <v>262759967</v>
      </c>
      <c r="T231" s="37">
        <f t="shared" si="47"/>
        <v>0.20024066132204238</v>
      </c>
      <c r="U231" s="37">
        <f t="shared" si="48"/>
        <v>-5.9894884976903651E-2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45950887</v>
      </c>
      <c r="E234" s="31">
        <v>45950887</v>
      </c>
      <c r="F234" s="31">
        <v>3054739</v>
      </c>
      <c r="G234" s="36">
        <f t="shared" ref="G234:G260" si="49">IF(($D234     =0),0,($F234     /$D234     ))</f>
        <v>6.6478346761837268E-2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3054739</v>
      </c>
      <c r="O234" s="36">
        <f t="shared" ref="O234:O260" si="53">IF(($D234     =0),0,($N234     /$D234     ))</f>
        <v>6.6478346761837268E-2</v>
      </c>
      <c r="P234" s="31">
        <v>3068623</v>
      </c>
      <c r="Q234" s="31">
        <v>35118724</v>
      </c>
      <c r="R234" s="31">
        <v>45528232</v>
      </c>
      <c r="S234" s="31">
        <v>3068623</v>
      </c>
      <c r="T234" s="36">
        <f t="shared" ref="T234:T260" si="54">IF(($Q234     =0),0,($S234     /$Q234     ))</f>
        <v>8.7378544846902759E-2</v>
      </c>
      <c r="U234" s="36">
        <f t="shared" ref="U234:U260" si="55">IF(($P234     =0),0,(($F234     /$P234     )-1))</f>
        <v>-4.5245049652563596E-3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70626394</v>
      </c>
      <c r="E235" s="31">
        <v>70626394</v>
      </c>
      <c r="F235" s="31">
        <v>15449414</v>
      </c>
      <c r="G235" s="36">
        <f t="shared" si="49"/>
        <v>0.21874844693330939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15449414</v>
      </c>
      <c r="O235" s="36">
        <f t="shared" si="53"/>
        <v>0.21874844693330939</v>
      </c>
      <c r="P235" s="31">
        <v>14545773</v>
      </c>
      <c r="Q235" s="31">
        <v>78156226</v>
      </c>
      <c r="R235" s="31">
        <v>76075905</v>
      </c>
      <c r="S235" s="31">
        <v>14545773</v>
      </c>
      <c r="T235" s="36">
        <f t="shared" si="54"/>
        <v>0.18611150697066667</v>
      </c>
      <c r="U235" s="36">
        <f t="shared" si="55"/>
        <v>6.2123958623580888E-2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403297200</v>
      </c>
      <c r="E236" s="31">
        <v>403297200</v>
      </c>
      <c r="F236" s="31">
        <v>36147084</v>
      </c>
      <c r="G236" s="36">
        <f t="shared" si="49"/>
        <v>8.962889898566119E-2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36147084</v>
      </c>
      <c r="O236" s="36">
        <f t="shared" si="53"/>
        <v>8.962889898566119E-2</v>
      </c>
      <c r="P236" s="31">
        <v>111758041</v>
      </c>
      <c r="Q236" s="31">
        <v>374005915</v>
      </c>
      <c r="R236" s="31">
        <v>642955915</v>
      </c>
      <c r="S236" s="31">
        <v>111758041</v>
      </c>
      <c r="T236" s="36">
        <f t="shared" si="54"/>
        <v>0.29881356555550731</v>
      </c>
      <c r="U236" s="36">
        <f t="shared" si="55"/>
        <v>-0.67655943432294063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24282213</v>
      </c>
      <c r="E237" s="31">
        <v>24282213</v>
      </c>
      <c r="F237" s="31">
        <v>524555</v>
      </c>
      <c r="G237" s="36">
        <f t="shared" si="49"/>
        <v>2.1602437965600581E-2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524555</v>
      </c>
      <c r="O237" s="36">
        <f t="shared" si="53"/>
        <v>2.1602437965600581E-2</v>
      </c>
      <c r="P237" s="31">
        <v>3464116</v>
      </c>
      <c r="Q237" s="31">
        <v>22394773</v>
      </c>
      <c r="R237" s="31">
        <v>22415325</v>
      </c>
      <c r="S237" s="31">
        <v>3464116</v>
      </c>
      <c r="T237" s="36">
        <f t="shared" si="54"/>
        <v>0.15468413098002823</v>
      </c>
      <c r="U237" s="36">
        <f t="shared" si="55"/>
        <v>-0.84857464357429135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74760482</v>
      </c>
      <c r="E238" s="31">
        <v>74760482</v>
      </c>
      <c r="F238" s="31">
        <v>9729634</v>
      </c>
      <c r="G238" s="36">
        <f t="shared" si="49"/>
        <v>0.1301440779902944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9729634</v>
      </c>
      <c r="O238" s="36">
        <f t="shared" si="53"/>
        <v>0.1301440779902944</v>
      </c>
      <c r="P238" s="31">
        <v>17605352</v>
      </c>
      <c r="Q238" s="31">
        <v>52353006</v>
      </c>
      <c r="R238" s="31">
        <v>52353006</v>
      </c>
      <c r="S238" s="31">
        <v>17605352</v>
      </c>
      <c r="T238" s="36">
        <f t="shared" si="54"/>
        <v>0.33628158810976394</v>
      </c>
      <c r="U238" s="36">
        <f t="shared" si="55"/>
        <v>-0.44734794283011214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3939110</v>
      </c>
      <c r="E239" s="31">
        <v>3939110</v>
      </c>
      <c r="F239" s="31">
        <v>49700</v>
      </c>
      <c r="G239" s="36">
        <f t="shared" si="49"/>
        <v>1.2617063245250831E-2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49700</v>
      </c>
      <c r="O239" s="36">
        <f t="shared" si="53"/>
        <v>1.2617063245250831E-2</v>
      </c>
      <c r="P239" s="31">
        <v>34379</v>
      </c>
      <c r="Q239" s="31">
        <v>4303000</v>
      </c>
      <c r="R239" s="31">
        <v>4380132</v>
      </c>
      <c r="S239" s="31">
        <v>34379</v>
      </c>
      <c r="T239" s="36">
        <f t="shared" si="54"/>
        <v>7.9895421798745064E-3</v>
      </c>
      <c r="U239" s="36">
        <f t="shared" si="55"/>
        <v>0.44564996073184204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622856286</v>
      </c>
      <c r="E240" s="32">
        <f>SUM(E234:E239)</f>
        <v>622856286</v>
      </c>
      <c r="F240" s="32">
        <f>SUM(F234:F239)</f>
        <v>64955126</v>
      </c>
      <c r="G240" s="37">
        <f t="shared" si="49"/>
        <v>0.10428589621715723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64955126</v>
      </c>
      <c r="O240" s="37">
        <f t="shared" si="53"/>
        <v>0.10428589621715723</v>
      </c>
      <c r="P240" s="32">
        <f>SUM(P234:P239)</f>
        <v>150476284</v>
      </c>
      <c r="Q240" s="32">
        <f>SUM(Q234:Q239)</f>
        <v>566331644</v>
      </c>
      <c r="R240" s="32">
        <f>SUM(R234:R239)</f>
        <v>843708515</v>
      </c>
      <c r="S240" s="32">
        <f>SUM(S234:S239)</f>
        <v>150476284</v>
      </c>
      <c r="T240" s="37">
        <f t="shared" si="54"/>
        <v>0.26570347179823134</v>
      </c>
      <c r="U240" s="37">
        <f t="shared" si="55"/>
        <v>-0.56833645626177209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105481540</v>
      </c>
      <c r="E243" s="31">
        <v>105481540</v>
      </c>
      <c r="F243" s="31">
        <v>5443628</v>
      </c>
      <c r="G243" s="36">
        <f t="shared" si="49"/>
        <v>5.1607399740276831E-2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5443628</v>
      </c>
      <c r="O243" s="36">
        <f t="shared" si="53"/>
        <v>5.1607399740276831E-2</v>
      </c>
      <c r="P243" s="31">
        <v>5695913</v>
      </c>
      <c r="Q243" s="31">
        <v>110445012</v>
      </c>
      <c r="R243" s="31">
        <v>94645053</v>
      </c>
      <c r="S243" s="31">
        <v>5695913</v>
      </c>
      <c r="T243" s="36">
        <f t="shared" si="54"/>
        <v>5.1572387895616328E-2</v>
      </c>
      <c r="U243" s="36">
        <f t="shared" si="55"/>
        <v>-4.4292284660949033E-2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28324696</v>
      </c>
      <c r="E244" s="31">
        <v>28324696</v>
      </c>
      <c r="F244" s="31">
        <v>918333</v>
      </c>
      <c r="G244" s="36">
        <f t="shared" si="49"/>
        <v>3.2421636581730653E-2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918333</v>
      </c>
      <c r="O244" s="36">
        <f t="shared" si="53"/>
        <v>3.2421636581730653E-2</v>
      </c>
      <c r="P244" s="31">
        <v>0</v>
      </c>
      <c r="Q244" s="31">
        <v>2500000</v>
      </c>
      <c r="R244" s="31">
        <v>2800000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52872673</v>
      </c>
      <c r="E245" s="31">
        <v>52872673</v>
      </c>
      <c r="F245" s="31">
        <v>3416966</v>
      </c>
      <c r="G245" s="36">
        <f t="shared" si="49"/>
        <v>6.4626314618139322E-2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3416966</v>
      </c>
      <c r="O245" s="36">
        <f t="shared" si="53"/>
        <v>6.4626314618139322E-2</v>
      </c>
      <c r="P245" s="31">
        <v>1582969</v>
      </c>
      <c r="Q245" s="31">
        <v>29259353</v>
      </c>
      <c r="R245" s="31">
        <v>27397043</v>
      </c>
      <c r="S245" s="31">
        <v>1582969</v>
      </c>
      <c r="T245" s="36">
        <f t="shared" si="54"/>
        <v>5.410129882229453E-2</v>
      </c>
      <c r="U245" s="36">
        <f t="shared" si="55"/>
        <v>1.1585804902054306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7232867</v>
      </c>
      <c r="E246" s="31">
        <v>7232867</v>
      </c>
      <c r="F246" s="31">
        <v>1527392</v>
      </c>
      <c r="G246" s="36">
        <f t="shared" si="49"/>
        <v>0.21117379871633199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1527392</v>
      </c>
      <c r="O246" s="36">
        <f t="shared" si="53"/>
        <v>0.21117379871633199</v>
      </c>
      <c r="P246" s="31">
        <v>1145340</v>
      </c>
      <c r="Q246" s="31">
        <v>22330683</v>
      </c>
      <c r="R246" s="31">
        <v>4701097</v>
      </c>
      <c r="S246" s="31">
        <v>1145340</v>
      </c>
      <c r="T246" s="36">
        <f t="shared" si="54"/>
        <v>5.1289967261637273E-2</v>
      </c>
      <c r="U246" s="36">
        <f t="shared" si="55"/>
        <v>0.33357081739920025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193911776</v>
      </c>
      <c r="E247" s="32">
        <f>SUM(E241:E246)</f>
        <v>193911776</v>
      </c>
      <c r="F247" s="32">
        <f>SUM(F241:F246)</f>
        <v>11306319</v>
      </c>
      <c r="G247" s="37">
        <f t="shared" si="49"/>
        <v>5.8306510482375243E-2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11306319</v>
      </c>
      <c r="O247" s="37">
        <f t="shared" si="53"/>
        <v>5.8306510482375243E-2</v>
      </c>
      <c r="P247" s="32">
        <f>SUM(P241:P246)</f>
        <v>8424222</v>
      </c>
      <c r="Q247" s="32">
        <f>SUM(Q241:Q246)</f>
        <v>164535048</v>
      </c>
      <c r="R247" s="32">
        <f>SUM(R241:R246)</f>
        <v>129543193</v>
      </c>
      <c r="S247" s="32">
        <f>SUM(S241:S246)</f>
        <v>8424222</v>
      </c>
      <c r="T247" s="37">
        <f t="shared" si="54"/>
        <v>5.1200167395338163E-2</v>
      </c>
      <c r="U247" s="37">
        <f t="shared" si="55"/>
        <v>0.34212025751458119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70887160</v>
      </c>
      <c r="E248" s="31">
        <v>70887160</v>
      </c>
      <c r="F248" s="31">
        <v>13370474</v>
      </c>
      <c r="G248" s="36">
        <f t="shared" si="49"/>
        <v>0.18861630230354834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13370474</v>
      </c>
      <c r="O248" s="36">
        <f t="shared" si="53"/>
        <v>0.18861630230354834</v>
      </c>
      <c r="P248" s="31">
        <v>6779136</v>
      </c>
      <c r="Q248" s="31">
        <v>80194830</v>
      </c>
      <c r="R248" s="31">
        <v>68147374</v>
      </c>
      <c r="S248" s="31">
        <v>6779136</v>
      </c>
      <c r="T248" s="36">
        <f t="shared" si="54"/>
        <v>8.4533329642322325E-2</v>
      </c>
      <c r="U248" s="36">
        <f t="shared" si="55"/>
        <v>0.97229764972999511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3058032</v>
      </c>
      <c r="E249" s="31">
        <v>3058032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82404</v>
      </c>
      <c r="Q249" s="31">
        <v>3535890</v>
      </c>
      <c r="R249" s="31">
        <v>3535890</v>
      </c>
      <c r="S249" s="31">
        <v>82404</v>
      </c>
      <c r="T249" s="36">
        <f t="shared" si="54"/>
        <v>2.3305023629128733E-2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30139608</v>
      </c>
      <c r="E250" s="31">
        <v>30139608</v>
      </c>
      <c r="F250" s="31">
        <v>4010633</v>
      </c>
      <c r="G250" s="36">
        <f t="shared" si="49"/>
        <v>0.13306851900661748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4010633</v>
      </c>
      <c r="O250" s="36">
        <f t="shared" si="53"/>
        <v>0.13306851900661748</v>
      </c>
      <c r="P250" s="31">
        <v>7305537</v>
      </c>
      <c r="Q250" s="31">
        <v>38014367</v>
      </c>
      <c r="R250" s="31">
        <v>35567374</v>
      </c>
      <c r="S250" s="31">
        <v>7305537</v>
      </c>
      <c r="T250" s="36">
        <f t="shared" si="54"/>
        <v>0.19217831510912703</v>
      </c>
      <c r="U250" s="36">
        <f t="shared" si="55"/>
        <v>-0.45101462082801036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35379573</v>
      </c>
      <c r="E251" s="31">
        <v>35379573</v>
      </c>
      <c r="F251" s="31">
        <v>5532777</v>
      </c>
      <c r="G251" s="36">
        <f t="shared" si="49"/>
        <v>0.15638337410120806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5532777</v>
      </c>
      <c r="O251" s="36">
        <f t="shared" si="53"/>
        <v>0.15638337410120806</v>
      </c>
      <c r="P251" s="31">
        <v>5260392</v>
      </c>
      <c r="Q251" s="31">
        <v>34420179</v>
      </c>
      <c r="R251" s="31">
        <v>31634379</v>
      </c>
      <c r="S251" s="31">
        <v>5260392</v>
      </c>
      <c r="T251" s="36">
        <f t="shared" si="54"/>
        <v>0.15282872294185337</v>
      </c>
      <c r="U251" s="36">
        <f t="shared" si="55"/>
        <v>5.1780361615636261E-2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139464373</v>
      </c>
      <c r="E254" s="32">
        <f>SUM(E248:E253)</f>
        <v>139464373</v>
      </c>
      <c r="F254" s="32">
        <f>SUM(F248:F253)</f>
        <v>22913884</v>
      </c>
      <c r="G254" s="37">
        <f t="shared" si="49"/>
        <v>0.16429919345781593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22913884</v>
      </c>
      <c r="O254" s="37">
        <f t="shared" si="53"/>
        <v>0.16429919345781593</v>
      </c>
      <c r="P254" s="32">
        <f>SUM(P248:P253)</f>
        <v>19427469</v>
      </c>
      <c r="Q254" s="32">
        <f>SUM(Q248:Q253)</f>
        <v>156165266</v>
      </c>
      <c r="R254" s="32">
        <f>SUM(R248:R253)</f>
        <v>138885017</v>
      </c>
      <c r="S254" s="32">
        <f>SUM(S248:S253)</f>
        <v>19427469</v>
      </c>
      <c r="T254" s="37">
        <f t="shared" si="54"/>
        <v>0.12440326519214587</v>
      </c>
      <c r="U254" s="37">
        <f t="shared" si="55"/>
        <v>0.17945801380509208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288902313</v>
      </c>
      <c r="E255" s="31">
        <v>288902313</v>
      </c>
      <c r="F255" s="31">
        <v>34793281</v>
      </c>
      <c r="G255" s="36">
        <f t="shared" si="49"/>
        <v>0.12043268410938614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34793281</v>
      </c>
      <c r="O255" s="36">
        <f t="shared" si="53"/>
        <v>0.12043268410938614</v>
      </c>
      <c r="P255" s="31">
        <v>33210704</v>
      </c>
      <c r="Q255" s="31">
        <v>207705063</v>
      </c>
      <c r="R255" s="31">
        <v>236792152</v>
      </c>
      <c r="S255" s="31">
        <v>33210704</v>
      </c>
      <c r="T255" s="36">
        <f t="shared" si="54"/>
        <v>0.15989356985486675</v>
      </c>
      <c r="U255" s="36">
        <f t="shared" si="55"/>
        <v>4.7652618264280022E-2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41883210</v>
      </c>
      <c r="E256" s="31">
        <v>41883210</v>
      </c>
      <c r="F256" s="31">
        <v>4577389</v>
      </c>
      <c r="G256" s="36">
        <f t="shared" si="49"/>
        <v>0.10928935485126379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4577389</v>
      </c>
      <c r="O256" s="36">
        <f t="shared" si="53"/>
        <v>0.10928935485126379</v>
      </c>
      <c r="P256" s="31">
        <v>5315526</v>
      </c>
      <c r="Q256" s="31">
        <v>48419660</v>
      </c>
      <c r="R256" s="31">
        <v>48419660</v>
      </c>
      <c r="S256" s="31">
        <v>5315526</v>
      </c>
      <c r="T256" s="36">
        <f t="shared" si="54"/>
        <v>0.10978032476890585</v>
      </c>
      <c r="U256" s="36">
        <f t="shared" si="55"/>
        <v>-0.13886433816709765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85987948</v>
      </c>
      <c r="E257" s="31">
        <v>85987948</v>
      </c>
      <c r="F257" s="31">
        <v>20532980</v>
      </c>
      <c r="G257" s="36">
        <f t="shared" si="49"/>
        <v>0.23878904518107585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20532980</v>
      </c>
      <c r="O257" s="36">
        <f t="shared" si="53"/>
        <v>0.23878904518107585</v>
      </c>
      <c r="P257" s="31">
        <v>18254129</v>
      </c>
      <c r="Q257" s="31">
        <v>84469672</v>
      </c>
      <c r="R257" s="31">
        <v>82629786</v>
      </c>
      <c r="S257" s="31">
        <v>18254129</v>
      </c>
      <c r="T257" s="36">
        <f t="shared" si="54"/>
        <v>0.21610275697530826</v>
      </c>
      <c r="U257" s="36">
        <f t="shared" si="55"/>
        <v>0.12484030325412943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416773471</v>
      </c>
      <c r="E259" s="32">
        <f>SUM(E255:E258)</f>
        <v>416773471</v>
      </c>
      <c r="F259" s="32">
        <f>SUM(F255:F258)</f>
        <v>59903650</v>
      </c>
      <c r="G259" s="37">
        <f t="shared" si="49"/>
        <v>0.14373191714018668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59903650</v>
      </c>
      <c r="O259" s="37">
        <f t="shared" si="53"/>
        <v>0.14373191714018668</v>
      </c>
      <c r="P259" s="32">
        <f>SUM(P255:P258)</f>
        <v>56780359</v>
      </c>
      <c r="Q259" s="32">
        <f>SUM(Q255:Q258)</f>
        <v>340594395</v>
      </c>
      <c r="R259" s="32">
        <f>SUM(R255:R258)</f>
        <v>367841598</v>
      </c>
      <c r="S259" s="32">
        <f>SUM(S255:S258)</f>
        <v>56780359</v>
      </c>
      <c r="T259" s="37">
        <f t="shared" si="54"/>
        <v>0.16670961070865539</v>
      </c>
      <c r="U259" s="37">
        <f t="shared" si="55"/>
        <v>5.5006538440519614E-2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1373005906</v>
      </c>
      <c r="E260" s="32">
        <f>SUM(E234:E239,E241:E246,E248:E253,E255:E258)</f>
        <v>1373005906</v>
      </c>
      <c r="F260" s="32">
        <f>SUM(F234:F239,F241:F246,F248:F253,F255:F258)</f>
        <v>159078979</v>
      </c>
      <c r="G260" s="37">
        <f t="shared" si="49"/>
        <v>0.11586183155136406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159078979</v>
      </c>
      <c r="O260" s="37">
        <f t="shared" si="53"/>
        <v>0.11586183155136406</v>
      </c>
      <c r="P260" s="32">
        <f>SUM(P234:P239,P241:P246,P248:P253,P255:P258)</f>
        <v>235108334</v>
      </c>
      <c r="Q260" s="32">
        <f>SUM(Q234:Q239,Q241:Q246,Q248:Q253,Q255:Q258)</f>
        <v>1227626353</v>
      </c>
      <c r="R260" s="32">
        <f>SUM(R234:R239,R241:R246,R248:R253,R255:R258)</f>
        <v>1479978323</v>
      </c>
      <c r="S260" s="32">
        <f>SUM(S234:S239,S241:S246,S248:S253,S255:S258)</f>
        <v>235108334</v>
      </c>
      <c r="T260" s="37">
        <f t="shared" si="54"/>
        <v>0.19151457072052608</v>
      </c>
      <c r="U260" s="37">
        <f t="shared" si="55"/>
        <v>-0.32338009336580986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19584280</v>
      </c>
      <c r="E263" s="31">
        <v>19584280</v>
      </c>
      <c r="F263" s="31">
        <v>644684</v>
      </c>
      <c r="G263" s="36">
        <f t="shared" ref="G263:G299" si="56">IF(($D263     =0),0,($F263     /$D263     ))</f>
        <v>3.2918442751022757E-2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644684</v>
      </c>
      <c r="O263" s="36">
        <f t="shared" ref="O263:O299" si="60">IF(($D263     =0),0,($N263     /$D263     ))</f>
        <v>3.2918442751022757E-2</v>
      </c>
      <c r="P263" s="31">
        <v>597520</v>
      </c>
      <c r="Q263" s="31">
        <v>21628800</v>
      </c>
      <c r="R263" s="31">
        <v>61288237</v>
      </c>
      <c r="S263" s="31">
        <v>597520</v>
      </c>
      <c r="T263" s="36">
        <f t="shared" ref="T263:T299" si="61">IF(($Q263     =0),0,($S263     /$Q263     ))</f>
        <v>2.7626128125462345E-2</v>
      </c>
      <c r="U263" s="36">
        <f t="shared" ref="U263:U299" si="62">IF(($P263     =0),0,(($F263     /$P263     )-1))</f>
        <v>7.8932922747355638E-2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37870812</v>
      </c>
      <c r="E264" s="31">
        <v>37870812</v>
      </c>
      <c r="F264" s="31">
        <v>12990716</v>
      </c>
      <c r="G264" s="36">
        <f t="shared" si="56"/>
        <v>0.34302713129045131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12990716</v>
      </c>
      <c r="O264" s="36">
        <f t="shared" si="60"/>
        <v>0.34302713129045131</v>
      </c>
      <c r="P264" s="31">
        <v>11065859</v>
      </c>
      <c r="Q264" s="31">
        <v>35713886</v>
      </c>
      <c r="R264" s="31">
        <v>38476633</v>
      </c>
      <c r="S264" s="31">
        <v>11065859</v>
      </c>
      <c r="T264" s="36">
        <f t="shared" si="61"/>
        <v>0.30984751981344177</v>
      </c>
      <c r="U264" s="36">
        <f t="shared" si="62"/>
        <v>0.17394555632780073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37596926</v>
      </c>
      <c r="E265" s="31">
        <v>37596926</v>
      </c>
      <c r="F265" s="31">
        <v>4235052</v>
      </c>
      <c r="G265" s="36">
        <f t="shared" si="56"/>
        <v>0.11264357091321775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4235052</v>
      </c>
      <c r="O265" s="36">
        <f t="shared" si="60"/>
        <v>0.11264357091321775</v>
      </c>
      <c r="P265" s="31">
        <v>7624364</v>
      </c>
      <c r="Q265" s="31">
        <v>38025854</v>
      </c>
      <c r="R265" s="31">
        <v>34107737</v>
      </c>
      <c r="S265" s="31">
        <v>7624364</v>
      </c>
      <c r="T265" s="36">
        <f t="shared" si="61"/>
        <v>0.20050474080082462</v>
      </c>
      <c r="U265" s="36">
        <f t="shared" si="62"/>
        <v>-0.44453701318562444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95052018</v>
      </c>
      <c r="E267" s="32">
        <f>SUM(E263:E266)</f>
        <v>95052018</v>
      </c>
      <c r="F267" s="32">
        <f>SUM(F263:F266)</f>
        <v>17870452</v>
      </c>
      <c r="G267" s="37">
        <f t="shared" si="56"/>
        <v>0.18800707629374055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17870452</v>
      </c>
      <c r="O267" s="37">
        <f t="shared" si="60"/>
        <v>0.18800707629374055</v>
      </c>
      <c r="P267" s="32">
        <f>SUM(P263:P266)</f>
        <v>19287743</v>
      </c>
      <c r="Q267" s="32">
        <f>SUM(Q263:Q266)</f>
        <v>95368540</v>
      </c>
      <c r="R267" s="32">
        <f>SUM(R263:R266)</f>
        <v>133872607</v>
      </c>
      <c r="S267" s="32">
        <f>SUM(S263:S266)</f>
        <v>19287743</v>
      </c>
      <c r="T267" s="37">
        <f t="shared" si="61"/>
        <v>0.20224429355844181</v>
      </c>
      <c r="U267" s="37">
        <f t="shared" si="62"/>
        <v>-7.3481433260490836E-2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2269324</v>
      </c>
      <c r="E268" s="31">
        <v>2269324</v>
      </c>
      <c r="F268" s="31">
        <v>259160</v>
      </c>
      <c r="G268" s="36">
        <f t="shared" si="56"/>
        <v>0.11420140975902957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259160</v>
      </c>
      <c r="O268" s="36">
        <f t="shared" si="60"/>
        <v>0.11420140975902957</v>
      </c>
      <c r="P268" s="31">
        <v>1337915</v>
      </c>
      <c r="Q268" s="31">
        <v>14598112</v>
      </c>
      <c r="R268" s="31">
        <v>13637635</v>
      </c>
      <c r="S268" s="31">
        <v>1337915</v>
      </c>
      <c r="T268" s="36">
        <f t="shared" si="61"/>
        <v>9.1649865407252659E-2</v>
      </c>
      <c r="U268" s="36">
        <f t="shared" si="62"/>
        <v>-0.80629561668715877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17938496</v>
      </c>
      <c r="E269" s="31">
        <v>17938496</v>
      </c>
      <c r="F269" s="31">
        <v>3506299</v>
      </c>
      <c r="G269" s="36">
        <f t="shared" si="56"/>
        <v>0.19546226171915415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3506299</v>
      </c>
      <c r="O269" s="36">
        <f t="shared" si="60"/>
        <v>0.19546226171915415</v>
      </c>
      <c r="P269" s="31">
        <v>2837481</v>
      </c>
      <c r="Q269" s="31">
        <v>14084500</v>
      </c>
      <c r="R269" s="31">
        <v>15812706</v>
      </c>
      <c r="S269" s="31">
        <v>2837481</v>
      </c>
      <c r="T269" s="36">
        <f t="shared" si="61"/>
        <v>0.20146125173062587</v>
      </c>
      <c r="U269" s="36">
        <f t="shared" si="62"/>
        <v>0.23570836245247095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2620618</v>
      </c>
      <c r="E270" s="31">
        <v>2620618</v>
      </c>
      <c r="F270" s="31">
        <v>1256487</v>
      </c>
      <c r="G270" s="36">
        <f t="shared" si="56"/>
        <v>0.47946209634521325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1256487</v>
      </c>
      <c r="O270" s="36">
        <f t="shared" si="60"/>
        <v>0.47946209634521325</v>
      </c>
      <c r="P270" s="31">
        <v>1247790</v>
      </c>
      <c r="Q270" s="31">
        <v>4289834</v>
      </c>
      <c r="R270" s="31">
        <v>2474225</v>
      </c>
      <c r="S270" s="31">
        <v>1247790</v>
      </c>
      <c r="T270" s="36">
        <f t="shared" si="61"/>
        <v>0.29087139502367693</v>
      </c>
      <c r="U270" s="36">
        <f t="shared" si="62"/>
        <v>6.9699228235520216E-3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9442675</v>
      </c>
      <c r="E271" s="31">
        <v>9442675</v>
      </c>
      <c r="F271" s="31">
        <v>2070996</v>
      </c>
      <c r="G271" s="36">
        <f t="shared" si="56"/>
        <v>0.21932302022467151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2070996</v>
      </c>
      <c r="O271" s="36">
        <f t="shared" si="60"/>
        <v>0.21932302022467151</v>
      </c>
      <c r="P271" s="31">
        <v>1864187</v>
      </c>
      <c r="Q271" s="31">
        <v>8526600</v>
      </c>
      <c r="R271" s="31">
        <v>8505006</v>
      </c>
      <c r="S271" s="31">
        <v>1864187</v>
      </c>
      <c r="T271" s="36">
        <f t="shared" si="61"/>
        <v>0.21863192831843878</v>
      </c>
      <c r="U271" s="36">
        <f t="shared" si="62"/>
        <v>0.11093790483465438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4074249</v>
      </c>
      <c r="E272" s="31">
        <v>4074249</v>
      </c>
      <c r="F272" s="31">
        <v>805623</v>
      </c>
      <c r="G272" s="36">
        <f t="shared" si="56"/>
        <v>0.19773533723638392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805623</v>
      </c>
      <c r="O272" s="36">
        <f t="shared" si="60"/>
        <v>0.19773533723638392</v>
      </c>
      <c r="P272" s="31">
        <v>631634</v>
      </c>
      <c r="Q272" s="31">
        <v>4914489</v>
      </c>
      <c r="R272" s="31">
        <v>4264489</v>
      </c>
      <c r="S272" s="31">
        <v>631634</v>
      </c>
      <c r="T272" s="36">
        <f t="shared" si="61"/>
        <v>0.12852485782346854</v>
      </c>
      <c r="U272" s="36">
        <f t="shared" si="62"/>
        <v>0.2754585725277614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2809703</v>
      </c>
      <c r="E273" s="31">
        <v>2809703</v>
      </c>
      <c r="F273" s="31">
        <v>162982</v>
      </c>
      <c r="G273" s="36">
        <f t="shared" si="56"/>
        <v>5.8006842716116259E-2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162982</v>
      </c>
      <c r="O273" s="36">
        <f t="shared" si="60"/>
        <v>5.8006842716116259E-2</v>
      </c>
      <c r="P273" s="31">
        <v>205278</v>
      </c>
      <c r="Q273" s="31">
        <v>2293685</v>
      </c>
      <c r="R273" s="31">
        <v>2253685</v>
      </c>
      <c r="S273" s="31">
        <v>205278</v>
      </c>
      <c r="T273" s="36">
        <f t="shared" si="61"/>
        <v>8.9497032068483681E-2</v>
      </c>
      <c r="U273" s="36">
        <f t="shared" si="62"/>
        <v>-0.2060425374370366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774598</v>
      </c>
      <c r="E274" s="31">
        <v>774598</v>
      </c>
      <c r="F274" s="31">
        <v>184413</v>
      </c>
      <c r="G274" s="36">
        <f t="shared" si="56"/>
        <v>0.23807575026013494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184413</v>
      </c>
      <c r="O274" s="36">
        <f t="shared" si="60"/>
        <v>0.23807575026013494</v>
      </c>
      <c r="P274" s="31">
        <v>74379</v>
      </c>
      <c r="Q274" s="31">
        <v>820604</v>
      </c>
      <c r="R274" s="31">
        <v>520604</v>
      </c>
      <c r="S274" s="31">
        <v>74379</v>
      </c>
      <c r="T274" s="36">
        <f t="shared" si="61"/>
        <v>9.0639333954014356E-2</v>
      </c>
      <c r="U274" s="36">
        <f t="shared" si="62"/>
        <v>1.4793691767837696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39929663</v>
      </c>
      <c r="E275" s="32">
        <f>SUM(E268:E274)</f>
        <v>39929663</v>
      </c>
      <c r="F275" s="32">
        <f>SUM(F268:F274)</f>
        <v>8245960</v>
      </c>
      <c r="G275" s="37">
        <f t="shared" si="56"/>
        <v>0.20651213610292679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8245960</v>
      </c>
      <c r="O275" s="37">
        <f t="shared" si="60"/>
        <v>0.20651213610292679</v>
      </c>
      <c r="P275" s="32">
        <f>SUM(P268:P274)</f>
        <v>8198664</v>
      </c>
      <c r="Q275" s="32">
        <f>SUM(Q268:Q274)</f>
        <v>49527824</v>
      </c>
      <c r="R275" s="32">
        <f>SUM(R268:R274)</f>
        <v>47468350</v>
      </c>
      <c r="S275" s="32">
        <f>SUM(S268:S274)</f>
        <v>8198664</v>
      </c>
      <c r="T275" s="37">
        <f t="shared" si="61"/>
        <v>0.16553652750825476</v>
      </c>
      <c r="U275" s="37">
        <f t="shared" si="62"/>
        <v>5.7687447613417042E-3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5495172</v>
      </c>
      <c r="E276" s="31">
        <v>5495172</v>
      </c>
      <c r="F276" s="31">
        <v>1148312</v>
      </c>
      <c r="G276" s="36">
        <f t="shared" si="56"/>
        <v>0.2089674354142145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1148312</v>
      </c>
      <c r="O276" s="36">
        <f t="shared" si="60"/>
        <v>0.2089674354142145</v>
      </c>
      <c r="P276" s="31">
        <v>1114264</v>
      </c>
      <c r="Q276" s="31">
        <v>18988416</v>
      </c>
      <c r="R276" s="31">
        <v>7275247</v>
      </c>
      <c r="S276" s="31">
        <v>1114264</v>
      </c>
      <c r="T276" s="36">
        <f t="shared" si="61"/>
        <v>5.8681250716226145E-2</v>
      </c>
      <c r="U276" s="36">
        <f t="shared" si="62"/>
        <v>3.0556492895758902E-2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29649100</v>
      </c>
      <c r="E277" s="31">
        <v>29649100</v>
      </c>
      <c r="F277" s="31">
        <v>2721944</v>
      </c>
      <c r="G277" s="36">
        <f t="shared" si="56"/>
        <v>9.1805282453767567E-2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2721944</v>
      </c>
      <c r="O277" s="36">
        <f t="shared" si="60"/>
        <v>9.1805282453767567E-2</v>
      </c>
      <c r="P277" s="31">
        <v>3025058</v>
      </c>
      <c r="Q277" s="31">
        <v>27871974</v>
      </c>
      <c r="R277" s="31">
        <v>28423987</v>
      </c>
      <c r="S277" s="31">
        <v>3025058</v>
      </c>
      <c r="T277" s="36">
        <f t="shared" si="61"/>
        <v>0.10853404211700254</v>
      </c>
      <c r="U277" s="36">
        <f t="shared" si="62"/>
        <v>-0.10020105399632007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20701173</v>
      </c>
      <c r="E278" s="31">
        <v>20701173</v>
      </c>
      <c r="F278" s="31">
        <v>1209098</v>
      </c>
      <c r="G278" s="36">
        <f t="shared" si="56"/>
        <v>5.8407221658405541E-2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1209098</v>
      </c>
      <c r="O278" s="36">
        <f t="shared" si="60"/>
        <v>5.8407221658405541E-2</v>
      </c>
      <c r="P278" s="31">
        <v>5100</v>
      </c>
      <c r="Q278" s="31">
        <v>0</v>
      </c>
      <c r="R278" s="31">
        <v>12563413</v>
      </c>
      <c r="S278" s="31">
        <v>5100</v>
      </c>
      <c r="T278" s="36">
        <f t="shared" si="61"/>
        <v>0</v>
      </c>
      <c r="U278" s="36">
        <f t="shared" si="62"/>
        <v>236.07803921568626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8372680</v>
      </c>
      <c r="E279" s="31">
        <v>8372680</v>
      </c>
      <c r="F279" s="31">
        <v>907397</v>
      </c>
      <c r="G279" s="36">
        <f t="shared" si="56"/>
        <v>0.10837593219853141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907397</v>
      </c>
      <c r="O279" s="36">
        <f t="shared" si="60"/>
        <v>0.10837593219853141</v>
      </c>
      <c r="P279" s="31">
        <v>0</v>
      </c>
      <c r="Q279" s="31">
        <v>7603822</v>
      </c>
      <c r="R279" s="31">
        <v>7050343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2439555</v>
      </c>
      <c r="E280" s="31">
        <v>2439555</v>
      </c>
      <c r="F280" s="31">
        <v>579181</v>
      </c>
      <c r="G280" s="36">
        <f t="shared" si="56"/>
        <v>0.23741256089737678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579181</v>
      </c>
      <c r="O280" s="36">
        <f t="shared" si="60"/>
        <v>0.23741256089737678</v>
      </c>
      <c r="P280" s="31">
        <v>692717</v>
      </c>
      <c r="Q280" s="31">
        <v>2933234</v>
      </c>
      <c r="R280" s="31">
        <v>5547064</v>
      </c>
      <c r="S280" s="31">
        <v>692717</v>
      </c>
      <c r="T280" s="36">
        <f t="shared" si="61"/>
        <v>0.23616152001510959</v>
      </c>
      <c r="U280" s="36">
        <f t="shared" si="62"/>
        <v>-0.16389954339217894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3808695</v>
      </c>
      <c r="E281" s="31">
        <v>3808695</v>
      </c>
      <c r="F281" s="31">
        <v>885998</v>
      </c>
      <c r="G281" s="36">
        <f t="shared" si="56"/>
        <v>0.23262508549516303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885998</v>
      </c>
      <c r="O281" s="36">
        <f t="shared" si="60"/>
        <v>0.23262508549516303</v>
      </c>
      <c r="P281" s="31">
        <v>722948</v>
      </c>
      <c r="Q281" s="31">
        <v>3619644</v>
      </c>
      <c r="R281" s="31">
        <v>3778620</v>
      </c>
      <c r="S281" s="31">
        <v>722948</v>
      </c>
      <c r="T281" s="36">
        <f t="shared" si="61"/>
        <v>0.19972903412600798</v>
      </c>
      <c r="U281" s="36">
        <f t="shared" si="62"/>
        <v>0.22553489324266751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17670217</v>
      </c>
      <c r="E282" s="31">
        <v>17670217</v>
      </c>
      <c r="F282" s="31">
        <v>1438976</v>
      </c>
      <c r="G282" s="36">
        <f t="shared" si="56"/>
        <v>8.1435106314766817E-2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1438976</v>
      </c>
      <c r="O282" s="36">
        <f t="shared" si="60"/>
        <v>8.1435106314766817E-2</v>
      </c>
      <c r="P282" s="31">
        <v>2692099</v>
      </c>
      <c r="Q282" s="31">
        <v>18524899</v>
      </c>
      <c r="R282" s="31">
        <v>17727911</v>
      </c>
      <c r="S282" s="31">
        <v>2692099</v>
      </c>
      <c r="T282" s="36">
        <f t="shared" si="61"/>
        <v>0.14532327544673793</v>
      </c>
      <c r="U282" s="36">
        <f t="shared" si="62"/>
        <v>-0.46548176720098333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17128814</v>
      </c>
      <c r="E283" s="31">
        <v>17128814</v>
      </c>
      <c r="F283" s="31">
        <v>97038</v>
      </c>
      <c r="G283" s="36">
        <f t="shared" si="56"/>
        <v>5.6651908299080135E-3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97038</v>
      </c>
      <c r="O283" s="36">
        <f t="shared" si="60"/>
        <v>5.6651908299080135E-3</v>
      </c>
      <c r="P283" s="31">
        <v>3306007</v>
      </c>
      <c r="Q283" s="31">
        <v>15520109</v>
      </c>
      <c r="R283" s="31">
        <v>16189091</v>
      </c>
      <c r="S283" s="31">
        <v>3306007</v>
      </c>
      <c r="T283" s="36">
        <f t="shared" si="61"/>
        <v>0.21301441890646516</v>
      </c>
      <c r="U283" s="36">
        <f t="shared" si="62"/>
        <v>-0.97064797503453559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105265406</v>
      </c>
      <c r="E285" s="32">
        <f>SUM(E276:E284)</f>
        <v>105265406</v>
      </c>
      <c r="F285" s="32">
        <f>SUM(F276:F284)</f>
        <v>8987944</v>
      </c>
      <c r="G285" s="37">
        <f t="shared" si="56"/>
        <v>8.5383644461505231E-2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8987944</v>
      </c>
      <c r="O285" s="37">
        <f t="shared" si="60"/>
        <v>8.5383644461505231E-2</v>
      </c>
      <c r="P285" s="32">
        <f>SUM(P276:P284)</f>
        <v>11558193</v>
      </c>
      <c r="Q285" s="32">
        <f>SUM(Q276:Q284)</f>
        <v>95062098</v>
      </c>
      <c r="R285" s="32">
        <f>SUM(R276:R284)</f>
        <v>98555676</v>
      </c>
      <c r="S285" s="32">
        <f>SUM(S276:S284)</f>
        <v>11558193</v>
      </c>
      <c r="T285" s="37">
        <f t="shared" si="61"/>
        <v>0.12158571337232638</v>
      </c>
      <c r="U285" s="37">
        <f t="shared" si="62"/>
        <v>-0.22237463935755353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34784685</v>
      </c>
      <c r="E286" s="31">
        <v>34784685</v>
      </c>
      <c r="F286" s="31">
        <v>5507590</v>
      </c>
      <c r="G286" s="36">
        <f t="shared" si="56"/>
        <v>0.15833376096405646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5507590</v>
      </c>
      <c r="O286" s="36">
        <f t="shared" si="60"/>
        <v>0.15833376096405646</v>
      </c>
      <c r="P286" s="31">
        <v>3802795</v>
      </c>
      <c r="Q286" s="31">
        <v>27875768</v>
      </c>
      <c r="R286" s="31">
        <v>27875768</v>
      </c>
      <c r="S286" s="31">
        <v>3802795</v>
      </c>
      <c r="T286" s="36">
        <f t="shared" si="61"/>
        <v>0.13641938044541052</v>
      </c>
      <c r="U286" s="36">
        <f t="shared" si="62"/>
        <v>0.44830052632340167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202997</v>
      </c>
      <c r="E287" s="31">
        <v>202997</v>
      </c>
      <c r="F287" s="31">
        <v>5846</v>
      </c>
      <c r="G287" s="36">
        <f t="shared" si="56"/>
        <v>2.8798455149583492E-2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5846</v>
      </c>
      <c r="O287" s="36">
        <f t="shared" si="60"/>
        <v>2.8798455149583492E-2</v>
      </c>
      <c r="P287" s="31">
        <v>1975</v>
      </c>
      <c r="Q287" s="31">
        <v>694628</v>
      </c>
      <c r="R287" s="31">
        <v>694628</v>
      </c>
      <c r="S287" s="31">
        <v>1975</v>
      </c>
      <c r="T287" s="36">
        <f t="shared" si="61"/>
        <v>2.8432484725637321E-3</v>
      </c>
      <c r="U287" s="36">
        <f t="shared" si="62"/>
        <v>1.96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22963668</v>
      </c>
      <c r="E288" s="31">
        <v>22963668</v>
      </c>
      <c r="F288" s="31">
        <v>933215</v>
      </c>
      <c r="G288" s="36">
        <f t="shared" si="56"/>
        <v>4.0638760323481425E-2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933215</v>
      </c>
      <c r="O288" s="36">
        <f t="shared" si="60"/>
        <v>4.0638760323481425E-2</v>
      </c>
      <c r="P288" s="31">
        <v>1113230</v>
      </c>
      <c r="Q288" s="31">
        <v>6609028</v>
      </c>
      <c r="R288" s="31">
        <v>6266221</v>
      </c>
      <c r="S288" s="31">
        <v>1113230</v>
      </c>
      <c r="T288" s="36">
        <f t="shared" si="61"/>
        <v>0.16844080551633311</v>
      </c>
      <c r="U288" s="36">
        <f t="shared" si="62"/>
        <v>-0.16170512832029316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19251959</v>
      </c>
      <c r="E289" s="31">
        <v>19251959</v>
      </c>
      <c r="F289" s="31">
        <v>873305</v>
      </c>
      <c r="G289" s="36">
        <f t="shared" si="56"/>
        <v>4.5361877199094389E-2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873305</v>
      </c>
      <c r="O289" s="36">
        <f t="shared" si="60"/>
        <v>4.5361877199094389E-2</v>
      </c>
      <c r="P289" s="31">
        <v>246456</v>
      </c>
      <c r="Q289" s="31">
        <v>8280362</v>
      </c>
      <c r="R289" s="31">
        <v>7605754</v>
      </c>
      <c r="S289" s="31">
        <v>246456</v>
      </c>
      <c r="T289" s="36">
        <f t="shared" si="61"/>
        <v>2.9763916118643121E-2</v>
      </c>
      <c r="U289" s="36">
        <f t="shared" si="62"/>
        <v>2.5434519752004414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49265368</v>
      </c>
      <c r="E290" s="31">
        <v>49265368</v>
      </c>
      <c r="F290" s="31">
        <v>4356193</v>
      </c>
      <c r="G290" s="36">
        <f t="shared" si="56"/>
        <v>8.8423027713910515E-2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4356193</v>
      </c>
      <c r="O290" s="36">
        <f t="shared" si="60"/>
        <v>8.8423027713910515E-2</v>
      </c>
      <c r="P290" s="31">
        <v>4465491</v>
      </c>
      <c r="Q290" s="31">
        <v>45633492</v>
      </c>
      <c r="R290" s="31">
        <v>45633492</v>
      </c>
      <c r="S290" s="31">
        <v>4465491</v>
      </c>
      <c r="T290" s="36">
        <f t="shared" si="61"/>
        <v>9.7855561875475144E-2</v>
      </c>
      <c r="U290" s="36">
        <f t="shared" si="62"/>
        <v>-2.4476143832783404E-2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126468677</v>
      </c>
      <c r="E292" s="32">
        <f>SUM(E286:E291)</f>
        <v>126468677</v>
      </c>
      <c r="F292" s="32">
        <f>SUM(F286:F291)</f>
        <v>11676149</v>
      </c>
      <c r="G292" s="37">
        <f t="shared" si="56"/>
        <v>9.2324433820083374E-2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11676149</v>
      </c>
      <c r="O292" s="37">
        <f t="shared" si="60"/>
        <v>9.2324433820083374E-2</v>
      </c>
      <c r="P292" s="32">
        <f>SUM(P286:P291)</f>
        <v>9629947</v>
      </c>
      <c r="Q292" s="32">
        <f>SUM(Q286:Q291)</f>
        <v>89093278</v>
      </c>
      <c r="R292" s="32">
        <f>SUM(R286:R291)</f>
        <v>88075863</v>
      </c>
      <c r="S292" s="32">
        <f>SUM(S286:S291)</f>
        <v>9629947</v>
      </c>
      <c r="T292" s="37">
        <f t="shared" si="61"/>
        <v>0.10808836778909403</v>
      </c>
      <c r="U292" s="37">
        <f t="shared" si="62"/>
        <v>0.21248320473622551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132364103</v>
      </c>
      <c r="E293" s="31">
        <v>132364103</v>
      </c>
      <c r="F293" s="31">
        <v>32697080</v>
      </c>
      <c r="G293" s="36">
        <f t="shared" si="56"/>
        <v>0.24702377199655107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32697080</v>
      </c>
      <c r="O293" s="36">
        <f t="shared" si="60"/>
        <v>0.24702377199655107</v>
      </c>
      <c r="P293" s="31">
        <v>26086175</v>
      </c>
      <c r="Q293" s="31">
        <v>126551008</v>
      </c>
      <c r="R293" s="31">
        <v>130801008</v>
      </c>
      <c r="S293" s="31">
        <v>26086175</v>
      </c>
      <c r="T293" s="36">
        <f t="shared" si="61"/>
        <v>0.20613170461668706</v>
      </c>
      <c r="U293" s="36">
        <f t="shared" si="62"/>
        <v>0.25342561720911561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9010000</v>
      </c>
      <c r="E294" s="31">
        <v>9010000</v>
      </c>
      <c r="F294" s="31">
        <v>387903</v>
      </c>
      <c r="G294" s="36">
        <f t="shared" si="56"/>
        <v>4.3052497225305214E-2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387903</v>
      </c>
      <c r="O294" s="36">
        <f t="shared" si="60"/>
        <v>4.3052497225305214E-2</v>
      </c>
      <c r="P294" s="31">
        <v>382107</v>
      </c>
      <c r="Q294" s="31">
        <v>12179204</v>
      </c>
      <c r="R294" s="31">
        <v>9724272</v>
      </c>
      <c r="S294" s="31">
        <v>382107</v>
      </c>
      <c r="T294" s="36">
        <f t="shared" si="61"/>
        <v>3.137372524509812E-2</v>
      </c>
      <c r="U294" s="36">
        <f t="shared" si="62"/>
        <v>1.5168526093476409E-2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2899080</v>
      </c>
      <c r="E295" s="31">
        <v>2899080</v>
      </c>
      <c r="F295" s="31">
        <v>464295</v>
      </c>
      <c r="G295" s="36">
        <f t="shared" si="56"/>
        <v>0.16015253114781242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464295</v>
      </c>
      <c r="O295" s="36">
        <f t="shared" si="60"/>
        <v>0.16015253114781242</v>
      </c>
      <c r="P295" s="31">
        <v>584287</v>
      </c>
      <c r="Q295" s="31">
        <v>2371260</v>
      </c>
      <c r="R295" s="31">
        <v>2673132</v>
      </c>
      <c r="S295" s="31">
        <v>584287</v>
      </c>
      <c r="T295" s="36">
        <f t="shared" si="61"/>
        <v>0.24640359977395984</v>
      </c>
      <c r="U295" s="36">
        <f t="shared" si="62"/>
        <v>-0.20536482927054689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27366301</v>
      </c>
      <c r="E296" s="31">
        <v>27366301</v>
      </c>
      <c r="F296" s="31">
        <v>4038315</v>
      </c>
      <c r="G296" s="36">
        <f t="shared" si="56"/>
        <v>0.1475652482226224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4038315</v>
      </c>
      <c r="O296" s="36">
        <f t="shared" si="60"/>
        <v>0.1475652482226224</v>
      </c>
      <c r="P296" s="31">
        <v>3947133</v>
      </c>
      <c r="Q296" s="31">
        <v>44054316</v>
      </c>
      <c r="R296" s="31">
        <v>44054316</v>
      </c>
      <c r="S296" s="31">
        <v>3947133</v>
      </c>
      <c r="T296" s="36">
        <f t="shared" si="61"/>
        <v>8.9596964801360215E-2</v>
      </c>
      <c r="U296" s="36">
        <f t="shared" si="62"/>
        <v>2.3100817732769618E-2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171639484</v>
      </c>
      <c r="E298" s="32">
        <f>SUM(E293:E297)</f>
        <v>171639484</v>
      </c>
      <c r="F298" s="32">
        <f>SUM(F293:F297)</f>
        <v>37587593</v>
      </c>
      <c r="G298" s="37">
        <f t="shared" si="56"/>
        <v>0.21899152877900752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37587593</v>
      </c>
      <c r="O298" s="37">
        <f t="shared" si="60"/>
        <v>0.21899152877900752</v>
      </c>
      <c r="P298" s="32">
        <f>SUM(P293:P297)</f>
        <v>30999702</v>
      </c>
      <c r="Q298" s="32">
        <f>SUM(Q293:Q297)</f>
        <v>185155788</v>
      </c>
      <c r="R298" s="32">
        <f>SUM(R293:R297)</f>
        <v>187252728</v>
      </c>
      <c r="S298" s="32">
        <f>SUM(S293:S297)</f>
        <v>30999702</v>
      </c>
      <c r="T298" s="37">
        <f t="shared" si="61"/>
        <v>0.16742496864316225</v>
      </c>
      <c r="U298" s="37">
        <f t="shared" si="62"/>
        <v>0.212514655786046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538355248</v>
      </c>
      <c r="E299" s="32">
        <f>SUM(E263:E266,E268:E274,E276:E284,E286:E291,E293:E297)</f>
        <v>538355248</v>
      </c>
      <c r="F299" s="32">
        <f>SUM(F263:F266,F268:F274,F276:F284,F286:F291,F293:F297)</f>
        <v>84368098</v>
      </c>
      <c r="G299" s="37">
        <f t="shared" si="56"/>
        <v>0.15671454548540037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84368098</v>
      </c>
      <c r="O299" s="37">
        <f t="shared" si="60"/>
        <v>0.15671454548540037</v>
      </c>
      <c r="P299" s="32">
        <f>SUM(P263:P266,P268:P274,P276:P284,P286:P291,P293:P297)</f>
        <v>79674249</v>
      </c>
      <c r="Q299" s="32">
        <f>SUM(Q263:Q266,Q268:Q274,Q276:Q284,Q286:Q291,Q293:Q297)</f>
        <v>514207528</v>
      </c>
      <c r="R299" s="32">
        <f>SUM(R263:R266,R268:R274,R276:R284,R286:R291,R293:R297)</f>
        <v>555225224</v>
      </c>
      <c r="S299" s="32">
        <f>SUM(S263:S266,S268:S274,S276:S284,S286:S291,S293:S297)</f>
        <v>79674249</v>
      </c>
      <c r="T299" s="37">
        <f t="shared" si="61"/>
        <v>0.15494570705701532</v>
      </c>
      <c r="U299" s="37">
        <f t="shared" si="62"/>
        <v>5.8912999606685945E-2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4545775854</v>
      </c>
      <c r="E302" s="31">
        <v>4547708213</v>
      </c>
      <c r="F302" s="31">
        <v>880885053</v>
      </c>
      <c r="G302" s="36">
        <f t="shared" ref="G302:G339" si="63">IF(($D302     =0),0,($F302     /$D302     ))</f>
        <v>0.19378101369095793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880885053</v>
      </c>
      <c r="O302" s="36">
        <f t="shared" ref="O302:O339" si="67">IF(($D302     =0),0,($N302     /$D302     ))</f>
        <v>0.19378101369095793</v>
      </c>
      <c r="P302" s="31">
        <v>792437171</v>
      </c>
      <c r="Q302" s="31">
        <v>4162589277</v>
      </c>
      <c r="R302" s="31">
        <v>4362020816</v>
      </c>
      <c r="S302" s="31">
        <v>792437171</v>
      </c>
      <c r="T302" s="36">
        <f t="shared" ref="T302:T339" si="68">IF(($Q302     =0),0,($S302     /$Q302     ))</f>
        <v>0.19037121326827461</v>
      </c>
      <c r="U302" s="36">
        <f t="shared" ref="U302:U339" si="69">IF(($P302     =0),0,(($F302     /$P302     )-1))</f>
        <v>0.1116150090339465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4545775854</v>
      </c>
      <c r="E303" s="32">
        <f>E302</f>
        <v>4547708213</v>
      </c>
      <c r="F303" s="32">
        <f>F302</f>
        <v>880885053</v>
      </c>
      <c r="G303" s="37">
        <f t="shared" si="63"/>
        <v>0.19378101369095793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880885053</v>
      </c>
      <c r="O303" s="37">
        <f t="shared" si="67"/>
        <v>0.19378101369095793</v>
      </c>
      <c r="P303" s="32">
        <f>P302</f>
        <v>792437171</v>
      </c>
      <c r="Q303" s="32">
        <f>Q302</f>
        <v>4162589277</v>
      </c>
      <c r="R303" s="32">
        <f>R302</f>
        <v>4362020816</v>
      </c>
      <c r="S303" s="32">
        <f>S302</f>
        <v>792437171</v>
      </c>
      <c r="T303" s="37">
        <f t="shared" si="68"/>
        <v>0.19037121326827461</v>
      </c>
      <c r="U303" s="37">
        <f t="shared" si="69"/>
        <v>0.1116150090339465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53187028</v>
      </c>
      <c r="E304" s="31">
        <v>53187028</v>
      </c>
      <c r="F304" s="31">
        <v>7151511</v>
      </c>
      <c r="G304" s="36">
        <f t="shared" si="63"/>
        <v>0.134459684417787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7151511</v>
      </c>
      <c r="O304" s="36">
        <f t="shared" si="67"/>
        <v>0.134459684417787</v>
      </c>
      <c r="P304" s="31">
        <v>6558239</v>
      </c>
      <c r="Q304" s="31">
        <v>45372909</v>
      </c>
      <c r="R304" s="31">
        <v>45801012</v>
      </c>
      <c r="S304" s="31">
        <v>6558239</v>
      </c>
      <c r="T304" s="36">
        <f t="shared" si="68"/>
        <v>0.14454085366225913</v>
      </c>
      <c r="U304" s="36">
        <f t="shared" si="69"/>
        <v>9.0462088984558209E-2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18254228</v>
      </c>
      <c r="E305" s="31">
        <v>18254228</v>
      </c>
      <c r="F305" s="31">
        <v>4755958</v>
      </c>
      <c r="G305" s="36">
        <f t="shared" si="63"/>
        <v>0.26054007871491469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4755958</v>
      </c>
      <c r="O305" s="36">
        <f t="shared" si="67"/>
        <v>0.26054007871491469</v>
      </c>
      <c r="P305" s="31">
        <v>3595366</v>
      </c>
      <c r="Q305" s="31">
        <v>17381102</v>
      </c>
      <c r="R305" s="31">
        <v>16124188</v>
      </c>
      <c r="S305" s="31">
        <v>3595366</v>
      </c>
      <c r="T305" s="36">
        <f t="shared" si="68"/>
        <v>0.20685489332034299</v>
      </c>
      <c r="U305" s="36">
        <f t="shared" si="69"/>
        <v>0.32280218481233902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44796000</v>
      </c>
      <c r="E306" s="31">
        <v>44796000</v>
      </c>
      <c r="F306" s="31">
        <v>9120049</v>
      </c>
      <c r="G306" s="36">
        <f t="shared" si="63"/>
        <v>0.20359070006250557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9120049</v>
      </c>
      <c r="O306" s="36">
        <f t="shared" si="67"/>
        <v>0.20359070006250557</v>
      </c>
      <c r="P306" s="31">
        <v>8211766</v>
      </c>
      <c r="Q306" s="31">
        <v>42825194</v>
      </c>
      <c r="R306" s="31">
        <v>41765600</v>
      </c>
      <c r="S306" s="31">
        <v>8211766</v>
      </c>
      <c r="T306" s="36">
        <f t="shared" si="68"/>
        <v>0.19175081845513647</v>
      </c>
      <c r="U306" s="36">
        <f t="shared" si="69"/>
        <v>0.11060751122231194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153965622</v>
      </c>
      <c r="E307" s="31">
        <v>153965622</v>
      </c>
      <c r="F307" s="31">
        <v>34518235</v>
      </c>
      <c r="G307" s="36">
        <f t="shared" si="63"/>
        <v>0.22419443088405799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34518235</v>
      </c>
      <c r="O307" s="36">
        <f t="shared" si="67"/>
        <v>0.22419443088405799</v>
      </c>
      <c r="P307" s="31">
        <v>32668917</v>
      </c>
      <c r="Q307" s="31">
        <v>160913151</v>
      </c>
      <c r="R307" s="31">
        <v>159840195</v>
      </c>
      <c r="S307" s="31">
        <v>32668917</v>
      </c>
      <c r="T307" s="36">
        <f t="shared" si="68"/>
        <v>0.2030220451030755</v>
      </c>
      <c r="U307" s="36">
        <f t="shared" si="69"/>
        <v>5.6607875920710704E-2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90274600</v>
      </c>
      <c r="E308" s="31">
        <v>90274600</v>
      </c>
      <c r="F308" s="31">
        <v>13044626</v>
      </c>
      <c r="G308" s="36">
        <f t="shared" si="63"/>
        <v>0.14449940514829199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13044626</v>
      </c>
      <c r="O308" s="36">
        <f t="shared" si="67"/>
        <v>0.14449940514829199</v>
      </c>
      <c r="P308" s="31">
        <v>13183136</v>
      </c>
      <c r="Q308" s="31">
        <v>74923488</v>
      </c>
      <c r="R308" s="31">
        <v>76348713</v>
      </c>
      <c r="S308" s="31">
        <v>13183136</v>
      </c>
      <c r="T308" s="36">
        <f t="shared" si="68"/>
        <v>0.17595464856094259</v>
      </c>
      <c r="U308" s="36">
        <f t="shared" si="69"/>
        <v>-1.0506604801771013E-2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205298000</v>
      </c>
      <c r="E309" s="31">
        <v>205298000</v>
      </c>
      <c r="F309" s="31">
        <v>39305613</v>
      </c>
      <c r="G309" s="36">
        <f t="shared" si="63"/>
        <v>0.19145638535202486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39305613</v>
      </c>
      <c r="O309" s="36">
        <f t="shared" si="67"/>
        <v>0.19145638535202486</v>
      </c>
      <c r="P309" s="31">
        <v>35506984</v>
      </c>
      <c r="Q309" s="31">
        <v>195512251</v>
      </c>
      <c r="R309" s="31">
        <v>201512251</v>
      </c>
      <c r="S309" s="31">
        <v>35506984</v>
      </c>
      <c r="T309" s="36">
        <f t="shared" si="68"/>
        <v>0.18161002094953119</v>
      </c>
      <c r="U309" s="36">
        <f t="shared" si="69"/>
        <v>0.10698258686234796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565775478</v>
      </c>
      <c r="E310" s="32">
        <f>SUM(E304:E309)</f>
        <v>565775478</v>
      </c>
      <c r="F310" s="32">
        <f>SUM(F304:F309)</f>
        <v>107895992</v>
      </c>
      <c r="G310" s="37">
        <f t="shared" si="63"/>
        <v>0.19070461021288732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107895992</v>
      </c>
      <c r="O310" s="37">
        <f t="shared" si="67"/>
        <v>0.19070461021288732</v>
      </c>
      <c r="P310" s="32">
        <f>SUM(P304:P309)</f>
        <v>99724408</v>
      </c>
      <c r="Q310" s="32">
        <f>SUM(Q304:Q309)</f>
        <v>536928095</v>
      </c>
      <c r="R310" s="32">
        <f>SUM(R304:R309)</f>
        <v>541391959</v>
      </c>
      <c r="S310" s="32">
        <f>SUM(S304:S309)</f>
        <v>99724408</v>
      </c>
      <c r="T310" s="37">
        <f t="shared" si="68"/>
        <v>0.18573140226532567</v>
      </c>
      <c r="U310" s="37">
        <f t="shared" si="69"/>
        <v>8.1941664672504189E-2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21117746</v>
      </c>
      <c r="E311" s="31">
        <v>21288271</v>
      </c>
      <c r="F311" s="31">
        <v>3829394</v>
      </c>
      <c r="G311" s="36">
        <f t="shared" si="63"/>
        <v>0.1813353565290538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3829394</v>
      </c>
      <c r="O311" s="36">
        <f t="shared" si="67"/>
        <v>0.1813353565290538</v>
      </c>
      <c r="P311" s="31">
        <v>3179753</v>
      </c>
      <c r="Q311" s="31">
        <v>29657493</v>
      </c>
      <c r="R311" s="31">
        <v>23568672</v>
      </c>
      <c r="S311" s="31">
        <v>3179753</v>
      </c>
      <c r="T311" s="36">
        <f t="shared" si="68"/>
        <v>0.10721583918101237</v>
      </c>
      <c r="U311" s="36">
        <f t="shared" si="69"/>
        <v>0.20430549165296807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137175653</v>
      </c>
      <c r="E312" s="31">
        <v>136326733</v>
      </c>
      <c r="F312" s="31">
        <v>32497283</v>
      </c>
      <c r="G312" s="36">
        <f t="shared" si="63"/>
        <v>0.23690270313493605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32497283</v>
      </c>
      <c r="O312" s="36">
        <f t="shared" si="67"/>
        <v>0.23690270313493605</v>
      </c>
      <c r="P312" s="31">
        <v>66577877</v>
      </c>
      <c r="Q312" s="31">
        <v>182785130</v>
      </c>
      <c r="R312" s="31">
        <v>165156487</v>
      </c>
      <c r="S312" s="31">
        <v>66577877</v>
      </c>
      <c r="T312" s="36">
        <f t="shared" si="68"/>
        <v>0.36424121043106733</v>
      </c>
      <c r="U312" s="36">
        <f t="shared" si="69"/>
        <v>-0.51189066902809177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77811742</v>
      </c>
      <c r="E313" s="31">
        <v>77811742</v>
      </c>
      <c r="F313" s="31">
        <v>3109683</v>
      </c>
      <c r="G313" s="36">
        <f t="shared" si="63"/>
        <v>3.9964186896111385E-2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3109683</v>
      </c>
      <c r="O313" s="36">
        <f t="shared" si="67"/>
        <v>3.9964186896111385E-2</v>
      </c>
      <c r="P313" s="31">
        <v>3975036</v>
      </c>
      <c r="Q313" s="31">
        <v>124697967</v>
      </c>
      <c r="R313" s="31">
        <v>94204700</v>
      </c>
      <c r="S313" s="31">
        <v>3975036</v>
      </c>
      <c r="T313" s="36">
        <f t="shared" si="68"/>
        <v>3.1877312001405762E-2</v>
      </c>
      <c r="U313" s="36">
        <f t="shared" si="69"/>
        <v>-0.21769689632999545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74405381</v>
      </c>
      <c r="E314" s="31">
        <v>74405381</v>
      </c>
      <c r="F314" s="31">
        <v>8077883</v>
      </c>
      <c r="G314" s="36">
        <f t="shared" si="63"/>
        <v>0.10856584418269426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8077883</v>
      </c>
      <c r="O314" s="36">
        <f t="shared" si="67"/>
        <v>0.10856584418269426</v>
      </c>
      <c r="P314" s="31">
        <v>8306031</v>
      </c>
      <c r="Q314" s="31">
        <v>69573433</v>
      </c>
      <c r="R314" s="31">
        <v>71430990</v>
      </c>
      <c r="S314" s="31">
        <v>8306031</v>
      </c>
      <c r="T314" s="36">
        <f t="shared" si="68"/>
        <v>0.11938509631974033</v>
      </c>
      <c r="U314" s="36">
        <f t="shared" si="69"/>
        <v>-2.7467752046675509E-2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35981813</v>
      </c>
      <c r="E315" s="31">
        <v>20485938</v>
      </c>
      <c r="F315" s="31">
        <v>9270410</v>
      </c>
      <c r="G315" s="36">
        <f t="shared" si="63"/>
        <v>0.25764154796758015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9270410</v>
      </c>
      <c r="O315" s="36">
        <f t="shared" si="67"/>
        <v>0.25764154796758015</v>
      </c>
      <c r="P315" s="31">
        <v>6311948</v>
      </c>
      <c r="Q315" s="31">
        <v>26071086</v>
      </c>
      <c r="R315" s="31">
        <v>34312793</v>
      </c>
      <c r="S315" s="31">
        <v>6311948</v>
      </c>
      <c r="T315" s="36">
        <f t="shared" si="68"/>
        <v>0.24210529626575586</v>
      </c>
      <c r="U315" s="36">
        <f t="shared" si="69"/>
        <v>0.46870823397150918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97113005</v>
      </c>
      <c r="E316" s="31">
        <v>97113005</v>
      </c>
      <c r="F316" s="31">
        <v>24226383</v>
      </c>
      <c r="G316" s="36">
        <f t="shared" si="63"/>
        <v>0.24946589800202351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24226383</v>
      </c>
      <c r="O316" s="36">
        <f t="shared" si="67"/>
        <v>0.24946589800202351</v>
      </c>
      <c r="P316" s="31">
        <v>28463581</v>
      </c>
      <c r="Q316" s="31">
        <v>145508991</v>
      </c>
      <c r="R316" s="31">
        <v>141645758</v>
      </c>
      <c r="S316" s="31">
        <v>28463581</v>
      </c>
      <c r="T316" s="36">
        <f t="shared" si="68"/>
        <v>0.19561389852534955</v>
      </c>
      <c r="U316" s="36">
        <f t="shared" si="69"/>
        <v>-0.14886384113088236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443605340</v>
      </c>
      <c r="E317" s="32">
        <f>SUM(E311:E316)</f>
        <v>427431070</v>
      </c>
      <c r="F317" s="32">
        <f>SUM(F311:F316)</f>
        <v>81011036</v>
      </c>
      <c r="G317" s="37">
        <f t="shared" si="63"/>
        <v>0.18261961409211169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81011036</v>
      </c>
      <c r="O317" s="37">
        <f t="shared" si="67"/>
        <v>0.18261961409211169</v>
      </c>
      <c r="P317" s="32">
        <f>SUM(P311:P316)</f>
        <v>116814226</v>
      </c>
      <c r="Q317" s="32">
        <f>SUM(Q311:Q316)</f>
        <v>578294100</v>
      </c>
      <c r="R317" s="32">
        <f>SUM(R311:R316)</f>
        <v>530319400</v>
      </c>
      <c r="S317" s="32">
        <f>SUM(S311:S316)</f>
        <v>116814226</v>
      </c>
      <c r="T317" s="37">
        <f t="shared" si="68"/>
        <v>0.2019979557114624</v>
      </c>
      <c r="U317" s="37">
        <f t="shared" si="69"/>
        <v>-0.3064968302747646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48274598</v>
      </c>
      <c r="E318" s="31">
        <v>47860520</v>
      </c>
      <c r="F318" s="31">
        <v>10286896</v>
      </c>
      <c r="G318" s="36">
        <f t="shared" si="63"/>
        <v>0.21309128250016707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10286896</v>
      </c>
      <c r="O318" s="36">
        <f t="shared" si="67"/>
        <v>0.21309128250016707</v>
      </c>
      <c r="P318" s="31">
        <v>10207921</v>
      </c>
      <c r="Q318" s="31">
        <v>44789831</v>
      </c>
      <c r="R318" s="31">
        <v>43270873</v>
      </c>
      <c r="S318" s="31">
        <v>10207921</v>
      </c>
      <c r="T318" s="36">
        <f t="shared" si="68"/>
        <v>0.22790711132622937</v>
      </c>
      <c r="U318" s="36">
        <f t="shared" si="69"/>
        <v>7.7366390276727426E-3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150904226</v>
      </c>
      <c r="E319" s="31">
        <v>150904226</v>
      </c>
      <c r="F319" s="31">
        <v>25594607</v>
      </c>
      <c r="G319" s="36">
        <f t="shared" si="63"/>
        <v>0.16960828519142995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25594607</v>
      </c>
      <c r="O319" s="36">
        <f t="shared" si="67"/>
        <v>0.16960828519142995</v>
      </c>
      <c r="P319" s="31">
        <v>23740897</v>
      </c>
      <c r="Q319" s="31">
        <v>140211008</v>
      </c>
      <c r="R319" s="31">
        <v>138745441</v>
      </c>
      <c r="S319" s="31">
        <v>23740897</v>
      </c>
      <c r="T319" s="36">
        <f t="shared" si="68"/>
        <v>0.16932263264236713</v>
      </c>
      <c r="U319" s="36">
        <f t="shared" si="69"/>
        <v>7.8080874534774303E-2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29996931</v>
      </c>
      <c r="E320" s="31">
        <v>29996931</v>
      </c>
      <c r="F320" s="31">
        <v>5573785</v>
      </c>
      <c r="G320" s="36">
        <f t="shared" si="63"/>
        <v>0.18581184188475813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5573785</v>
      </c>
      <c r="O320" s="36">
        <f t="shared" si="67"/>
        <v>0.18581184188475813</v>
      </c>
      <c r="P320" s="31">
        <v>5121861</v>
      </c>
      <c r="Q320" s="31">
        <v>24508410</v>
      </c>
      <c r="R320" s="31">
        <v>23730035</v>
      </c>
      <c r="S320" s="31">
        <v>5121861</v>
      </c>
      <c r="T320" s="36">
        <f t="shared" si="68"/>
        <v>0.20898381412747705</v>
      </c>
      <c r="U320" s="36">
        <f t="shared" si="69"/>
        <v>8.8234335137169939E-2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33259020</v>
      </c>
      <c r="E321" s="31">
        <v>33259020</v>
      </c>
      <c r="F321" s="31">
        <v>5778849</v>
      </c>
      <c r="G321" s="36">
        <f t="shared" si="63"/>
        <v>0.173752834569389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5778849</v>
      </c>
      <c r="O321" s="36">
        <f t="shared" si="67"/>
        <v>0.173752834569389</v>
      </c>
      <c r="P321" s="31">
        <v>5478644</v>
      </c>
      <c r="Q321" s="31">
        <v>31809762</v>
      </c>
      <c r="R321" s="31">
        <v>37161308</v>
      </c>
      <c r="S321" s="31">
        <v>5478644</v>
      </c>
      <c r="T321" s="36">
        <f t="shared" si="68"/>
        <v>0.17223153068545435</v>
      </c>
      <c r="U321" s="36">
        <f t="shared" si="69"/>
        <v>5.4795493191380995E-2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131694196</v>
      </c>
      <c r="E322" s="31">
        <v>131694196</v>
      </c>
      <c r="F322" s="31">
        <v>32724585</v>
      </c>
      <c r="G322" s="36">
        <f t="shared" si="63"/>
        <v>0.2484891968967258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32724585</v>
      </c>
      <c r="O322" s="36">
        <f t="shared" si="67"/>
        <v>0.2484891968967258</v>
      </c>
      <c r="P322" s="31">
        <v>32238820</v>
      </c>
      <c r="Q322" s="31">
        <v>132489955</v>
      </c>
      <c r="R322" s="31">
        <v>134495595</v>
      </c>
      <c r="S322" s="31">
        <v>32238820</v>
      </c>
      <c r="T322" s="36">
        <f t="shared" si="68"/>
        <v>0.24333029624774194</v>
      </c>
      <c r="U322" s="36">
        <f t="shared" si="69"/>
        <v>1.5067704090906631E-2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394128971</v>
      </c>
      <c r="E323" s="32">
        <f>SUM(E318:E322)</f>
        <v>393714893</v>
      </c>
      <c r="F323" s="32">
        <f>SUM(F318:F322)</f>
        <v>79958722</v>
      </c>
      <c r="G323" s="37">
        <f t="shared" si="63"/>
        <v>0.20287451033382675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79958722</v>
      </c>
      <c r="O323" s="37">
        <f t="shared" si="67"/>
        <v>0.20287451033382675</v>
      </c>
      <c r="P323" s="32">
        <f>SUM(P318:P322)</f>
        <v>76788143</v>
      </c>
      <c r="Q323" s="32">
        <f>SUM(Q318:Q322)</f>
        <v>373808966</v>
      </c>
      <c r="R323" s="32">
        <f>SUM(R318:R322)</f>
        <v>377403252</v>
      </c>
      <c r="S323" s="32">
        <f>SUM(S318:S322)</f>
        <v>76788143</v>
      </c>
      <c r="T323" s="37">
        <f t="shared" si="68"/>
        <v>0.20542081647126678</v>
      </c>
      <c r="U323" s="37">
        <f t="shared" si="69"/>
        <v>4.1289955403661649E-2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20203061</v>
      </c>
      <c r="E324" s="31">
        <v>20203061</v>
      </c>
      <c r="F324" s="31">
        <v>3517841</v>
      </c>
      <c r="G324" s="36">
        <f t="shared" si="63"/>
        <v>0.17412415871040532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3517841</v>
      </c>
      <c r="O324" s="36">
        <f t="shared" si="67"/>
        <v>0.17412415871040532</v>
      </c>
      <c r="P324" s="31">
        <v>2359995</v>
      </c>
      <c r="Q324" s="31">
        <v>17374005</v>
      </c>
      <c r="R324" s="31">
        <v>17374005</v>
      </c>
      <c r="S324" s="31">
        <v>2359995</v>
      </c>
      <c r="T324" s="36">
        <f t="shared" si="68"/>
        <v>0.13583482910244357</v>
      </c>
      <c r="U324" s="36">
        <f t="shared" si="69"/>
        <v>0.49061375130032059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68957514</v>
      </c>
      <c r="E325" s="31">
        <v>68822525</v>
      </c>
      <c r="F325" s="31">
        <v>10530958</v>
      </c>
      <c r="G325" s="36">
        <f t="shared" si="63"/>
        <v>0.15271661330482419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10530958</v>
      </c>
      <c r="O325" s="36">
        <f t="shared" si="67"/>
        <v>0.15271661330482419</v>
      </c>
      <c r="P325" s="31">
        <v>6500308</v>
      </c>
      <c r="Q325" s="31">
        <v>62868807</v>
      </c>
      <c r="R325" s="31">
        <v>63168640</v>
      </c>
      <c r="S325" s="31">
        <v>6500308</v>
      </c>
      <c r="T325" s="36">
        <f t="shared" si="68"/>
        <v>0.1033948043582249</v>
      </c>
      <c r="U325" s="36">
        <f t="shared" si="69"/>
        <v>0.62007061819224574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103450139</v>
      </c>
      <c r="E326" s="31">
        <v>103450139</v>
      </c>
      <c r="F326" s="31">
        <v>23119237</v>
      </c>
      <c r="G326" s="36">
        <f t="shared" si="63"/>
        <v>0.22348193268256508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23119237</v>
      </c>
      <c r="O326" s="36">
        <f t="shared" si="67"/>
        <v>0.22348193268256508</v>
      </c>
      <c r="P326" s="31">
        <v>27686185</v>
      </c>
      <c r="Q326" s="31">
        <v>100017535</v>
      </c>
      <c r="R326" s="31">
        <v>100165829</v>
      </c>
      <c r="S326" s="31">
        <v>27686185</v>
      </c>
      <c r="T326" s="36">
        <f t="shared" si="68"/>
        <v>0.27681331078595367</v>
      </c>
      <c r="U326" s="36">
        <f t="shared" si="69"/>
        <v>-0.16495403754616245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663214130</v>
      </c>
      <c r="E327" s="31">
        <v>663229130</v>
      </c>
      <c r="F327" s="31">
        <v>50997261</v>
      </c>
      <c r="G327" s="36">
        <f t="shared" si="63"/>
        <v>7.6894111107071852E-2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50997261</v>
      </c>
      <c r="O327" s="36">
        <f t="shared" si="67"/>
        <v>7.6894111107071852E-2</v>
      </c>
      <c r="P327" s="31">
        <v>47040631</v>
      </c>
      <c r="Q327" s="31">
        <v>590032156</v>
      </c>
      <c r="R327" s="31">
        <v>603025692</v>
      </c>
      <c r="S327" s="31">
        <v>47040631</v>
      </c>
      <c r="T327" s="36">
        <f t="shared" si="68"/>
        <v>7.9725537873905294E-2</v>
      </c>
      <c r="U327" s="36">
        <f t="shared" si="69"/>
        <v>8.4110904039531365E-2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56770500</v>
      </c>
      <c r="E328" s="31">
        <v>56770500</v>
      </c>
      <c r="F328" s="31">
        <v>11632277</v>
      </c>
      <c r="G328" s="36">
        <f t="shared" si="63"/>
        <v>0.2049000273029126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11632277</v>
      </c>
      <c r="O328" s="36">
        <f t="shared" si="67"/>
        <v>0.2049000273029126</v>
      </c>
      <c r="P328" s="31">
        <v>10151234</v>
      </c>
      <c r="Q328" s="31">
        <v>53068200</v>
      </c>
      <c r="R328" s="31">
        <v>55449100</v>
      </c>
      <c r="S328" s="31">
        <v>10151234</v>
      </c>
      <c r="T328" s="36">
        <f t="shared" si="68"/>
        <v>0.1912865708654147</v>
      </c>
      <c r="U328" s="36">
        <f t="shared" si="69"/>
        <v>0.14589782877628465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37480150</v>
      </c>
      <c r="E329" s="31">
        <v>37480150</v>
      </c>
      <c r="F329" s="31">
        <v>5021506</v>
      </c>
      <c r="G329" s="36">
        <f t="shared" si="63"/>
        <v>0.13397774555331288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5021506</v>
      </c>
      <c r="O329" s="36">
        <f t="shared" si="67"/>
        <v>0.13397774555331288</v>
      </c>
      <c r="P329" s="31">
        <v>3383179</v>
      </c>
      <c r="Q329" s="31">
        <v>34416954</v>
      </c>
      <c r="R329" s="31">
        <v>34345981</v>
      </c>
      <c r="S329" s="31">
        <v>3383179</v>
      </c>
      <c r="T329" s="36">
        <f t="shared" si="68"/>
        <v>9.829977981200777E-2</v>
      </c>
      <c r="U329" s="36">
        <f t="shared" si="69"/>
        <v>0.48425667101858938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48011758</v>
      </c>
      <c r="E330" s="31">
        <v>48309652</v>
      </c>
      <c r="F330" s="31">
        <v>6123128</v>
      </c>
      <c r="G330" s="36">
        <f t="shared" si="63"/>
        <v>0.12753392616866893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6123128</v>
      </c>
      <c r="O330" s="36">
        <f t="shared" si="67"/>
        <v>0.12753392616866893</v>
      </c>
      <c r="P330" s="31">
        <v>7247303</v>
      </c>
      <c r="Q330" s="31">
        <v>46928536</v>
      </c>
      <c r="R330" s="31">
        <v>42785372</v>
      </c>
      <c r="S330" s="31">
        <v>7247303</v>
      </c>
      <c r="T330" s="36">
        <f t="shared" si="68"/>
        <v>0.15443275281376773</v>
      </c>
      <c r="U330" s="36">
        <f t="shared" si="69"/>
        <v>-0.15511632396216912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216780000</v>
      </c>
      <c r="E331" s="31">
        <v>216780000</v>
      </c>
      <c r="F331" s="31">
        <v>48246892</v>
      </c>
      <c r="G331" s="36">
        <f t="shared" si="63"/>
        <v>0.22256154626810593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48246892</v>
      </c>
      <c r="O331" s="36">
        <f t="shared" si="67"/>
        <v>0.22256154626810593</v>
      </c>
      <c r="P331" s="31">
        <v>45171915</v>
      </c>
      <c r="Q331" s="31">
        <v>200519999</v>
      </c>
      <c r="R331" s="31">
        <v>200419999</v>
      </c>
      <c r="S331" s="31">
        <v>45171915</v>
      </c>
      <c r="T331" s="36">
        <f t="shared" si="68"/>
        <v>0.22527386407976194</v>
      </c>
      <c r="U331" s="36">
        <f t="shared" si="69"/>
        <v>6.8072761582058217E-2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1214867252</v>
      </c>
      <c r="E332" s="32">
        <f>SUM(E324:E331)</f>
        <v>1215045157</v>
      </c>
      <c r="F332" s="32">
        <f>SUM(F324:F331)</f>
        <v>159189100</v>
      </c>
      <c r="G332" s="37">
        <f t="shared" si="63"/>
        <v>0.13103415186962336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159189100</v>
      </c>
      <c r="O332" s="37">
        <f t="shared" si="67"/>
        <v>0.13103415186962336</v>
      </c>
      <c r="P332" s="32">
        <f>SUM(P324:P331)</f>
        <v>149540750</v>
      </c>
      <c r="Q332" s="32">
        <f>SUM(Q324:Q331)</f>
        <v>1105226192</v>
      </c>
      <c r="R332" s="32">
        <f>SUM(R324:R331)</f>
        <v>1116734618</v>
      </c>
      <c r="S332" s="32">
        <f>SUM(S324:S331)</f>
        <v>149540750</v>
      </c>
      <c r="T332" s="37">
        <f t="shared" si="68"/>
        <v>0.13530329907346242</v>
      </c>
      <c r="U332" s="37">
        <f t="shared" si="69"/>
        <v>6.4519871673774487E-2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14146483</v>
      </c>
      <c r="E333" s="31">
        <v>14146483</v>
      </c>
      <c r="F333" s="31">
        <v>3704606</v>
      </c>
      <c r="G333" s="36">
        <f t="shared" si="63"/>
        <v>0.26187470058812495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3704606</v>
      </c>
      <c r="O333" s="36">
        <f t="shared" si="67"/>
        <v>0.26187470058812495</v>
      </c>
      <c r="P333" s="31">
        <v>3070187</v>
      </c>
      <c r="Q333" s="31">
        <v>13665348</v>
      </c>
      <c r="R333" s="31">
        <v>14806866</v>
      </c>
      <c r="S333" s="31">
        <v>3070187</v>
      </c>
      <c r="T333" s="36">
        <f t="shared" si="68"/>
        <v>0.22466950713585926</v>
      </c>
      <c r="U333" s="36">
        <f t="shared" si="69"/>
        <v>0.20663855328681935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13628561</v>
      </c>
      <c r="E334" s="31">
        <v>13628561</v>
      </c>
      <c r="F334" s="31">
        <v>1959172</v>
      </c>
      <c r="G334" s="36">
        <f t="shared" si="63"/>
        <v>0.1437548689109584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1959172</v>
      </c>
      <c r="O334" s="36">
        <f t="shared" si="67"/>
        <v>0.1437548689109584</v>
      </c>
      <c r="P334" s="31">
        <v>2683642</v>
      </c>
      <c r="Q334" s="31">
        <v>12406263</v>
      </c>
      <c r="R334" s="31">
        <v>12517809</v>
      </c>
      <c r="S334" s="31">
        <v>2683642</v>
      </c>
      <c r="T334" s="36">
        <f t="shared" si="68"/>
        <v>0.21631348618032684</v>
      </c>
      <c r="U334" s="36">
        <f t="shared" si="69"/>
        <v>-0.2699577663488647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22150984</v>
      </c>
      <c r="E335" s="31">
        <v>22150984</v>
      </c>
      <c r="F335" s="31">
        <v>4823725</v>
      </c>
      <c r="G335" s="36">
        <f t="shared" si="63"/>
        <v>0.21776572092688976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4823725</v>
      </c>
      <c r="O335" s="36">
        <f t="shared" si="67"/>
        <v>0.21776572092688976</v>
      </c>
      <c r="P335" s="31">
        <v>4686260</v>
      </c>
      <c r="Q335" s="31">
        <v>21806626</v>
      </c>
      <c r="R335" s="31">
        <v>22738121</v>
      </c>
      <c r="S335" s="31">
        <v>4686260</v>
      </c>
      <c r="T335" s="36">
        <f t="shared" si="68"/>
        <v>0.21490073705120635</v>
      </c>
      <c r="U335" s="36">
        <f t="shared" si="69"/>
        <v>2.9333626388633904E-2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68600035</v>
      </c>
      <c r="E336" s="31">
        <v>68600035</v>
      </c>
      <c r="F336" s="31">
        <v>17934820</v>
      </c>
      <c r="G336" s="36">
        <f t="shared" si="63"/>
        <v>0.26144039139338632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17934820</v>
      </c>
      <c r="O336" s="36">
        <f t="shared" si="67"/>
        <v>0.26144039139338632</v>
      </c>
      <c r="P336" s="31">
        <v>14700947</v>
      </c>
      <c r="Q336" s="31">
        <v>65335000</v>
      </c>
      <c r="R336" s="31">
        <v>65335027</v>
      </c>
      <c r="S336" s="31">
        <v>14700947</v>
      </c>
      <c r="T336" s="36">
        <f t="shared" si="68"/>
        <v>0.22500875487870206</v>
      </c>
      <c r="U336" s="36">
        <f t="shared" si="69"/>
        <v>0.21997718922461251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118526063</v>
      </c>
      <c r="E337" s="32">
        <f>SUM(E333:E336)</f>
        <v>118526063</v>
      </c>
      <c r="F337" s="32">
        <f>SUM(F333:F336)</f>
        <v>28422323</v>
      </c>
      <c r="G337" s="37">
        <f t="shared" si="63"/>
        <v>0.23979808559067722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28422323</v>
      </c>
      <c r="O337" s="37">
        <f t="shared" si="67"/>
        <v>0.23979808559067722</v>
      </c>
      <c r="P337" s="32">
        <f>SUM(P333:P336)</f>
        <v>25141036</v>
      </c>
      <c r="Q337" s="32">
        <f>SUM(Q333:Q336)</f>
        <v>113213237</v>
      </c>
      <c r="R337" s="32">
        <f>SUM(R333:R336)</f>
        <v>115397823</v>
      </c>
      <c r="S337" s="32">
        <f>SUM(S333:S336)</f>
        <v>25141036</v>
      </c>
      <c r="T337" s="37">
        <f t="shared" si="68"/>
        <v>0.22206799015913661</v>
      </c>
      <c r="U337" s="37">
        <f t="shared" si="69"/>
        <v>0.13051518640679727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7282678958</v>
      </c>
      <c r="E338" s="32">
        <f>SUM(E302,E304:E309,E311:E316,E318:E322,E324:E331,E333:E336)</f>
        <v>7268200874</v>
      </c>
      <c r="F338" s="32">
        <f>SUM(F302,F304:F309,F311:F316,F318:F322,F324:F331,F333:F336)</f>
        <v>1337362226</v>
      </c>
      <c r="G338" s="37">
        <f t="shared" si="63"/>
        <v>0.18363602648320942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1337362226</v>
      </c>
      <c r="O338" s="37">
        <f t="shared" si="67"/>
        <v>0.18363602648320942</v>
      </c>
      <c r="P338" s="32">
        <f>SUM(P302,P304:P309,P311:P316,P318:P322,P324:P331,P333:P336)</f>
        <v>1260445734</v>
      </c>
      <c r="Q338" s="32">
        <f>SUM(Q302,Q304:Q309,Q311:Q316,Q318:Q322,Q324:Q331,Q333:Q336)</f>
        <v>6870059867</v>
      </c>
      <c r="R338" s="32">
        <f>SUM(R302,R304:R309,R311:R316,R318:R322,R324:R331,R333:R336)</f>
        <v>7043267868</v>
      </c>
      <c r="S338" s="32">
        <f>SUM(S302,S304:S309,S311:S316,S318:S322,S324:S331,S333:S336)</f>
        <v>1260445734</v>
      </c>
      <c r="T338" s="37">
        <f t="shared" si="68"/>
        <v>0.18346939595890424</v>
      </c>
      <c r="U338" s="37">
        <f t="shared" si="69"/>
        <v>6.1023247510947565E-2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34575584529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34625506808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6128758593</v>
      </c>
      <c r="G339" s="39">
        <f t="shared" si="63"/>
        <v>0.1772568324292407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6128758593</v>
      </c>
      <c r="O339" s="39">
        <f t="shared" si="67"/>
        <v>0.1772568324292407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5920659585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33618100966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33907145088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5920659585</v>
      </c>
      <c r="T339" s="39">
        <f t="shared" si="68"/>
        <v>0.17611523003598323</v>
      </c>
      <c r="U339" s="39">
        <f t="shared" si="69"/>
        <v>3.5147943402660697E-2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62610190</v>
      </c>
      <c r="E9" s="31">
        <v>62610190</v>
      </c>
      <c r="F9" s="31">
        <v>7197448</v>
      </c>
      <c r="G9" s="36">
        <f>IF(($D9       =0),0,($F9       /$D9       ))</f>
        <v>0.11495649510087735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7197448</v>
      </c>
      <c r="O9" s="36">
        <f>IF(($D9       =0),0,($N9       /$D9       ))</f>
        <v>0.11495649510087735</v>
      </c>
      <c r="P9" s="31">
        <v>9455863</v>
      </c>
      <c r="Q9" s="31">
        <v>60416320</v>
      </c>
      <c r="R9" s="31">
        <v>52903600</v>
      </c>
      <c r="S9" s="31">
        <v>9455863</v>
      </c>
      <c r="T9" s="36">
        <f>IF(($Q9       =0),0,($S9       /$Q9       ))</f>
        <v>0.15651173391560427</v>
      </c>
      <c r="U9" s="36">
        <f>IF(($P9       =0),0,(($F9       /$P9       )-1))</f>
        <v>-0.23883753391943174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62610190</v>
      </c>
      <c r="E10" s="32">
        <f>SUM(E8:E9)</f>
        <v>62610190</v>
      </c>
      <c r="F10" s="32">
        <f>SUM(F8:F9)</f>
        <v>7197448</v>
      </c>
      <c r="G10" s="37">
        <f t="shared" ref="G10:G54" si="0">IF(($D10      =0),0,($F10      /$D10      ))</f>
        <v>0.11495649510087735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7197448</v>
      </c>
      <c r="O10" s="37">
        <f t="shared" ref="O10:O54" si="4">IF(($D10      =0),0,($N10      /$D10      ))</f>
        <v>0.11495649510087735</v>
      </c>
      <c r="P10" s="32">
        <f>SUM(P8:P9)</f>
        <v>9455863</v>
      </c>
      <c r="Q10" s="32">
        <f>SUM(Q8:Q9)</f>
        <v>60416320</v>
      </c>
      <c r="R10" s="32">
        <f>SUM(R8:R9)</f>
        <v>52903600</v>
      </c>
      <c r="S10" s="32">
        <f>SUM(S8:S9)</f>
        <v>9455863</v>
      </c>
      <c r="T10" s="37">
        <f t="shared" ref="T10:T54" si="5">IF(($Q10      =0),0,($S10      /$Q10      ))</f>
        <v>0.15651173391560427</v>
      </c>
      <c r="U10" s="37">
        <f t="shared" ref="U10:U54" si="6">IF(($P10      =0),0,(($F10      /$P10      )-1))</f>
        <v>-0.23883753391943174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226181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226181</v>
      </c>
      <c r="O11" s="36">
        <f t="shared" si="4"/>
        <v>0</v>
      </c>
      <c r="P11" s="31">
        <v>0</v>
      </c>
      <c r="Q11" s="31">
        <v>2332000</v>
      </c>
      <c r="R11" s="31">
        <v>2332000</v>
      </c>
      <c r="S11" s="31">
        <v>0</v>
      </c>
      <c r="T11" s="36">
        <f t="shared" si="5"/>
        <v>0</v>
      </c>
      <c r="U11" s="36">
        <f t="shared" si="6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2798336</v>
      </c>
      <c r="E14" s="31">
        <v>2798336</v>
      </c>
      <c r="F14" s="31">
        <v>636806</v>
      </c>
      <c r="G14" s="36">
        <f t="shared" si="0"/>
        <v>0.22756595348092581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636806</v>
      </c>
      <c r="O14" s="36">
        <f t="shared" si="4"/>
        <v>0.22756595348092581</v>
      </c>
      <c r="P14" s="31">
        <v>501063</v>
      </c>
      <c r="Q14" s="31">
        <v>2725556</v>
      </c>
      <c r="R14" s="31">
        <v>2710556</v>
      </c>
      <c r="S14" s="31">
        <v>501063</v>
      </c>
      <c r="T14" s="36">
        <f t="shared" si="5"/>
        <v>0.1838388204094871</v>
      </c>
      <c r="U14" s="36">
        <f t="shared" si="6"/>
        <v>0.27091004524381157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8330594</v>
      </c>
      <c r="E16" s="31">
        <v>8209444</v>
      </c>
      <c r="F16" s="31">
        <v>3277863</v>
      </c>
      <c r="G16" s="36">
        <f t="shared" si="0"/>
        <v>0.39347290241248101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3277863</v>
      </c>
      <c r="O16" s="36">
        <f t="shared" si="4"/>
        <v>0.39347290241248101</v>
      </c>
      <c r="P16" s="31">
        <v>896474</v>
      </c>
      <c r="Q16" s="31">
        <v>10109220</v>
      </c>
      <c r="R16" s="31">
        <v>9340267</v>
      </c>
      <c r="S16" s="31">
        <v>896474</v>
      </c>
      <c r="T16" s="36">
        <f t="shared" si="5"/>
        <v>8.8678849604618359E-2</v>
      </c>
      <c r="U16" s="36">
        <f t="shared" si="6"/>
        <v>2.656394942853892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11128930</v>
      </c>
      <c r="E19" s="32">
        <f>SUM(E11:E18)</f>
        <v>11007780</v>
      </c>
      <c r="F19" s="32">
        <f>SUM(F11:F18)</f>
        <v>4140850</v>
      </c>
      <c r="G19" s="37">
        <f t="shared" si="0"/>
        <v>0.37207979563174537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4140850</v>
      </c>
      <c r="O19" s="37">
        <f t="shared" si="4"/>
        <v>0.37207979563174537</v>
      </c>
      <c r="P19" s="32">
        <f>SUM(P11:P18)</f>
        <v>1397537</v>
      </c>
      <c r="Q19" s="32">
        <f>SUM(Q11:Q18)</f>
        <v>15166776</v>
      </c>
      <c r="R19" s="32">
        <f>SUM(R11:R18)</f>
        <v>14382823</v>
      </c>
      <c r="S19" s="32">
        <f>SUM(S11:S18)</f>
        <v>1397537</v>
      </c>
      <c r="T19" s="37">
        <f t="shared" si="5"/>
        <v>9.2144632451880343E-2</v>
      </c>
      <c r="U19" s="37">
        <f t="shared" si="6"/>
        <v>1.9629626979464585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763696</v>
      </c>
      <c r="E20" s="31">
        <v>763696</v>
      </c>
      <c r="F20" s="31">
        <v>225372</v>
      </c>
      <c r="G20" s="36">
        <f t="shared" si="0"/>
        <v>0.29510695355219879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225372</v>
      </c>
      <c r="O20" s="36">
        <f t="shared" si="4"/>
        <v>0.29510695355219879</v>
      </c>
      <c r="P20" s="31">
        <v>66132</v>
      </c>
      <c r="Q20" s="31">
        <v>808697</v>
      </c>
      <c r="R20" s="31">
        <v>1430000</v>
      </c>
      <c r="S20" s="31">
        <v>66132</v>
      </c>
      <c r="T20" s="36">
        <f t="shared" si="5"/>
        <v>8.1775992738936834E-2</v>
      </c>
      <c r="U20" s="36">
        <f t="shared" si="6"/>
        <v>2.4079114498276173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540000</v>
      </c>
      <c r="E23" s="31">
        <v>540000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90000</v>
      </c>
      <c r="Q23" s="31">
        <v>250000</v>
      </c>
      <c r="R23" s="31">
        <v>540000</v>
      </c>
      <c r="S23" s="31">
        <v>90000</v>
      </c>
      <c r="T23" s="36">
        <f t="shared" si="5"/>
        <v>0.36</v>
      </c>
      <c r="U23" s="36">
        <f t="shared" si="6"/>
        <v>-1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1303696</v>
      </c>
      <c r="E27" s="32">
        <f>SUM(E20:E26)</f>
        <v>1303696</v>
      </c>
      <c r="F27" s="32">
        <f>SUM(F20:F26)</f>
        <v>225372</v>
      </c>
      <c r="G27" s="37">
        <f t="shared" si="0"/>
        <v>0.17287158969575731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225372</v>
      </c>
      <c r="O27" s="37">
        <f t="shared" si="4"/>
        <v>0.17287158969575731</v>
      </c>
      <c r="P27" s="32">
        <f>SUM(P20:P26)</f>
        <v>156132</v>
      </c>
      <c r="Q27" s="32">
        <f>SUM(Q20:Q26)</f>
        <v>1058697</v>
      </c>
      <c r="R27" s="32">
        <f>SUM(R20:R26)</f>
        <v>1970000</v>
      </c>
      <c r="S27" s="32">
        <f>SUM(S20:S26)</f>
        <v>156132</v>
      </c>
      <c r="T27" s="37">
        <f t="shared" si="5"/>
        <v>0.14747562333698877</v>
      </c>
      <c r="U27" s="37">
        <f t="shared" si="6"/>
        <v>0.44347090923065102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857105</v>
      </c>
      <c r="E33" s="31">
        <v>857105</v>
      </c>
      <c r="F33" s="31">
        <v>207286</v>
      </c>
      <c r="G33" s="36">
        <f t="shared" si="0"/>
        <v>0.24184434812537553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207286</v>
      </c>
      <c r="O33" s="36">
        <f t="shared" si="4"/>
        <v>0.24184434812537553</v>
      </c>
      <c r="P33" s="31">
        <v>201336</v>
      </c>
      <c r="Q33" s="31">
        <v>1162316</v>
      </c>
      <c r="R33" s="31">
        <v>1067316</v>
      </c>
      <c r="S33" s="31">
        <v>201336</v>
      </c>
      <c r="T33" s="36">
        <f t="shared" si="5"/>
        <v>0.17321967520020373</v>
      </c>
      <c r="U33" s="36">
        <f t="shared" si="6"/>
        <v>2.955258870743438E-2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40498902</v>
      </c>
      <c r="E34" s="31">
        <v>40498902</v>
      </c>
      <c r="F34" s="31">
        <v>8735849</v>
      </c>
      <c r="G34" s="36">
        <f t="shared" si="0"/>
        <v>0.21570582333318566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8735849</v>
      </c>
      <c r="O34" s="36">
        <f t="shared" si="4"/>
        <v>0.21570582333318566</v>
      </c>
      <c r="P34" s="31">
        <v>8051343</v>
      </c>
      <c r="Q34" s="31">
        <v>38529549</v>
      </c>
      <c r="R34" s="31">
        <v>38523076</v>
      </c>
      <c r="S34" s="31">
        <v>8051343</v>
      </c>
      <c r="T34" s="36">
        <f t="shared" si="5"/>
        <v>0.20896540989877666</v>
      </c>
      <c r="U34" s="36">
        <f t="shared" si="6"/>
        <v>8.5017617557716862E-2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41356007</v>
      </c>
      <c r="E35" s="32">
        <f>SUM(E28:E34)</f>
        <v>41356007</v>
      </c>
      <c r="F35" s="32">
        <f>SUM(F28:F34)</f>
        <v>8943135</v>
      </c>
      <c r="G35" s="37">
        <f t="shared" si="0"/>
        <v>0.21624754536868127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8943135</v>
      </c>
      <c r="O35" s="37">
        <f t="shared" si="4"/>
        <v>0.21624754536868127</v>
      </c>
      <c r="P35" s="32">
        <f>SUM(P28:P34)</f>
        <v>8252679</v>
      </c>
      <c r="Q35" s="32">
        <f>SUM(Q28:Q34)</f>
        <v>39691865</v>
      </c>
      <c r="R35" s="32">
        <f>SUM(R28:R34)</f>
        <v>39590392</v>
      </c>
      <c r="S35" s="32">
        <f>SUM(S28:S34)</f>
        <v>8252679</v>
      </c>
      <c r="T35" s="37">
        <f t="shared" si="5"/>
        <v>0.20791865033300905</v>
      </c>
      <c r="U35" s="37">
        <f t="shared" si="6"/>
        <v>8.3664468229044164E-2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1896781</v>
      </c>
      <c r="E37" s="31">
        <v>1896781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30000</v>
      </c>
      <c r="Q37" s="31">
        <v>458058</v>
      </c>
      <c r="R37" s="31">
        <v>458418</v>
      </c>
      <c r="S37" s="31">
        <v>30000</v>
      </c>
      <c r="T37" s="36">
        <f t="shared" si="5"/>
        <v>6.5493889420117107E-2</v>
      </c>
      <c r="U37" s="36">
        <f t="shared" si="6"/>
        <v>-1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1896781</v>
      </c>
      <c r="E40" s="32">
        <f>SUM(E36:E39)</f>
        <v>1896781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30000</v>
      </c>
      <c r="Q40" s="32">
        <f>SUM(Q36:Q39)</f>
        <v>458058</v>
      </c>
      <c r="R40" s="32">
        <f>SUM(R36:R39)</f>
        <v>458418</v>
      </c>
      <c r="S40" s="32">
        <f>SUM(S36:S39)</f>
        <v>30000</v>
      </c>
      <c r="T40" s="37">
        <f t="shared" si="5"/>
        <v>6.5493889420117107E-2</v>
      </c>
      <c r="U40" s="37">
        <f t="shared" si="6"/>
        <v>-1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470000</v>
      </c>
      <c r="E45" s="31">
        <v>470000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104</v>
      </c>
      <c r="Q45" s="31">
        <v>5070373</v>
      </c>
      <c r="R45" s="31">
        <v>75189</v>
      </c>
      <c r="S45" s="31">
        <v>104</v>
      </c>
      <c r="T45" s="36">
        <f t="shared" si="5"/>
        <v>2.0511311495229246E-5</v>
      </c>
      <c r="U45" s="36">
        <f t="shared" si="6"/>
        <v>-1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9885077</v>
      </c>
      <c r="E46" s="31">
        <v>9821377</v>
      </c>
      <c r="F46" s="31">
        <v>3887390</v>
      </c>
      <c r="G46" s="36">
        <f t="shared" si="0"/>
        <v>0.393258444016167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3887390</v>
      </c>
      <c r="O46" s="36">
        <f t="shared" si="4"/>
        <v>0.393258444016167</v>
      </c>
      <c r="P46" s="31">
        <v>2988850</v>
      </c>
      <c r="Q46" s="31">
        <v>8601047</v>
      </c>
      <c r="R46" s="31">
        <v>8811047</v>
      </c>
      <c r="S46" s="31">
        <v>2988850</v>
      </c>
      <c r="T46" s="36">
        <f t="shared" si="5"/>
        <v>0.34749839176556063</v>
      </c>
      <c r="U46" s="36">
        <f t="shared" si="6"/>
        <v>0.3006306773508205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10355077</v>
      </c>
      <c r="E47" s="32">
        <f>SUM(E41:E46)</f>
        <v>10291377</v>
      </c>
      <c r="F47" s="32">
        <f>SUM(F41:F46)</f>
        <v>3887390</v>
      </c>
      <c r="G47" s="37">
        <f t="shared" si="0"/>
        <v>0.37540908676970725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3887390</v>
      </c>
      <c r="O47" s="37">
        <f t="shared" si="4"/>
        <v>0.37540908676970725</v>
      </c>
      <c r="P47" s="32">
        <f>SUM(P41:P46)</f>
        <v>2988954</v>
      </c>
      <c r="Q47" s="32">
        <f>SUM(Q41:Q46)</f>
        <v>13671420</v>
      </c>
      <c r="R47" s="32">
        <f>SUM(R41:R46)</f>
        <v>8886236</v>
      </c>
      <c r="S47" s="32">
        <f>SUM(S41:S46)</f>
        <v>2988954</v>
      </c>
      <c r="T47" s="37">
        <f t="shared" si="5"/>
        <v>0.21862791136546167</v>
      </c>
      <c r="U47" s="37">
        <f t="shared" si="6"/>
        <v>0.30058542219117457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3244344</v>
      </c>
      <c r="E50" s="31">
        <v>3244344</v>
      </c>
      <c r="F50" s="31">
        <v>538169</v>
      </c>
      <c r="G50" s="36">
        <f t="shared" si="0"/>
        <v>0.16587914228577488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538169</v>
      </c>
      <c r="O50" s="36">
        <f t="shared" si="4"/>
        <v>0.16587914228577488</v>
      </c>
      <c r="P50" s="31">
        <v>532001</v>
      </c>
      <c r="Q50" s="31">
        <v>2814024</v>
      </c>
      <c r="R50" s="31">
        <v>2827024</v>
      </c>
      <c r="S50" s="31">
        <v>532001</v>
      </c>
      <c r="T50" s="36">
        <f t="shared" si="5"/>
        <v>0.18905346933785924</v>
      </c>
      <c r="U50" s="36">
        <f t="shared" si="6"/>
        <v>1.1593963169242105E-2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2200000</v>
      </c>
      <c r="E51" s="31">
        <v>2200000</v>
      </c>
      <c r="F51" s="31">
        <v>1377152</v>
      </c>
      <c r="G51" s="36">
        <f t="shared" si="0"/>
        <v>0.62597818181818177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1377152</v>
      </c>
      <c r="O51" s="36">
        <f t="shared" si="4"/>
        <v>0.62597818181818177</v>
      </c>
      <c r="P51" s="31">
        <v>16983</v>
      </c>
      <c r="Q51" s="31">
        <v>2530000</v>
      </c>
      <c r="R51" s="31">
        <v>2588083</v>
      </c>
      <c r="S51" s="31">
        <v>16983</v>
      </c>
      <c r="T51" s="36">
        <f t="shared" si="5"/>
        <v>6.7126482213438737E-3</v>
      </c>
      <c r="U51" s="36">
        <f t="shared" si="6"/>
        <v>80.090031207678265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5444344</v>
      </c>
      <c r="E53" s="32">
        <f>SUM(E48:E52)</f>
        <v>5444344</v>
      </c>
      <c r="F53" s="32">
        <f>SUM(F48:F52)</f>
        <v>1915321</v>
      </c>
      <c r="G53" s="37">
        <f t="shared" si="0"/>
        <v>0.35180014341489074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1915321</v>
      </c>
      <c r="O53" s="37">
        <f t="shared" si="4"/>
        <v>0.35180014341489074</v>
      </c>
      <c r="P53" s="32">
        <f>SUM(P48:P52)</f>
        <v>548984</v>
      </c>
      <c r="Q53" s="32">
        <f>SUM(Q48:Q52)</f>
        <v>5344024</v>
      </c>
      <c r="R53" s="32">
        <f>SUM(R48:R52)</f>
        <v>5415107</v>
      </c>
      <c r="S53" s="32">
        <f>SUM(S48:S52)</f>
        <v>548984</v>
      </c>
      <c r="T53" s="37">
        <f t="shared" si="5"/>
        <v>0.10272858056026694</v>
      </c>
      <c r="U53" s="37">
        <f t="shared" si="6"/>
        <v>2.4888466694839924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134095025</v>
      </c>
      <c r="E54" s="32">
        <f>SUM(E8:E9,E11:E18,E20:E26,E28:E34,E36:E39,E41:E46,E48:E52)</f>
        <v>133910175</v>
      </c>
      <c r="F54" s="32">
        <f>SUM(F8:F9,F11:F18,F20:F26,F28:F34,F36:F39,F41:F46,F48:F52)</f>
        <v>26309516</v>
      </c>
      <c r="G54" s="37">
        <f t="shared" si="0"/>
        <v>0.19620053764112427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26309516</v>
      </c>
      <c r="O54" s="37">
        <f t="shared" si="4"/>
        <v>0.19620053764112427</v>
      </c>
      <c r="P54" s="32">
        <f>SUM(P8:P9,P11:P18,P20:P26,P28:P34,P36:P39,P41:P46,P48:P52)</f>
        <v>22830149</v>
      </c>
      <c r="Q54" s="32">
        <f>SUM(Q8:Q9,Q11:Q18,Q20:Q26,Q28:Q34,Q36:Q39,Q41:Q46,Q48:Q52)</f>
        <v>135807160</v>
      </c>
      <c r="R54" s="32">
        <f>SUM(R8:R9,R11:R18,R20:R26,R28:R34,R36:R39,R41:R46,R48:R52)</f>
        <v>123606576</v>
      </c>
      <c r="S54" s="32">
        <f>SUM(S8:S9,S11:S18,S20:S26,S28:S34,S36:S39,S41:S46,S48:S52)</f>
        <v>22830149</v>
      </c>
      <c r="T54" s="37">
        <f t="shared" si="5"/>
        <v>0.16810710863845471</v>
      </c>
      <c r="U54" s="37">
        <f t="shared" si="6"/>
        <v>0.15240229049753462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34403193</v>
      </c>
      <c r="E57" s="31">
        <v>34403193</v>
      </c>
      <c r="F57" s="31">
        <v>7561597</v>
      </c>
      <c r="G57" s="36">
        <f t="shared" ref="G57:G85" si="7">IF(($D57      =0),0,($F57      /$D57      ))</f>
        <v>0.21979346510075387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7561597</v>
      </c>
      <c r="O57" s="36">
        <f t="shared" ref="O57:O85" si="11">IF(($D57      =0),0,($N57      /$D57      ))</f>
        <v>0.21979346510075387</v>
      </c>
      <c r="P57" s="31">
        <v>7105109</v>
      </c>
      <c r="Q57" s="31">
        <v>34516733</v>
      </c>
      <c r="R57" s="31">
        <v>32524433</v>
      </c>
      <c r="S57" s="31">
        <v>7105109</v>
      </c>
      <c r="T57" s="36">
        <f t="shared" ref="T57:T85" si="12">IF(($Q57      =0),0,($S57      /$Q57      ))</f>
        <v>0.20584535042757379</v>
      </c>
      <c r="U57" s="36">
        <f t="shared" ref="U57:U85" si="13">IF(($P57      =0),0,(($F57      /$P57      )-1))</f>
        <v>6.4247853199718596E-2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34403193</v>
      </c>
      <c r="E58" s="32">
        <f>E57</f>
        <v>34403193</v>
      </c>
      <c r="F58" s="32">
        <f>F57</f>
        <v>7561597</v>
      </c>
      <c r="G58" s="37">
        <f t="shared" si="7"/>
        <v>0.21979346510075387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7561597</v>
      </c>
      <c r="O58" s="37">
        <f t="shared" si="11"/>
        <v>0.21979346510075387</v>
      </c>
      <c r="P58" s="32">
        <f>P57</f>
        <v>7105109</v>
      </c>
      <c r="Q58" s="32">
        <f>Q57</f>
        <v>34516733</v>
      </c>
      <c r="R58" s="32">
        <f>R57</f>
        <v>32524433</v>
      </c>
      <c r="S58" s="32">
        <f>S57</f>
        <v>7105109</v>
      </c>
      <c r="T58" s="37">
        <f t="shared" si="12"/>
        <v>0.20584535042757379</v>
      </c>
      <c r="U58" s="37">
        <f t="shared" si="13"/>
        <v>6.4247853199718596E-2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38000</v>
      </c>
      <c r="Q69" s="31">
        <v>100000</v>
      </c>
      <c r="R69" s="31">
        <v>0</v>
      </c>
      <c r="S69" s="31">
        <v>38000</v>
      </c>
      <c r="T69" s="36">
        <f t="shared" si="12"/>
        <v>0.38</v>
      </c>
      <c r="U69" s="36">
        <f t="shared" si="13"/>
        <v>-1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7"/>
        <v>0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0</v>
      </c>
      <c r="O70" s="37">
        <f t="shared" si="11"/>
        <v>0</v>
      </c>
      <c r="P70" s="32">
        <f>SUM(P64:P69)</f>
        <v>38000</v>
      </c>
      <c r="Q70" s="32">
        <f>SUM(Q64:Q69)</f>
        <v>100000</v>
      </c>
      <c r="R70" s="32">
        <f>SUM(R64:R69)</f>
        <v>0</v>
      </c>
      <c r="S70" s="32">
        <f>SUM(S64:S69)</f>
        <v>38000</v>
      </c>
      <c r="T70" s="37">
        <f t="shared" si="12"/>
        <v>0.38</v>
      </c>
      <c r="U70" s="37">
        <f t="shared" si="13"/>
        <v>-1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3420348</v>
      </c>
      <c r="E72" s="31">
        <v>3420348</v>
      </c>
      <c r="F72" s="31">
        <v>954747</v>
      </c>
      <c r="G72" s="36">
        <f t="shared" si="7"/>
        <v>0.27913738602036986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954747</v>
      </c>
      <c r="O72" s="36">
        <f t="shared" si="11"/>
        <v>0.27913738602036986</v>
      </c>
      <c r="P72" s="31">
        <v>915030</v>
      </c>
      <c r="Q72" s="31">
        <v>3690539</v>
      </c>
      <c r="R72" s="31">
        <v>3690539</v>
      </c>
      <c r="S72" s="31">
        <v>915030</v>
      </c>
      <c r="T72" s="36">
        <f t="shared" si="12"/>
        <v>0.24793939313471555</v>
      </c>
      <c r="U72" s="36">
        <f t="shared" si="13"/>
        <v>4.3405134257893163E-2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3420348</v>
      </c>
      <c r="E78" s="32">
        <f>SUM(E71:E77)</f>
        <v>3420348</v>
      </c>
      <c r="F78" s="32">
        <f>SUM(F71:F77)</f>
        <v>954747</v>
      </c>
      <c r="G78" s="37">
        <f t="shared" si="7"/>
        <v>0.27913738602036986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954747</v>
      </c>
      <c r="O78" s="37">
        <f t="shared" si="11"/>
        <v>0.27913738602036986</v>
      </c>
      <c r="P78" s="32">
        <f>SUM(P71:P77)</f>
        <v>915030</v>
      </c>
      <c r="Q78" s="32">
        <f>SUM(Q71:Q77)</f>
        <v>3690539</v>
      </c>
      <c r="R78" s="32">
        <f>SUM(R71:R77)</f>
        <v>3690539</v>
      </c>
      <c r="S78" s="32">
        <f>SUM(S71:S77)</f>
        <v>915030</v>
      </c>
      <c r="T78" s="37">
        <f t="shared" si="12"/>
        <v>0.24793939313471555</v>
      </c>
      <c r="U78" s="37">
        <f t="shared" si="13"/>
        <v>4.3405134257893163E-2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4338853</v>
      </c>
      <c r="E79" s="31">
        <v>4338853</v>
      </c>
      <c r="F79" s="31">
        <v>768988</v>
      </c>
      <c r="G79" s="36">
        <f t="shared" si="7"/>
        <v>0.17723301526924282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768988</v>
      </c>
      <c r="O79" s="36">
        <f t="shared" si="11"/>
        <v>0.17723301526924282</v>
      </c>
      <c r="P79" s="31">
        <v>744006</v>
      </c>
      <c r="Q79" s="31">
        <v>4068923</v>
      </c>
      <c r="R79" s="31">
        <v>4132513</v>
      </c>
      <c r="S79" s="31">
        <v>744006</v>
      </c>
      <c r="T79" s="36">
        <f t="shared" si="12"/>
        <v>0.18285084283973915</v>
      </c>
      <c r="U79" s="36">
        <f t="shared" si="13"/>
        <v>3.3577686201455403E-2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2937197</v>
      </c>
      <c r="Q82" s="31">
        <v>13950684</v>
      </c>
      <c r="R82" s="31">
        <v>13557102</v>
      </c>
      <c r="S82" s="31">
        <v>2937197</v>
      </c>
      <c r="T82" s="36">
        <f t="shared" si="12"/>
        <v>0.21054143295052774</v>
      </c>
      <c r="U82" s="36">
        <f t="shared" si="13"/>
        <v>-1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2437330</v>
      </c>
      <c r="E83" s="31">
        <v>2437330</v>
      </c>
      <c r="F83" s="31">
        <v>183435</v>
      </c>
      <c r="G83" s="36">
        <f t="shared" si="7"/>
        <v>7.5260633562135609E-2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183435</v>
      </c>
      <c r="O83" s="36">
        <f t="shared" si="11"/>
        <v>7.5260633562135609E-2</v>
      </c>
      <c r="P83" s="31">
        <v>389811</v>
      </c>
      <c r="Q83" s="31">
        <v>3556000</v>
      </c>
      <c r="R83" s="31">
        <v>2388500</v>
      </c>
      <c r="S83" s="31">
        <v>389811</v>
      </c>
      <c r="T83" s="36">
        <f t="shared" si="12"/>
        <v>0.10962064116985377</v>
      </c>
      <c r="U83" s="36">
        <f t="shared" si="13"/>
        <v>-0.52942579865627182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6776183</v>
      </c>
      <c r="E84" s="32">
        <f>SUM(E79:E83)</f>
        <v>6776183</v>
      </c>
      <c r="F84" s="32">
        <f>SUM(F79:F83)</f>
        <v>952423</v>
      </c>
      <c r="G84" s="37">
        <f t="shared" si="7"/>
        <v>0.14055449801163872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952423</v>
      </c>
      <c r="O84" s="37">
        <f t="shared" si="11"/>
        <v>0.14055449801163872</v>
      </c>
      <c r="P84" s="32">
        <f>SUM(P79:P83)</f>
        <v>4071014</v>
      </c>
      <c r="Q84" s="32">
        <f>SUM(Q79:Q83)</f>
        <v>21575607</v>
      </c>
      <c r="R84" s="32">
        <f>SUM(R79:R83)</f>
        <v>20078115</v>
      </c>
      <c r="S84" s="32">
        <f>SUM(S79:S83)</f>
        <v>4071014</v>
      </c>
      <c r="T84" s="37">
        <f t="shared" si="12"/>
        <v>0.18868595446700526</v>
      </c>
      <c r="U84" s="37">
        <f t="shared" si="13"/>
        <v>-0.76604772177152913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44599724</v>
      </c>
      <c r="E85" s="32">
        <f>SUM(E57,E59:E62,E64:E69,E71:E77,E79:E83)</f>
        <v>44599724</v>
      </c>
      <c r="F85" s="32">
        <f>SUM(F57,F59:F62,F64:F69,F71:F77,F79:F83)</f>
        <v>9468767</v>
      </c>
      <c r="G85" s="37">
        <f t="shared" si="7"/>
        <v>0.21230550664394246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9468767</v>
      </c>
      <c r="O85" s="37">
        <f t="shared" si="11"/>
        <v>0.21230550664394246</v>
      </c>
      <c r="P85" s="32">
        <f>SUM(P57,P59:P62,P64:P69,P71:P77,P79:P83)</f>
        <v>12129153</v>
      </c>
      <c r="Q85" s="32">
        <f>SUM(Q57,Q59:Q62,Q64:Q69,Q71:Q77,Q79:Q83)</f>
        <v>59882879</v>
      </c>
      <c r="R85" s="32">
        <f>SUM(R57,R59:R62,R64:R69,R71:R77,R79:R83)</f>
        <v>56293087</v>
      </c>
      <c r="S85" s="32">
        <f>SUM(S57,S59:S62,S64:S69,S71:S77,S79:S83)</f>
        <v>12129153</v>
      </c>
      <c r="T85" s="37">
        <f t="shared" si="12"/>
        <v>0.20254792692916451</v>
      </c>
      <c r="U85" s="37">
        <f t="shared" si="13"/>
        <v>-0.21933815164175108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72539797</v>
      </c>
      <c r="E88" s="31">
        <v>72539797</v>
      </c>
      <c r="F88" s="31">
        <v>11908650</v>
      </c>
      <c r="G88" s="36">
        <f t="shared" ref="G88:G99" si="14">IF(($D88      =0),0,($F88      /$D88      ))</f>
        <v>0.16416712608114964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11908650</v>
      </c>
      <c r="O88" s="36">
        <f t="shared" ref="O88:O99" si="18">IF(($D88      =0),0,($N88      /$D88      ))</f>
        <v>0.16416712608114964</v>
      </c>
      <c r="P88" s="31">
        <v>13667949</v>
      </c>
      <c r="Q88" s="31">
        <v>63118923</v>
      </c>
      <c r="R88" s="31">
        <v>160289582</v>
      </c>
      <c r="S88" s="31">
        <v>13667949</v>
      </c>
      <c r="T88" s="36">
        <f t="shared" ref="T88:T99" si="19">IF(($Q88      =0),0,($S88      /$Q88      ))</f>
        <v>0.21654281078275053</v>
      </c>
      <c r="U88" s="36">
        <f t="shared" ref="U88:U99" si="20">IF(($P88      =0),0,(($F88      /$P88      )-1))</f>
        <v>-0.12871711768898175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338707000</v>
      </c>
      <c r="E89" s="31">
        <v>338707000</v>
      </c>
      <c r="F89" s="31">
        <v>93296456</v>
      </c>
      <c r="G89" s="36">
        <f t="shared" si="14"/>
        <v>0.27544885697667898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93296456</v>
      </c>
      <c r="O89" s="36">
        <f t="shared" si="18"/>
        <v>0.27544885697667898</v>
      </c>
      <c r="P89" s="31">
        <v>71605013</v>
      </c>
      <c r="Q89" s="31">
        <v>323759000</v>
      </c>
      <c r="R89" s="31">
        <v>338135000</v>
      </c>
      <c r="S89" s="31">
        <v>71605013</v>
      </c>
      <c r="T89" s="36">
        <f t="shared" si="19"/>
        <v>0.22116763703866146</v>
      </c>
      <c r="U89" s="36">
        <f t="shared" si="20"/>
        <v>0.30293190506089296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217716967</v>
      </c>
      <c r="E90" s="31">
        <v>217716967</v>
      </c>
      <c r="F90" s="31">
        <v>31095928</v>
      </c>
      <c r="G90" s="36">
        <f t="shared" si="14"/>
        <v>0.14282730661042142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31095928</v>
      </c>
      <c r="O90" s="36">
        <f t="shared" si="18"/>
        <v>0.14282730661042142</v>
      </c>
      <c r="P90" s="31">
        <v>27657964</v>
      </c>
      <c r="Q90" s="31">
        <v>219247180</v>
      </c>
      <c r="R90" s="31">
        <v>202038006</v>
      </c>
      <c r="S90" s="31">
        <v>27657964</v>
      </c>
      <c r="T90" s="36">
        <f t="shared" si="19"/>
        <v>0.12614969095611628</v>
      </c>
      <c r="U90" s="36">
        <f t="shared" si="20"/>
        <v>0.12430285902461935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628963764</v>
      </c>
      <c r="E91" s="32">
        <f>SUM(E88:E90)</f>
        <v>628963764</v>
      </c>
      <c r="F91" s="32">
        <f>SUM(F88:F90)</f>
        <v>136301034</v>
      </c>
      <c r="G91" s="37">
        <f t="shared" si="14"/>
        <v>0.21670729190052354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136301034</v>
      </c>
      <c r="O91" s="37">
        <f t="shared" si="18"/>
        <v>0.21670729190052354</v>
      </c>
      <c r="P91" s="32">
        <f>SUM(P88:P90)</f>
        <v>112930926</v>
      </c>
      <c r="Q91" s="32">
        <f>SUM(Q88:Q90)</f>
        <v>606125103</v>
      </c>
      <c r="R91" s="32">
        <f>SUM(R88:R90)</f>
        <v>700462588</v>
      </c>
      <c r="S91" s="32">
        <f>SUM(S88:S90)</f>
        <v>112930926</v>
      </c>
      <c r="T91" s="37">
        <f t="shared" si="19"/>
        <v>0.18631620013929698</v>
      </c>
      <c r="U91" s="37">
        <f t="shared" si="20"/>
        <v>0.2069416131414703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51258817</v>
      </c>
      <c r="E92" s="31">
        <v>51258817</v>
      </c>
      <c r="F92" s="31">
        <v>6781645</v>
      </c>
      <c r="G92" s="36">
        <f t="shared" si="14"/>
        <v>0.13230201937746633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6781645</v>
      </c>
      <c r="O92" s="36">
        <f t="shared" si="18"/>
        <v>0.13230201937746633</v>
      </c>
      <c r="P92" s="31">
        <v>6498874</v>
      </c>
      <c r="Q92" s="31">
        <v>41015550</v>
      </c>
      <c r="R92" s="31">
        <v>47864001</v>
      </c>
      <c r="S92" s="31">
        <v>6498874</v>
      </c>
      <c r="T92" s="36">
        <f t="shared" si="19"/>
        <v>0.15844902725917365</v>
      </c>
      <c r="U92" s="36">
        <f t="shared" si="20"/>
        <v>4.3510768173071313E-2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4613625</v>
      </c>
      <c r="E93" s="31">
        <v>4613625</v>
      </c>
      <c r="F93" s="31">
        <v>997625</v>
      </c>
      <c r="G93" s="36">
        <f t="shared" si="14"/>
        <v>0.21623452274512991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997625</v>
      </c>
      <c r="O93" s="36">
        <f t="shared" si="18"/>
        <v>0.21623452274512991</v>
      </c>
      <c r="P93" s="31">
        <v>964251</v>
      </c>
      <c r="Q93" s="31">
        <v>4299556</v>
      </c>
      <c r="R93" s="31">
        <v>4383557</v>
      </c>
      <c r="S93" s="31">
        <v>964251</v>
      </c>
      <c r="T93" s="36">
        <f t="shared" si="19"/>
        <v>0.22426757553570648</v>
      </c>
      <c r="U93" s="36">
        <f t="shared" si="20"/>
        <v>3.4611320081596952E-2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19440985</v>
      </c>
      <c r="E94" s="31">
        <v>19440985</v>
      </c>
      <c r="F94" s="31">
        <v>4731780</v>
      </c>
      <c r="G94" s="36">
        <f t="shared" si="14"/>
        <v>0.24339198862609071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4731780</v>
      </c>
      <c r="O94" s="36">
        <f t="shared" si="18"/>
        <v>0.24339198862609071</v>
      </c>
      <c r="P94" s="31">
        <v>3505013</v>
      </c>
      <c r="Q94" s="31">
        <v>18360285</v>
      </c>
      <c r="R94" s="31">
        <v>17000810</v>
      </c>
      <c r="S94" s="31">
        <v>3505013</v>
      </c>
      <c r="T94" s="36">
        <f t="shared" si="19"/>
        <v>0.19090188414831252</v>
      </c>
      <c r="U94" s="36">
        <f t="shared" si="20"/>
        <v>0.35000355205529909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3641919</v>
      </c>
      <c r="E95" s="31">
        <v>3641919</v>
      </c>
      <c r="F95" s="31">
        <v>910511</v>
      </c>
      <c r="G95" s="36">
        <f t="shared" si="14"/>
        <v>0.25000858064114001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910511</v>
      </c>
      <c r="O95" s="36">
        <f t="shared" si="18"/>
        <v>0.25000858064114001</v>
      </c>
      <c r="P95" s="31">
        <v>820643</v>
      </c>
      <c r="Q95" s="31">
        <v>3916509</v>
      </c>
      <c r="R95" s="31">
        <v>3439910</v>
      </c>
      <c r="S95" s="31">
        <v>820643</v>
      </c>
      <c r="T95" s="36">
        <f t="shared" si="19"/>
        <v>0.20953430721083496</v>
      </c>
      <c r="U95" s="36">
        <f t="shared" si="20"/>
        <v>0.10950925067294781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78955346</v>
      </c>
      <c r="E96" s="32">
        <f>SUM(E92:E95)</f>
        <v>78955346</v>
      </c>
      <c r="F96" s="32">
        <f>SUM(F92:F95)</f>
        <v>13421561</v>
      </c>
      <c r="G96" s="37">
        <f t="shared" si="14"/>
        <v>0.1699892620317312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13421561</v>
      </c>
      <c r="O96" s="37">
        <f t="shared" si="18"/>
        <v>0.1699892620317312</v>
      </c>
      <c r="P96" s="32">
        <f>SUM(P92:P95)</f>
        <v>11788781</v>
      </c>
      <c r="Q96" s="32">
        <f>SUM(Q92:Q95)</f>
        <v>67591900</v>
      </c>
      <c r="R96" s="32">
        <f>SUM(R92:R95)</f>
        <v>72688278</v>
      </c>
      <c r="S96" s="32">
        <f>SUM(S92:S95)</f>
        <v>11788781</v>
      </c>
      <c r="T96" s="37">
        <f t="shared" si="19"/>
        <v>0.1744111498567136</v>
      </c>
      <c r="U96" s="37">
        <f t="shared" si="20"/>
        <v>0.13850286980477455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19242795</v>
      </c>
      <c r="E97" s="31">
        <v>19242795</v>
      </c>
      <c r="F97" s="31">
        <v>4681498</v>
      </c>
      <c r="G97" s="36">
        <f t="shared" si="14"/>
        <v>0.24328575968303981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4681498</v>
      </c>
      <c r="O97" s="36">
        <f t="shared" si="18"/>
        <v>0.24328575968303981</v>
      </c>
      <c r="P97" s="31">
        <v>2538201</v>
      </c>
      <c r="Q97" s="31">
        <v>17270750</v>
      </c>
      <c r="R97" s="31">
        <v>26724079</v>
      </c>
      <c r="S97" s="31">
        <v>2538201</v>
      </c>
      <c r="T97" s="36">
        <f t="shared" si="19"/>
        <v>0.14696530260700896</v>
      </c>
      <c r="U97" s="36">
        <f t="shared" si="20"/>
        <v>0.84441578897809899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2032656</v>
      </c>
      <c r="E99" s="31">
        <v>2032656</v>
      </c>
      <c r="F99" s="31">
        <v>828142</v>
      </c>
      <c r="G99" s="36">
        <f t="shared" si="14"/>
        <v>0.40741866798907439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828142</v>
      </c>
      <c r="O99" s="36">
        <f t="shared" si="18"/>
        <v>0.40741866798907439</v>
      </c>
      <c r="P99" s="31">
        <v>263051</v>
      </c>
      <c r="Q99" s="31">
        <v>2175000</v>
      </c>
      <c r="R99" s="31">
        <v>2175000</v>
      </c>
      <c r="S99" s="31">
        <v>263051</v>
      </c>
      <c r="T99" s="36">
        <f t="shared" si="19"/>
        <v>0.12094298850574713</v>
      </c>
      <c r="U99" s="36">
        <f t="shared" si="20"/>
        <v>2.1482184063166456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21275451</v>
      </c>
      <c r="E101" s="32">
        <f>SUM(E97:E100)</f>
        <v>21275451</v>
      </c>
      <c r="F101" s="32">
        <f>SUM(F97:F100)</f>
        <v>5509640</v>
      </c>
      <c r="G101" s="37">
        <f>IF(($D101     =0),0,($F101     /$D101     ))</f>
        <v>0.25896701320221133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5509640</v>
      </c>
      <c r="O101" s="37">
        <f>IF(($D101     =0),0,($N101     /$D101     ))</f>
        <v>0.25896701320221133</v>
      </c>
      <c r="P101" s="32">
        <f>SUM(P97:P100)</f>
        <v>2801252</v>
      </c>
      <c r="Q101" s="32">
        <f>SUM(Q97:Q100)</f>
        <v>19445750</v>
      </c>
      <c r="R101" s="32">
        <f>SUM(R97:R100)</f>
        <v>28899079</v>
      </c>
      <c r="S101" s="32">
        <f>SUM(S97:S100)</f>
        <v>2801252</v>
      </c>
      <c r="T101" s="37">
        <f>IF(($Q101     =0),0,($S101     /$Q101     ))</f>
        <v>0.14405471632618952</v>
      </c>
      <c r="U101" s="37">
        <f>IF(($P101     =0),0,(($F101     /$P101     )-1))</f>
        <v>0.96684910889844966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729194561</v>
      </c>
      <c r="E102" s="32">
        <f>SUM(E88:E90,E92:E95,E97:E100)</f>
        <v>729194561</v>
      </c>
      <c r="F102" s="32">
        <f>SUM(F88:F90,F92:F95,F97:F100)</f>
        <v>155232235</v>
      </c>
      <c r="G102" s="37">
        <f>IF(($D102     =0),0,($F102     /$D102     ))</f>
        <v>0.2128817784750317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155232235</v>
      </c>
      <c r="O102" s="37">
        <f>IF(($D102     =0),0,($N102     /$D102     ))</f>
        <v>0.2128817784750317</v>
      </c>
      <c r="P102" s="32">
        <f>SUM(P88:P90,P92:P95,P97:P100)</f>
        <v>127520959</v>
      </c>
      <c r="Q102" s="32">
        <f>SUM(Q88:Q90,Q92:Q95,Q97:Q100)</f>
        <v>693162753</v>
      </c>
      <c r="R102" s="32">
        <f>SUM(R88:R90,R92:R95,R97:R100)</f>
        <v>802049945</v>
      </c>
      <c r="S102" s="32">
        <f>SUM(S88:S90,S92:S95,S97:S100)</f>
        <v>127520959</v>
      </c>
      <c r="T102" s="37">
        <f>IF(($Q102     =0),0,($S102     /$Q102     ))</f>
        <v>0.18396972204304232</v>
      </c>
      <c r="U102" s="37">
        <f>IF(($P102     =0),0,(($F102     /$P102     )-1))</f>
        <v>0.2173076192126191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324822180</v>
      </c>
      <c r="E105" s="31">
        <v>324822180</v>
      </c>
      <c r="F105" s="31">
        <v>60776616</v>
      </c>
      <c r="G105" s="36">
        <f t="shared" ref="G105:G136" si="21">IF(($D105     =0),0,($F105     /$D105     ))</f>
        <v>0.18710734593308867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60776616</v>
      </c>
      <c r="O105" s="36">
        <f t="shared" ref="O105:O136" si="25">IF(($D105     =0),0,($N105     /$D105     ))</f>
        <v>0.18710734593308867</v>
      </c>
      <c r="P105" s="31">
        <v>57650470</v>
      </c>
      <c r="Q105" s="31">
        <v>306294540</v>
      </c>
      <c r="R105" s="31">
        <v>301504450</v>
      </c>
      <c r="S105" s="31">
        <v>57650470</v>
      </c>
      <c r="T105" s="36">
        <f t="shared" ref="T105:T136" si="26">IF(($Q105     =0),0,($S105     /$Q105     ))</f>
        <v>0.18821905868775851</v>
      </c>
      <c r="U105" s="36">
        <f t="shared" ref="U105:U136" si="27">IF(($P105     =0),0,(($F105     /$P105     )-1))</f>
        <v>5.4225854533362927E-2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324822180</v>
      </c>
      <c r="E106" s="32">
        <f>E105</f>
        <v>324822180</v>
      </c>
      <c r="F106" s="32">
        <f>F105</f>
        <v>60776616</v>
      </c>
      <c r="G106" s="37">
        <f t="shared" si="21"/>
        <v>0.18710734593308867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60776616</v>
      </c>
      <c r="O106" s="37">
        <f t="shared" si="25"/>
        <v>0.18710734593308867</v>
      </c>
      <c r="P106" s="32">
        <f>P105</f>
        <v>57650470</v>
      </c>
      <c r="Q106" s="32">
        <f>Q105</f>
        <v>306294540</v>
      </c>
      <c r="R106" s="32">
        <f>R105</f>
        <v>301504450</v>
      </c>
      <c r="S106" s="32">
        <f>S105</f>
        <v>57650470</v>
      </c>
      <c r="T106" s="37">
        <f t="shared" si="26"/>
        <v>0.18821905868775851</v>
      </c>
      <c r="U106" s="37">
        <f t="shared" si="27"/>
        <v>5.4225854533362927E-2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8053960</v>
      </c>
      <c r="E108" s="31">
        <v>8053960</v>
      </c>
      <c r="F108" s="31">
        <v>338200</v>
      </c>
      <c r="G108" s="36">
        <f t="shared" si="21"/>
        <v>4.1991765541423101E-2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338200</v>
      </c>
      <c r="O108" s="36">
        <f t="shared" si="25"/>
        <v>4.1991765541423101E-2</v>
      </c>
      <c r="P108" s="31">
        <v>0</v>
      </c>
      <c r="Q108" s="31">
        <v>1747725</v>
      </c>
      <c r="R108" s="31">
        <v>1670213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22580000</v>
      </c>
      <c r="E110" s="31">
        <v>22580000</v>
      </c>
      <c r="F110" s="31">
        <v>8392684</v>
      </c>
      <c r="G110" s="36">
        <f t="shared" si="21"/>
        <v>0.37168662533215235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8392684</v>
      </c>
      <c r="O110" s="36">
        <f t="shared" si="25"/>
        <v>0.37168662533215235</v>
      </c>
      <c r="P110" s="31">
        <v>7164578</v>
      </c>
      <c r="Q110" s="31">
        <v>27666330</v>
      </c>
      <c r="R110" s="31">
        <v>28586330</v>
      </c>
      <c r="S110" s="31">
        <v>7164578</v>
      </c>
      <c r="T110" s="36">
        <f t="shared" si="26"/>
        <v>0.25896380184867313</v>
      </c>
      <c r="U110" s="36">
        <f t="shared" si="27"/>
        <v>0.17141358500109849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432188</v>
      </c>
      <c r="E111" s="31">
        <v>432188</v>
      </c>
      <c r="F111" s="31">
        <v>577288</v>
      </c>
      <c r="G111" s="36">
        <f t="shared" si="21"/>
        <v>1.3357335233740872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577288</v>
      </c>
      <c r="O111" s="36">
        <f t="shared" si="25"/>
        <v>1.3357335233740872</v>
      </c>
      <c r="P111" s="31">
        <v>60102</v>
      </c>
      <c r="Q111" s="31">
        <v>419600</v>
      </c>
      <c r="R111" s="31">
        <v>2661699</v>
      </c>
      <c r="S111" s="31">
        <v>60102</v>
      </c>
      <c r="T111" s="36">
        <f t="shared" si="26"/>
        <v>0.14323641563393708</v>
      </c>
      <c r="U111" s="36">
        <f t="shared" si="27"/>
        <v>8.6051379321819574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31066148</v>
      </c>
      <c r="E112" s="32">
        <f>SUM(E107:E111)</f>
        <v>31066148</v>
      </c>
      <c r="F112" s="32">
        <f>SUM(F107:F111)</f>
        <v>9308172</v>
      </c>
      <c r="G112" s="37">
        <f t="shared" si="21"/>
        <v>0.29962427269708497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9308172</v>
      </c>
      <c r="O112" s="37">
        <f t="shared" si="25"/>
        <v>0.29962427269708497</v>
      </c>
      <c r="P112" s="32">
        <f>SUM(P107:P111)</f>
        <v>7224680</v>
      </c>
      <c r="Q112" s="32">
        <f>SUM(Q107:Q111)</f>
        <v>29833655</v>
      </c>
      <c r="R112" s="32">
        <f>SUM(R107:R111)</f>
        <v>32918242</v>
      </c>
      <c r="S112" s="32">
        <f>SUM(S107:S111)</f>
        <v>7224680</v>
      </c>
      <c r="T112" s="37">
        <f t="shared" si="26"/>
        <v>0.24216543363526863</v>
      </c>
      <c r="U112" s="37">
        <f t="shared" si="27"/>
        <v>0.28838536793325109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33654274</v>
      </c>
      <c r="E117" s="31">
        <v>33654274</v>
      </c>
      <c r="F117" s="31">
        <v>6191853</v>
      </c>
      <c r="G117" s="36">
        <f t="shared" si="21"/>
        <v>0.18398415012607314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6191853</v>
      </c>
      <c r="O117" s="36">
        <f t="shared" si="25"/>
        <v>0.18398415012607314</v>
      </c>
      <c r="P117" s="31">
        <v>6784206</v>
      </c>
      <c r="Q117" s="31">
        <v>32070128</v>
      </c>
      <c r="R117" s="31">
        <v>31820113</v>
      </c>
      <c r="S117" s="31">
        <v>6784206</v>
      </c>
      <c r="T117" s="36">
        <f t="shared" si="26"/>
        <v>0.21154284136315266</v>
      </c>
      <c r="U117" s="36">
        <f t="shared" si="27"/>
        <v>-8.7313533816632316E-2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9570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9570</v>
      </c>
      <c r="O120" s="36">
        <f t="shared" si="25"/>
        <v>0</v>
      </c>
      <c r="P120" s="31">
        <v>106851</v>
      </c>
      <c r="Q120" s="31">
        <v>735000</v>
      </c>
      <c r="R120" s="31">
        <v>570150</v>
      </c>
      <c r="S120" s="31">
        <v>106851</v>
      </c>
      <c r="T120" s="36">
        <f t="shared" si="26"/>
        <v>0.14537551020408163</v>
      </c>
      <c r="U120" s="36">
        <f t="shared" si="27"/>
        <v>-0.91043602773956256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33654274</v>
      </c>
      <c r="E121" s="32">
        <f>SUM(E113:E120)</f>
        <v>33654274</v>
      </c>
      <c r="F121" s="32">
        <f>SUM(F113:F120)</f>
        <v>6201423</v>
      </c>
      <c r="G121" s="37">
        <f t="shared" si="21"/>
        <v>0.18426851222522286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6201423</v>
      </c>
      <c r="O121" s="37">
        <f t="shared" si="25"/>
        <v>0.18426851222522286</v>
      </c>
      <c r="P121" s="32">
        <f>SUM(P113:P120)</f>
        <v>6891057</v>
      </c>
      <c r="Q121" s="32">
        <f>SUM(Q113:Q120)</f>
        <v>32805128</v>
      </c>
      <c r="R121" s="32">
        <f>SUM(R113:R120)</f>
        <v>32390263</v>
      </c>
      <c r="S121" s="32">
        <f>SUM(S113:S120)</f>
        <v>6891057</v>
      </c>
      <c r="T121" s="37">
        <f t="shared" si="26"/>
        <v>0.21006036007541259</v>
      </c>
      <c r="U121" s="37">
        <f t="shared" si="27"/>
        <v>-0.10007666458135522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87075</v>
      </c>
      <c r="E131" s="31">
        <v>87075</v>
      </c>
      <c r="F131" s="31">
        <v>668</v>
      </c>
      <c r="G131" s="36">
        <f t="shared" si="21"/>
        <v>7.6715475165087567E-3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668</v>
      </c>
      <c r="O131" s="36">
        <f t="shared" si="25"/>
        <v>7.6715475165087567E-3</v>
      </c>
      <c r="P131" s="31">
        <v>12039</v>
      </c>
      <c r="Q131" s="31">
        <v>111405</v>
      </c>
      <c r="R131" s="31">
        <v>111405</v>
      </c>
      <c r="S131" s="31">
        <v>12039</v>
      </c>
      <c r="T131" s="36">
        <f t="shared" si="26"/>
        <v>0.10806516763161438</v>
      </c>
      <c r="U131" s="36">
        <f t="shared" si="27"/>
        <v>-0.94451366392557523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87075</v>
      </c>
      <c r="E132" s="32">
        <f>SUM(E127:E131)</f>
        <v>87075</v>
      </c>
      <c r="F132" s="32">
        <f>SUM(F127:F131)</f>
        <v>668</v>
      </c>
      <c r="G132" s="37">
        <f t="shared" si="21"/>
        <v>7.6715475165087567E-3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668</v>
      </c>
      <c r="O132" s="37">
        <f t="shared" si="25"/>
        <v>7.6715475165087567E-3</v>
      </c>
      <c r="P132" s="32">
        <f>SUM(P127:P131)</f>
        <v>12039</v>
      </c>
      <c r="Q132" s="32">
        <f>SUM(Q127:Q131)</f>
        <v>111405</v>
      </c>
      <c r="R132" s="32">
        <f>SUM(R127:R131)</f>
        <v>111405</v>
      </c>
      <c r="S132" s="32">
        <f>SUM(S127:S131)</f>
        <v>12039</v>
      </c>
      <c r="T132" s="37">
        <f t="shared" si="26"/>
        <v>0.10806516763161438</v>
      </c>
      <c r="U132" s="37">
        <f t="shared" si="27"/>
        <v>-0.94451366392557523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3109</v>
      </c>
      <c r="E133" s="31">
        <v>3109</v>
      </c>
      <c r="F133" s="31">
        <v>2081</v>
      </c>
      <c r="G133" s="36">
        <f t="shared" si="21"/>
        <v>0.66934705693148921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2081</v>
      </c>
      <c r="O133" s="36">
        <f t="shared" si="25"/>
        <v>0.66934705693148921</v>
      </c>
      <c r="P133" s="31">
        <v>0</v>
      </c>
      <c r="Q133" s="31">
        <v>3109</v>
      </c>
      <c r="R133" s="31">
        <v>3109</v>
      </c>
      <c r="S133" s="31">
        <v>0</v>
      </c>
      <c r="T133" s="36">
        <f t="shared" si="26"/>
        <v>0</v>
      </c>
      <c r="U133" s="36">
        <f t="shared" si="27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200000</v>
      </c>
      <c r="E136" s="31">
        <v>200000</v>
      </c>
      <c r="F136" s="31">
        <v>11659</v>
      </c>
      <c r="G136" s="36">
        <f t="shared" si="21"/>
        <v>5.8295E-2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11659</v>
      </c>
      <c r="O136" s="36">
        <f t="shared" si="25"/>
        <v>5.8295E-2</v>
      </c>
      <c r="P136" s="31">
        <v>0</v>
      </c>
      <c r="Q136" s="31">
        <v>200000</v>
      </c>
      <c r="R136" s="31">
        <v>200000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203109</v>
      </c>
      <c r="E137" s="32">
        <f>SUM(E133:E136)</f>
        <v>203109</v>
      </c>
      <c r="F137" s="32">
        <f>SUM(F133:F136)</f>
        <v>13740</v>
      </c>
      <c r="G137" s="37">
        <f t="shared" ref="G137:G170" si="28">IF(($D137     =0),0,($F137     /$D137     ))</f>
        <v>6.7648405535943756E-2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13740</v>
      </c>
      <c r="O137" s="37">
        <f t="shared" ref="O137:O170" si="32">IF(($D137     =0),0,($N137     /$D137     ))</f>
        <v>6.7648405535943756E-2</v>
      </c>
      <c r="P137" s="32">
        <f>SUM(P133:P136)</f>
        <v>0</v>
      </c>
      <c r="Q137" s="32">
        <f>SUM(Q133:Q136)</f>
        <v>203109</v>
      </c>
      <c r="R137" s="32">
        <f>SUM(R133:R136)</f>
        <v>203109</v>
      </c>
      <c r="S137" s="32">
        <f>SUM(S133:S136)</f>
        <v>0</v>
      </c>
      <c r="T137" s="37">
        <f t="shared" ref="T137:T170" si="33">IF(($Q137     =0),0,($S137     /$Q137     ))</f>
        <v>0</v>
      </c>
      <c r="U137" s="37">
        <f t="shared" ref="U137:U170" si="34">IF(($P137     =0),0,(($F137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1204000</v>
      </c>
      <c r="E142" s="31">
        <v>1204000</v>
      </c>
      <c r="F142" s="31">
        <v>17311</v>
      </c>
      <c r="G142" s="36">
        <f t="shared" si="28"/>
        <v>1.4377906976744187E-2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17311</v>
      </c>
      <c r="O142" s="36">
        <f t="shared" si="32"/>
        <v>1.4377906976744187E-2</v>
      </c>
      <c r="P142" s="31">
        <v>94684</v>
      </c>
      <c r="Q142" s="31">
        <v>269566</v>
      </c>
      <c r="R142" s="31">
        <v>661132</v>
      </c>
      <c r="S142" s="31">
        <v>94684</v>
      </c>
      <c r="T142" s="36">
        <f t="shared" si="33"/>
        <v>0.35124607702751831</v>
      </c>
      <c r="U142" s="36">
        <f t="shared" si="34"/>
        <v>-0.81717079971272866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1204000</v>
      </c>
      <c r="E144" s="32">
        <f>SUM(E138:E143)</f>
        <v>1204000</v>
      </c>
      <c r="F144" s="32">
        <f>SUM(F138:F143)</f>
        <v>17311</v>
      </c>
      <c r="G144" s="37">
        <f t="shared" si="28"/>
        <v>1.4377906976744187E-2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17311</v>
      </c>
      <c r="O144" s="37">
        <f t="shared" si="32"/>
        <v>1.4377906976744187E-2</v>
      </c>
      <c r="P144" s="32">
        <f>SUM(P138:P143)</f>
        <v>94684</v>
      </c>
      <c r="Q144" s="32">
        <f>SUM(Q138:Q143)</f>
        <v>269566</v>
      </c>
      <c r="R144" s="32">
        <f>SUM(R138:R143)</f>
        <v>661132</v>
      </c>
      <c r="S144" s="32">
        <f>SUM(S138:S143)</f>
        <v>94684</v>
      </c>
      <c r="T144" s="37">
        <f t="shared" si="33"/>
        <v>0.35124607702751831</v>
      </c>
      <c r="U144" s="37">
        <f t="shared" si="34"/>
        <v>-0.81717079971272866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40000</v>
      </c>
      <c r="E151" s="31">
        <v>40000</v>
      </c>
      <c r="F151" s="31">
        <v>4150</v>
      </c>
      <c r="G151" s="36">
        <f t="shared" si="28"/>
        <v>0.10375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4150</v>
      </c>
      <c r="O151" s="36">
        <f t="shared" si="32"/>
        <v>0.10375</v>
      </c>
      <c r="P151" s="31">
        <v>25903</v>
      </c>
      <c r="Q151" s="31">
        <v>39000</v>
      </c>
      <c r="R151" s="31">
        <v>62500</v>
      </c>
      <c r="S151" s="31">
        <v>25903</v>
      </c>
      <c r="T151" s="36">
        <f t="shared" si="33"/>
        <v>0.66417948717948716</v>
      </c>
      <c r="U151" s="36">
        <f t="shared" si="34"/>
        <v>-0.83978689727058642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6339100</v>
      </c>
      <c r="E152" s="31">
        <v>6339100</v>
      </c>
      <c r="F152" s="31">
        <v>841755</v>
      </c>
      <c r="G152" s="36">
        <f t="shared" si="28"/>
        <v>0.13278777744474768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841755</v>
      </c>
      <c r="O152" s="36">
        <f t="shared" si="32"/>
        <v>0.13278777744474768</v>
      </c>
      <c r="P152" s="31">
        <v>715421</v>
      </c>
      <c r="Q152" s="31">
        <v>5668400</v>
      </c>
      <c r="R152" s="31">
        <v>11214983</v>
      </c>
      <c r="S152" s="31">
        <v>715421</v>
      </c>
      <c r="T152" s="36">
        <f t="shared" si="33"/>
        <v>0.12621215863382965</v>
      </c>
      <c r="U152" s="36">
        <f t="shared" si="34"/>
        <v>0.17658693272912029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27147932</v>
      </c>
      <c r="E156" s="31">
        <v>27546238</v>
      </c>
      <c r="F156" s="31">
        <v>5495237</v>
      </c>
      <c r="G156" s="36">
        <f t="shared" si="28"/>
        <v>0.202418254178624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5495237</v>
      </c>
      <c r="O156" s="36">
        <f t="shared" si="32"/>
        <v>0.202418254178624</v>
      </c>
      <c r="P156" s="31">
        <v>4622043</v>
      </c>
      <c r="Q156" s="31">
        <v>22311242</v>
      </c>
      <c r="R156" s="31">
        <v>20916682</v>
      </c>
      <c r="S156" s="31">
        <v>4622043</v>
      </c>
      <c r="T156" s="36">
        <f t="shared" si="33"/>
        <v>0.20716206654923111</v>
      </c>
      <c r="U156" s="36">
        <f t="shared" si="34"/>
        <v>0.18891948863305696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33527032</v>
      </c>
      <c r="E157" s="32">
        <f>SUM(E151:E156)</f>
        <v>33925338</v>
      </c>
      <c r="F157" s="32">
        <f>SUM(F151:F156)</f>
        <v>6341142</v>
      </c>
      <c r="G157" s="37">
        <f t="shared" si="28"/>
        <v>0.18913520290134839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6341142</v>
      </c>
      <c r="O157" s="37">
        <f t="shared" si="32"/>
        <v>0.18913520290134839</v>
      </c>
      <c r="P157" s="32">
        <f>SUM(P151:P156)</f>
        <v>5363367</v>
      </c>
      <c r="Q157" s="32">
        <f>SUM(Q151:Q156)</f>
        <v>28018642</v>
      </c>
      <c r="R157" s="32">
        <f>SUM(R151:R156)</f>
        <v>32194165</v>
      </c>
      <c r="S157" s="32">
        <f>SUM(S151:S156)</f>
        <v>5363367</v>
      </c>
      <c r="T157" s="37">
        <f t="shared" si="33"/>
        <v>0.19142137581114746</v>
      </c>
      <c r="U157" s="37">
        <f t="shared" si="34"/>
        <v>0.18230618937693421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5621505</v>
      </c>
      <c r="E158" s="31">
        <v>5621505</v>
      </c>
      <c r="F158" s="31">
        <v>1374097</v>
      </c>
      <c r="G158" s="36">
        <f t="shared" si="28"/>
        <v>0.24443578721356649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1374097</v>
      </c>
      <c r="O158" s="36">
        <f t="shared" si="32"/>
        <v>0.24443578721356649</v>
      </c>
      <c r="P158" s="31">
        <v>974742</v>
      </c>
      <c r="Q158" s="31">
        <v>4063000</v>
      </c>
      <c r="R158" s="31">
        <v>4124076</v>
      </c>
      <c r="S158" s="31">
        <v>974742</v>
      </c>
      <c r="T158" s="36">
        <f t="shared" si="33"/>
        <v>0.23990696529657887</v>
      </c>
      <c r="U158" s="36">
        <f t="shared" si="34"/>
        <v>0.40970328558736568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4117158</v>
      </c>
      <c r="E159" s="31">
        <v>4117158</v>
      </c>
      <c r="F159" s="31">
        <v>817930</v>
      </c>
      <c r="G159" s="36">
        <f t="shared" si="28"/>
        <v>0.1986637384331619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817930</v>
      </c>
      <c r="O159" s="36">
        <f t="shared" si="32"/>
        <v>0.1986637384331619</v>
      </c>
      <c r="P159" s="31">
        <v>581875</v>
      </c>
      <c r="Q159" s="31">
        <v>4061118</v>
      </c>
      <c r="R159" s="31">
        <v>4028866</v>
      </c>
      <c r="S159" s="31">
        <v>581875</v>
      </c>
      <c r="T159" s="36">
        <f t="shared" si="33"/>
        <v>0.14327951071601466</v>
      </c>
      <c r="U159" s="36">
        <f t="shared" si="34"/>
        <v>0.40567991407089155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9738663</v>
      </c>
      <c r="E163" s="32">
        <f>SUM(E158:E162)</f>
        <v>9738663</v>
      </c>
      <c r="F163" s="32">
        <f>SUM(F158:F162)</f>
        <v>2192027</v>
      </c>
      <c r="G163" s="37">
        <f t="shared" si="28"/>
        <v>0.22508500396820386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2192027</v>
      </c>
      <c r="O163" s="37">
        <f t="shared" si="32"/>
        <v>0.22508500396820386</v>
      </c>
      <c r="P163" s="32">
        <f>SUM(P158:P162)</f>
        <v>1556617</v>
      </c>
      <c r="Q163" s="32">
        <f>SUM(Q158:Q162)</f>
        <v>8124118</v>
      </c>
      <c r="R163" s="32">
        <f>SUM(R158:R162)</f>
        <v>8152942</v>
      </c>
      <c r="S163" s="32">
        <f>SUM(S158:S162)</f>
        <v>1556617</v>
      </c>
      <c r="T163" s="37">
        <f t="shared" si="33"/>
        <v>0.19160443016706552</v>
      </c>
      <c r="U163" s="37">
        <f t="shared" si="34"/>
        <v>0.40819931942154053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50000</v>
      </c>
      <c r="E165" s="31">
        <v>50000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50000</v>
      </c>
      <c r="E169" s="32">
        <f>SUM(E164:E168)</f>
        <v>50000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434352481</v>
      </c>
      <c r="E170" s="32">
        <f>SUM(E105,E107:E111,E113:E120,E122:E125,E127:E131,E133:E136,E138:E143,E145:E149,E151:E156,E158:E162,E164:E168)</f>
        <v>434750787</v>
      </c>
      <c r="F170" s="32">
        <f>SUM(F105,F107:F111,F113:F120,F122:F125,F127:F131,F133:F136,F138:F143,F145:F149,F151:F156,F158:F162,F164:F168)</f>
        <v>84851099</v>
      </c>
      <c r="G170" s="37">
        <f t="shared" si="28"/>
        <v>0.19535078700287198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84851099</v>
      </c>
      <c r="O170" s="37">
        <f t="shared" si="32"/>
        <v>0.19535078700287198</v>
      </c>
      <c r="P170" s="32">
        <f>SUM(P105,P107:P111,P113:P120,P122:P125,P127:P131,P133:P136,P138:P143,P145:P149,P151:P156,P158:P162,P164:P168)</f>
        <v>78792914</v>
      </c>
      <c r="Q170" s="32">
        <f>SUM(Q105,Q107:Q111,Q113:Q120,Q122:Q125,Q127:Q131,Q133:Q136,Q138:Q143,Q145:Q149,Q151:Q156,Q158:Q162,Q164:Q168)</f>
        <v>405660163</v>
      </c>
      <c r="R170" s="32">
        <f>SUM(R105,R107:R111,R113:R120,R122:R125,R127:R131,R133:R136,R138:R143,R145:R149,R151:R156,R158:R162,R164:R168)</f>
        <v>408135708</v>
      </c>
      <c r="S170" s="32">
        <f>SUM(S105,S107:S111,S113:S120,S122:S125,S127:S131,S133:S136,S138:S143,S145:S149,S151:S156,S158:S162,S164:S168)</f>
        <v>78792914</v>
      </c>
      <c r="T170" s="37">
        <f t="shared" si="33"/>
        <v>0.19423379761349649</v>
      </c>
      <c r="U170" s="37">
        <f t="shared" si="34"/>
        <v>7.688743431928402E-2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881439</v>
      </c>
      <c r="R183" s="31">
        <v>24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406863</v>
      </c>
      <c r="E184" s="31">
        <v>406863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54480</v>
      </c>
      <c r="Q184" s="31">
        <v>665870</v>
      </c>
      <c r="R184" s="31">
        <v>585850</v>
      </c>
      <c r="S184" s="31">
        <v>54480</v>
      </c>
      <c r="T184" s="36">
        <f t="shared" si="40"/>
        <v>8.1817772237824202E-2</v>
      </c>
      <c r="U184" s="36">
        <f t="shared" si="41"/>
        <v>-1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406863</v>
      </c>
      <c r="E185" s="32">
        <f>SUM(E180:E184)</f>
        <v>406863</v>
      </c>
      <c r="F185" s="32">
        <f>SUM(F180:F184)</f>
        <v>0</v>
      </c>
      <c r="G185" s="37">
        <f t="shared" si="35"/>
        <v>0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0</v>
      </c>
      <c r="O185" s="37">
        <f t="shared" si="39"/>
        <v>0</v>
      </c>
      <c r="P185" s="32">
        <f>SUM(P180:P184)</f>
        <v>54480</v>
      </c>
      <c r="Q185" s="32">
        <f>SUM(Q180:Q184)</f>
        <v>1547309</v>
      </c>
      <c r="R185" s="32">
        <f>SUM(R180:R184)</f>
        <v>585874</v>
      </c>
      <c r="S185" s="32">
        <f>SUM(S180:S184)</f>
        <v>54480</v>
      </c>
      <c r="T185" s="37">
        <f t="shared" si="40"/>
        <v>3.5209515358599994E-2</v>
      </c>
      <c r="U185" s="37">
        <f t="shared" si="41"/>
        <v>-1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30414736</v>
      </c>
      <c r="E188" s="31">
        <v>30414736</v>
      </c>
      <c r="F188" s="31">
        <v>7768491</v>
      </c>
      <c r="G188" s="36">
        <f t="shared" si="35"/>
        <v>0.2554186562724069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7768491</v>
      </c>
      <c r="O188" s="36">
        <f t="shared" si="39"/>
        <v>0.2554186562724069</v>
      </c>
      <c r="P188" s="31">
        <v>4530392</v>
      </c>
      <c r="Q188" s="31">
        <v>31233994</v>
      </c>
      <c r="R188" s="31">
        <v>29199311</v>
      </c>
      <c r="S188" s="31">
        <v>4530392</v>
      </c>
      <c r="T188" s="36">
        <f t="shared" si="40"/>
        <v>0.1450468358289369</v>
      </c>
      <c r="U188" s="36">
        <f t="shared" si="41"/>
        <v>0.7147502909240524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1439072</v>
      </c>
      <c r="E189" s="31">
        <v>1439072</v>
      </c>
      <c r="F189" s="31">
        <v>180402</v>
      </c>
      <c r="G189" s="36">
        <f t="shared" si="35"/>
        <v>0.12535995419270196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180402</v>
      </c>
      <c r="O189" s="36">
        <f t="shared" si="39"/>
        <v>0.12535995419270196</v>
      </c>
      <c r="P189" s="31">
        <v>164379</v>
      </c>
      <c r="Q189" s="31">
        <v>3313038</v>
      </c>
      <c r="R189" s="31">
        <v>1020384</v>
      </c>
      <c r="S189" s="31">
        <v>164379</v>
      </c>
      <c r="T189" s="36">
        <f t="shared" si="40"/>
        <v>4.9615790703275965E-2</v>
      </c>
      <c r="U189" s="36">
        <f t="shared" si="41"/>
        <v>9.7475954957750188E-2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9637000</v>
      </c>
      <c r="E190" s="31">
        <v>9637000</v>
      </c>
      <c r="F190" s="31">
        <v>1553642</v>
      </c>
      <c r="G190" s="36">
        <f t="shared" si="35"/>
        <v>0.16121635363702397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1553642</v>
      </c>
      <c r="O190" s="36">
        <f t="shared" si="39"/>
        <v>0.16121635363702397</v>
      </c>
      <c r="P190" s="31">
        <v>1569354</v>
      </c>
      <c r="Q190" s="31">
        <v>9184000</v>
      </c>
      <c r="R190" s="31">
        <v>10288000</v>
      </c>
      <c r="S190" s="31">
        <v>1569354</v>
      </c>
      <c r="T190" s="36">
        <f t="shared" si="40"/>
        <v>0.17087913763066201</v>
      </c>
      <c r="U190" s="36">
        <f t="shared" si="41"/>
        <v>-1.0011762801764301E-2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41490808</v>
      </c>
      <c r="E191" s="32">
        <f>SUM(E186:E190)</f>
        <v>41490808</v>
      </c>
      <c r="F191" s="32">
        <f>SUM(F186:F190)</f>
        <v>9502535</v>
      </c>
      <c r="G191" s="37">
        <f t="shared" si="35"/>
        <v>0.22902747519402369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9502535</v>
      </c>
      <c r="O191" s="37">
        <f t="shared" si="39"/>
        <v>0.22902747519402369</v>
      </c>
      <c r="P191" s="32">
        <f>SUM(P186:P190)</f>
        <v>6264125</v>
      </c>
      <c r="Q191" s="32">
        <f>SUM(Q186:Q190)</f>
        <v>43731032</v>
      </c>
      <c r="R191" s="32">
        <f>SUM(R186:R190)</f>
        <v>40507695</v>
      </c>
      <c r="S191" s="32">
        <f>SUM(S186:S190)</f>
        <v>6264125</v>
      </c>
      <c r="T191" s="37">
        <f t="shared" si="40"/>
        <v>0.14324210322774911</v>
      </c>
      <c r="U191" s="37">
        <f t="shared" si="41"/>
        <v>0.51697723145690744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35"/>
        <v>0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0</v>
      </c>
      <c r="O198" s="37">
        <f t="shared" si="39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0"/>
        <v>0</v>
      </c>
      <c r="U198" s="37">
        <f t="shared" si="41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1279980</v>
      </c>
      <c r="E200" s="31">
        <v>1279980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996105</v>
      </c>
      <c r="R200" s="31">
        <v>125873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800000</v>
      </c>
      <c r="E201" s="31">
        <v>800000</v>
      </c>
      <c r="F201" s="31">
        <v>29750</v>
      </c>
      <c r="G201" s="36">
        <f t="shared" si="35"/>
        <v>3.7187499999999998E-2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29750</v>
      </c>
      <c r="O201" s="36">
        <f t="shared" si="39"/>
        <v>3.7187499999999998E-2</v>
      </c>
      <c r="P201" s="31">
        <v>0</v>
      </c>
      <c r="Q201" s="31">
        <v>800000</v>
      </c>
      <c r="R201" s="31">
        <v>2779313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2079980</v>
      </c>
      <c r="E204" s="32">
        <f>SUM(E199:E203)</f>
        <v>2079980</v>
      </c>
      <c r="F204" s="32">
        <f>SUM(F199:F203)</f>
        <v>29750</v>
      </c>
      <c r="G204" s="37">
        <f t="shared" si="35"/>
        <v>1.4303022144443697E-2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29750</v>
      </c>
      <c r="O204" s="37">
        <f t="shared" si="39"/>
        <v>1.4303022144443697E-2</v>
      </c>
      <c r="P204" s="32">
        <f>SUM(P199:P203)</f>
        <v>0</v>
      </c>
      <c r="Q204" s="32">
        <f>SUM(Q199:Q203)</f>
        <v>1796105</v>
      </c>
      <c r="R204" s="32">
        <f>SUM(R199:R203)</f>
        <v>2905186</v>
      </c>
      <c r="S204" s="32">
        <f>SUM(S199:S203)</f>
        <v>0</v>
      </c>
      <c r="T204" s="37">
        <f t="shared" si="40"/>
        <v>0</v>
      </c>
      <c r="U204" s="37">
        <f t="shared" si="41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43977651</v>
      </c>
      <c r="E205" s="32">
        <f>SUM(E173:E178,E180:E184,E186:E190,E192:E197,E199:E203)</f>
        <v>43977651</v>
      </c>
      <c r="F205" s="32">
        <f>SUM(F173:F178,F180:F184,F186:F190,F192:F197,F199:F203)</f>
        <v>9532285</v>
      </c>
      <c r="G205" s="37">
        <f t="shared" si="35"/>
        <v>0.2167529366222857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9532285</v>
      </c>
      <c r="O205" s="37">
        <f t="shared" si="39"/>
        <v>0.2167529366222857</v>
      </c>
      <c r="P205" s="32">
        <f>SUM(P173:P178,P180:P184,P186:P190,P192:P197,P199:P203)</f>
        <v>6318605</v>
      </c>
      <c r="Q205" s="32">
        <f>SUM(Q173:Q178,Q180:Q184,Q186:Q190,Q192:Q197,Q199:Q203)</f>
        <v>47074446</v>
      </c>
      <c r="R205" s="32">
        <f>SUM(R173:R178,R180:R184,R186:R190,R192:R197,R199:R203)</f>
        <v>43998755</v>
      </c>
      <c r="S205" s="32">
        <f>SUM(S173:S178,S180:S184,S186:S190,S192:S197,S199:S203)</f>
        <v>6318605</v>
      </c>
      <c r="T205" s="37">
        <f t="shared" si="40"/>
        <v>0.13422579630570691</v>
      </c>
      <c r="U205" s="37">
        <f t="shared" si="41"/>
        <v>0.50860593437950308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332235</v>
      </c>
      <c r="E214" s="31">
        <v>332235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3521397</v>
      </c>
      <c r="R214" s="31">
        <v>34568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332235</v>
      </c>
      <c r="E216" s="32">
        <f>SUM(E208:E215)</f>
        <v>332235</v>
      </c>
      <c r="F216" s="32">
        <f>SUM(F208:F215)</f>
        <v>0</v>
      </c>
      <c r="G216" s="37">
        <f t="shared" si="42"/>
        <v>0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0</v>
      </c>
      <c r="O216" s="37">
        <f t="shared" si="46"/>
        <v>0</v>
      </c>
      <c r="P216" s="32">
        <f>SUM(P208:P215)</f>
        <v>0</v>
      </c>
      <c r="Q216" s="32">
        <f>SUM(Q208:Q215)</f>
        <v>3521397</v>
      </c>
      <c r="R216" s="32">
        <f>SUM(R208:R215)</f>
        <v>34568</v>
      </c>
      <c r="S216" s="32">
        <f>SUM(S208:S215)</f>
        <v>0</v>
      </c>
      <c r="T216" s="37">
        <f t="shared" si="47"/>
        <v>0</v>
      </c>
      <c r="U216" s="37">
        <f t="shared" si="48"/>
        <v>0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1760448</v>
      </c>
      <c r="E217" s="31">
        <v>1760448</v>
      </c>
      <c r="F217" s="31">
        <v>4200</v>
      </c>
      <c r="G217" s="36">
        <f t="shared" si="42"/>
        <v>2.3857563529283456E-3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4200</v>
      </c>
      <c r="O217" s="36">
        <f t="shared" si="46"/>
        <v>2.3857563529283456E-3</v>
      </c>
      <c r="P217" s="31">
        <v>32000</v>
      </c>
      <c r="Q217" s="31">
        <v>790720</v>
      </c>
      <c r="R217" s="31">
        <v>790720</v>
      </c>
      <c r="S217" s="31">
        <v>32000</v>
      </c>
      <c r="T217" s="36">
        <f t="shared" si="47"/>
        <v>4.0469445568595712E-2</v>
      </c>
      <c r="U217" s="36">
        <f t="shared" si="48"/>
        <v>-0.86875000000000002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7222647</v>
      </c>
      <c r="E218" s="31">
        <v>7222647</v>
      </c>
      <c r="F218" s="31">
        <v>1530073</v>
      </c>
      <c r="G218" s="36">
        <f t="shared" si="42"/>
        <v>0.21184380186377655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1530073</v>
      </c>
      <c r="O218" s="36">
        <f t="shared" si="46"/>
        <v>0.21184380186377655</v>
      </c>
      <c r="P218" s="31">
        <v>1298068</v>
      </c>
      <c r="Q218" s="31">
        <v>6873472</v>
      </c>
      <c r="R218" s="31">
        <v>6873472</v>
      </c>
      <c r="S218" s="31">
        <v>1298068</v>
      </c>
      <c r="T218" s="36">
        <f t="shared" si="47"/>
        <v>0.18885186409430343</v>
      </c>
      <c r="U218" s="36">
        <f t="shared" si="48"/>
        <v>0.17873100638795503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9366755</v>
      </c>
      <c r="E219" s="31">
        <v>9366755</v>
      </c>
      <c r="F219" s="31">
        <v>1970209</v>
      </c>
      <c r="G219" s="36">
        <f t="shared" si="42"/>
        <v>0.21034061422552422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1970209</v>
      </c>
      <c r="O219" s="36">
        <f t="shared" si="46"/>
        <v>0.21034061422552422</v>
      </c>
      <c r="P219" s="31">
        <v>1865342</v>
      </c>
      <c r="Q219" s="31">
        <v>9819503</v>
      </c>
      <c r="R219" s="31">
        <v>8997251</v>
      </c>
      <c r="S219" s="31">
        <v>1865342</v>
      </c>
      <c r="T219" s="36">
        <f t="shared" si="47"/>
        <v>0.18996297470452425</v>
      </c>
      <c r="U219" s="36">
        <f t="shared" si="48"/>
        <v>5.6218645159975988E-2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6228769</v>
      </c>
      <c r="E223" s="31">
        <v>6228769</v>
      </c>
      <c r="F223" s="31">
        <v>1104841</v>
      </c>
      <c r="G223" s="36">
        <f t="shared" si="42"/>
        <v>0.17737710292354716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1104841</v>
      </c>
      <c r="O223" s="36">
        <f t="shared" si="46"/>
        <v>0.17737710292354716</v>
      </c>
      <c r="P223" s="31">
        <v>550577</v>
      </c>
      <c r="Q223" s="31">
        <v>8302643</v>
      </c>
      <c r="R223" s="31">
        <v>5110378</v>
      </c>
      <c r="S223" s="31">
        <v>550577</v>
      </c>
      <c r="T223" s="36">
        <f t="shared" si="47"/>
        <v>6.6313461869912993E-2</v>
      </c>
      <c r="U223" s="36">
        <f t="shared" si="48"/>
        <v>1.0066966110099043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24578619</v>
      </c>
      <c r="E224" s="32">
        <f>SUM(E217:E223)</f>
        <v>24578619</v>
      </c>
      <c r="F224" s="32">
        <f>SUM(F217:F223)</f>
        <v>4609323</v>
      </c>
      <c r="G224" s="37">
        <f t="shared" si="42"/>
        <v>0.18753384801644063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4609323</v>
      </c>
      <c r="O224" s="37">
        <f t="shared" si="46"/>
        <v>0.18753384801644063</v>
      </c>
      <c r="P224" s="32">
        <f>SUM(P217:P223)</f>
        <v>3745987</v>
      </c>
      <c r="Q224" s="32">
        <f>SUM(Q217:Q223)</f>
        <v>25786338</v>
      </c>
      <c r="R224" s="32">
        <f>SUM(R217:R223)</f>
        <v>21771821</v>
      </c>
      <c r="S224" s="32">
        <f>SUM(S217:S223)</f>
        <v>3745987</v>
      </c>
      <c r="T224" s="37">
        <f t="shared" si="47"/>
        <v>0.14527022022281721</v>
      </c>
      <c r="U224" s="37">
        <f t="shared" si="48"/>
        <v>0.2304695664987626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1000000</v>
      </c>
      <c r="E225" s="31">
        <v>1000000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1000000</v>
      </c>
      <c r="R225" s="31">
        <v>1000000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15058129</v>
      </c>
      <c r="E226" s="31">
        <v>15058129</v>
      </c>
      <c r="F226" s="31">
        <v>4687110</v>
      </c>
      <c r="G226" s="36">
        <f t="shared" si="42"/>
        <v>0.31126775444678417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4687110</v>
      </c>
      <c r="O226" s="36">
        <f t="shared" si="46"/>
        <v>0.31126775444678417</v>
      </c>
      <c r="P226" s="31">
        <v>3614823</v>
      </c>
      <c r="Q226" s="31">
        <v>12991412</v>
      </c>
      <c r="R226" s="31">
        <v>13841833</v>
      </c>
      <c r="S226" s="31">
        <v>3614823</v>
      </c>
      <c r="T226" s="36">
        <f t="shared" si="47"/>
        <v>0.27824712202184027</v>
      </c>
      <c r="U226" s="36">
        <f t="shared" si="48"/>
        <v>0.29663610085473069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1645000</v>
      </c>
      <c r="E227" s="31">
        <v>1645000</v>
      </c>
      <c r="F227" s="31">
        <v>173486</v>
      </c>
      <c r="G227" s="36">
        <f t="shared" si="42"/>
        <v>0.10546261398176292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173486</v>
      </c>
      <c r="O227" s="36">
        <f t="shared" si="46"/>
        <v>0.10546261398176292</v>
      </c>
      <c r="P227" s="31">
        <v>256850</v>
      </c>
      <c r="Q227" s="31">
        <v>2240000</v>
      </c>
      <c r="R227" s="31">
        <v>2290000</v>
      </c>
      <c r="S227" s="31">
        <v>256850</v>
      </c>
      <c r="T227" s="36">
        <f t="shared" si="47"/>
        <v>0.11466517857142858</v>
      </c>
      <c r="U227" s="36">
        <f t="shared" si="48"/>
        <v>-0.32456297449873472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8631123</v>
      </c>
      <c r="E228" s="31">
        <v>8631123</v>
      </c>
      <c r="F228" s="31">
        <v>1206927</v>
      </c>
      <c r="G228" s="36">
        <f t="shared" si="42"/>
        <v>0.13983429502742575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1206927</v>
      </c>
      <c r="O228" s="36">
        <f t="shared" si="46"/>
        <v>0.13983429502742575</v>
      </c>
      <c r="P228" s="31">
        <v>1104431</v>
      </c>
      <c r="Q228" s="31">
        <v>10106202</v>
      </c>
      <c r="R228" s="31">
        <v>8686056</v>
      </c>
      <c r="S228" s="31">
        <v>1104431</v>
      </c>
      <c r="T228" s="36">
        <f t="shared" si="47"/>
        <v>0.10928249801458551</v>
      </c>
      <c r="U228" s="36">
        <f t="shared" si="48"/>
        <v>9.2804349026784028E-2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3998636</v>
      </c>
      <c r="E229" s="31">
        <v>3998636</v>
      </c>
      <c r="F229" s="31">
        <v>1506759</v>
      </c>
      <c r="G229" s="36">
        <f t="shared" si="42"/>
        <v>0.37681824502155237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1506759</v>
      </c>
      <c r="O229" s="36">
        <f t="shared" si="46"/>
        <v>0.37681824502155237</v>
      </c>
      <c r="P229" s="31">
        <v>1390095</v>
      </c>
      <c r="Q229" s="31">
        <v>4075927</v>
      </c>
      <c r="R229" s="31">
        <v>4031927</v>
      </c>
      <c r="S229" s="31">
        <v>1390095</v>
      </c>
      <c r="T229" s="36">
        <f t="shared" si="47"/>
        <v>0.34105002371239718</v>
      </c>
      <c r="U229" s="36">
        <f t="shared" si="48"/>
        <v>8.3925199356878588E-2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30332888</v>
      </c>
      <c r="E230" s="32">
        <f>SUM(E225:E229)</f>
        <v>30332888</v>
      </c>
      <c r="F230" s="32">
        <f>SUM(F225:F229)</f>
        <v>7574282</v>
      </c>
      <c r="G230" s="37">
        <f t="shared" si="42"/>
        <v>0.24970527039825552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7574282</v>
      </c>
      <c r="O230" s="37">
        <f t="shared" si="46"/>
        <v>0.24970527039825552</v>
      </c>
      <c r="P230" s="32">
        <f>SUM(P225:P229)</f>
        <v>6366199</v>
      </c>
      <c r="Q230" s="32">
        <f>SUM(Q225:Q229)</f>
        <v>30413541</v>
      </c>
      <c r="R230" s="32">
        <f>SUM(R225:R229)</f>
        <v>29849816</v>
      </c>
      <c r="S230" s="32">
        <f>SUM(S225:S229)</f>
        <v>6366199</v>
      </c>
      <c r="T230" s="37">
        <f t="shared" si="47"/>
        <v>0.20932120334162996</v>
      </c>
      <c r="U230" s="37">
        <f t="shared" si="48"/>
        <v>0.18976519584134888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55243742</v>
      </c>
      <c r="E231" s="32">
        <f>SUM(E208:E215,E217:E223,E225:E229)</f>
        <v>55243742</v>
      </c>
      <c r="F231" s="32">
        <f>SUM(F208:F215,F217:F223,F225:F229)</f>
        <v>12183605</v>
      </c>
      <c r="G231" s="37">
        <f t="shared" si="42"/>
        <v>0.22054271776158826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12183605</v>
      </c>
      <c r="O231" s="37">
        <f t="shared" si="46"/>
        <v>0.22054271776158826</v>
      </c>
      <c r="P231" s="32">
        <f>SUM(P208:P215,P217:P223,P225:P229)</f>
        <v>10112186</v>
      </c>
      <c r="Q231" s="32">
        <f>SUM(Q208:Q215,Q217:Q223,Q225:Q229)</f>
        <v>59721276</v>
      </c>
      <c r="R231" s="32">
        <f>SUM(R208:R215,R217:R223,R225:R229)</f>
        <v>51656205</v>
      </c>
      <c r="S231" s="32">
        <f>SUM(S208:S215,S217:S223,S225:S229)</f>
        <v>10112186</v>
      </c>
      <c r="T231" s="37">
        <f t="shared" si="47"/>
        <v>0.16932300642739115</v>
      </c>
      <c r="U231" s="37">
        <f t="shared" si="48"/>
        <v>0.20484383890881763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2807876</v>
      </c>
      <c r="E235" s="31">
        <v>2807876</v>
      </c>
      <c r="F235" s="31">
        <v>789284</v>
      </c>
      <c r="G235" s="36">
        <f t="shared" si="49"/>
        <v>0.28109645867552557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789284</v>
      </c>
      <c r="O235" s="36">
        <f t="shared" si="53"/>
        <v>0.28109645867552557</v>
      </c>
      <c r="P235" s="31">
        <v>669000</v>
      </c>
      <c r="Q235" s="31">
        <v>2982249</v>
      </c>
      <c r="R235" s="31">
        <v>2961991</v>
      </c>
      <c r="S235" s="31">
        <v>669000</v>
      </c>
      <c r="T235" s="36">
        <f t="shared" si="54"/>
        <v>0.22432734489977196</v>
      </c>
      <c r="U235" s="36">
        <f t="shared" si="55"/>
        <v>0.1797967115097161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5545388</v>
      </c>
      <c r="E236" s="31">
        <v>5545388</v>
      </c>
      <c r="F236" s="31">
        <v>2683</v>
      </c>
      <c r="G236" s="36">
        <f t="shared" si="49"/>
        <v>4.8382547803688396E-4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2683</v>
      </c>
      <c r="O236" s="36">
        <f t="shared" si="53"/>
        <v>4.8382547803688396E-4</v>
      </c>
      <c r="P236" s="31">
        <v>1043185</v>
      </c>
      <c r="Q236" s="31">
        <v>6638271</v>
      </c>
      <c r="R236" s="31">
        <v>7171771</v>
      </c>
      <c r="S236" s="31">
        <v>1043185</v>
      </c>
      <c r="T236" s="36">
        <f t="shared" si="54"/>
        <v>0.15714709447686001</v>
      </c>
      <c r="U236" s="36">
        <f t="shared" si="55"/>
        <v>-0.99742806884684887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8353264</v>
      </c>
      <c r="E240" s="32">
        <f>SUM(E234:E239)</f>
        <v>8353264</v>
      </c>
      <c r="F240" s="32">
        <f>SUM(F234:F239)</f>
        <v>791967</v>
      </c>
      <c r="G240" s="37">
        <f t="shared" si="49"/>
        <v>9.4809286525602443E-2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791967</v>
      </c>
      <c r="O240" s="37">
        <f t="shared" si="53"/>
        <v>9.4809286525602443E-2</v>
      </c>
      <c r="P240" s="32">
        <f>SUM(P234:P239)</f>
        <v>1712185</v>
      </c>
      <c r="Q240" s="32">
        <f>SUM(Q234:Q239)</f>
        <v>9620520</v>
      </c>
      <c r="R240" s="32">
        <f>SUM(R234:R239)</f>
        <v>10133762</v>
      </c>
      <c r="S240" s="32">
        <f>SUM(S234:S239)</f>
        <v>1712185</v>
      </c>
      <c r="T240" s="37">
        <f t="shared" si="54"/>
        <v>0.17797218861350531</v>
      </c>
      <c r="U240" s="37">
        <f t="shared" si="55"/>
        <v>-0.53745243650656915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6925000</v>
      </c>
      <c r="E244" s="31">
        <v>6925000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25427928</v>
      </c>
      <c r="E246" s="31">
        <v>25427928</v>
      </c>
      <c r="F246" s="31">
        <v>5338252</v>
      </c>
      <c r="G246" s="36">
        <f t="shared" si="49"/>
        <v>0.20993657052985207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5338252</v>
      </c>
      <c r="O246" s="36">
        <f t="shared" si="53"/>
        <v>0.20993657052985207</v>
      </c>
      <c r="P246" s="31">
        <v>5212444</v>
      </c>
      <c r="Q246" s="31">
        <v>19358799</v>
      </c>
      <c r="R246" s="31">
        <v>23022335</v>
      </c>
      <c r="S246" s="31">
        <v>5212444</v>
      </c>
      <c r="T246" s="36">
        <f t="shared" si="54"/>
        <v>0.26925451315445759</v>
      </c>
      <c r="U246" s="36">
        <f t="shared" si="55"/>
        <v>2.4136086641890042E-2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32352928</v>
      </c>
      <c r="E247" s="32">
        <f>SUM(E241:E246)</f>
        <v>32352928</v>
      </c>
      <c r="F247" s="32">
        <f>SUM(F241:F246)</f>
        <v>5338252</v>
      </c>
      <c r="G247" s="37">
        <f t="shared" si="49"/>
        <v>0.16500058356387404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5338252</v>
      </c>
      <c r="O247" s="37">
        <f t="shared" si="53"/>
        <v>0.16500058356387404</v>
      </c>
      <c r="P247" s="32">
        <f>SUM(P241:P246)</f>
        <v>5212444</v>
      </c>
      <c r="Q247" s="32">
        <f>SUM(Q241:Q246)</f>
        <v>19358799</v>
      </c>
      <c r="R247" s="32">
        <f>SUM(R241:R246)</f>
        <v>23022335</v>
      </c>
      <c r="S247" s="32">
        <f>SUM(S241:S246)</f>
        <v>5212444</v>
      </c>
      <c r="T247" s="37">
        <f t="shared" si="54"/>
        <v>0.26925451315445759</v>
      </c>
      <c r="U247" s="37">
        <f t="shared" si="55"/>
        <v>2.4136086641890042E-2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1385973</v>
      </c>
      <c r="E248" s="31">
        <v>1385973</v>
      </c>
      <c r="F248" s="31">
        <v>1236286</v>
      </c>
      <c r="G248" s="36">
        <f t="shared" si="49"/>
        <v>0.89199861757768728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1236286</v>
      </c>
      <c r="O248" s="36">
        <f t="shared" si="53"/>
        <v>0.89199861757768728</v>
      </c>
      <c r="P248" s="31">
        <v>1038616</v>
      </c>
      <c r="Q248" s="31">
        <v>4728354</v>
      </c>
      <c r="R248" s="31">
        <v>4369098</v>
      </c>
      <c r="S248" s="31">
        <v>1038616</v>
      </c>
      <c r="T248" s="36">
        <f t="shared" si="54"/>
        <v>0.21965698845729401</v>
      </c>
      <c r="U248" s="36">
        <f t="shared" si="55"/>
        <v>0.19032058046477229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21316213</v>
      </c>
      <c r="E253" s="31">
        <v>21316213</v>
      </c>
      <c r="F253" s="31">
        <v>4289716</v>
      </c>
      <c r="G253" s="36">
        <f t="shared" si="49"/>
        <v>0.20124193729908779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4289716</v>
      </c>
      <c r="O253" s="36">
        <f t="shared" si="53"/>
        <v>0.20124193729908779</v>
      </c>
      <c r="P253" s="31">
        <v>4530349</v>
      </c>
      <c r="Q253" s="31">
        <v>20757413</v>
      </c>
      <c r="R253" s="31">
        <v>20747413</v>
      </c>
      <c r="S253" s="31">
        <v>4530349</v>
      </c>
      <c r="T253" s="36">
        <f t="shared" si="54"/>
        <v>0.218252101068664</v>
      </c>
      <c r="U253" s="36">
        <f t="shared" si="55"/>
        <v>-5.3115775407148513E-2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22702186</v>
      </c>
      <c r="E254" s="32">
        <f>SUM(E248:E253)</f>
        <v>22702186</v>
      </c>
      <c r="F254" s="32">
        <f>SUM(F248:F253)</f>
        <v>5526002</v>
      </c>
      <c r="G254" s="37">
        <f t="shared" si="49"/>
        <v>0.24341277091113606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5526002</v>
      </c>
      <c r="O254" s="37">
        <f t="shared" si="53"/>
        <v>0.24341277091113606</v>
      </c>
      <c r="P254" s="32">
        <f>SUM(P248:P253)</f>
        <v>5568965</v>
      </c>
      <c r="Q254" s="32">
        <f>SUM(Q248:Q253)</f>
        <v>25485767</v>
      </c>
      <c r="R254" s="32">
        <f>SUM(R248:R253)</f>
        <v>25116511</v>
      </c>
      <c r="S254" s="32">
        <f>SUM(S248:S253)</f>
        <v>5568965</v>
      </c>
      <c r="T254" s="37">
        <f t="shared" si="54"/>
        <v>0.21851274870401194</v>
      </c>
      <c r="U254" s="37">
        <f t="shared" si="55"/>
        <v>-7.7147189827911911E-3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2207673</v>
      </c>
      <c r="E255" s="31">
        <v>2207673</v>
      </c>
      <c r="F255" s="31">
        <v>343519</v>
      </c>
      <c r="G255" s="36">
        <f t="shared" si="49"/>
        <v>0.15560230160897923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343519</v>
      </c>
      <c r="O255" s="36">
        <f t="shared" si="53"/>
        <v>0.15560230160897923</v>
      </c>
      <c r="P255" s="31">
        <v>314862</v>
      </c>
      <c r="Q255" s="31">
        <v>2308956</v>
      </c>
      <c r="R255" s="31">
        <v>2050874</v>
      </c>
      <c r="S255" s="31">
        <v>314862</v>
      </c>
      <c r="T255" s="36">
        <f t="shared" si="54"/>
        <v>0.13636552623783216</v>
      </c>
      <c r="U255" s="36">
        <f t="shared" si="55"/>
        <v>9.1014476183216786E-2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2625768</v>
      </c>
      <c r="E257" s="31">
        <v>2625768</v>
      </c>
      <c r="F257" s="31">
        <v>1328851</v>
      </c>
      <c r="G257" s="36">
        <f t="shared" si="49"/>
        <v>0.50608088757270253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1328851</v>
      </c>
      <c r="O257" s="36">
        <f t="shared" si="53"/>
        <v>0.50608088757270253</v>
      </c>
      <c r="P257" s="31">
        <v>20272</v>
      </c>
      <c r="Q257" s="31">
        <v>3370083</v>
      </c>
      <c r="R257" s="31">
        <v>3118202</v>
      </c>
      <c r="S257" s="31">
        <v>20272</v>
      </c>
      <c r="T257" s="36">
        <f t="shared" si="54"/>
        <v>6.0152821161971381E-3</v>
      </c>
      <c r="U257" s="36">
        <f t="shared" si="55"/>
        <v>64.551055643251772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4833441</v>
      </c>
      <c r="E259" s="32">
        <f>SUM(E255:E258)</f>
        <v>4833441</v>
      </c>
      <c r="F259" s="32">
        <f>SUM(F255:F258)</f>
        <v>1672370</v>
      </c>
      <c r="G259" s="37">
        <f t="shared" si="49"/>
        <v>0.34599987876132138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1672370</v>
      </c>
      <c r="O259" s="37">
        <f t="shared" si="53"/>
        <v>0.34599987876132138</v>
      </c>
      <c r="P259" s="32">
        <f>SUM(P255:P258)</f>
        <v>335134</v>
      </c>
      <c r="Q259" s="32">
        <f>SUM(Q255:Q258)</f>
        <v>5679039</v>
      </c>
      <c r="R259" s="32">
        <f>SUM(R255:R258)</f>
        <v>5169076</v>
      </c>
      <c r="S259" s="32">
        <f>SUM(S255:S258)</f>
        <v>335134</v>
      </c>
      <c r="T259" s="37">
        <f t="shared" si="54"/>
        <v>5.9012449113309488E-2</v>
      </c>
      <c r="U259" s="37">
        <f t="shared" si="55"/>
        <v>3.9901531924543612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68241819</v>
      </c>
      <c r="E260" s="32">
        <f>SUM(E234:E239,E241:E246,E248:E253,E255:E258)</f>
        <v>68241819</v>
      </c>
      <c r="F260" s="32">
        <f>SUM(F234:F239,F241:F246,F248:F253,F255:F258)</f>
        <v>13328591</v>
      </c>
      <c r="G260" s="37">
        <f t="shared" si="49"/>
        <v>0.19531412256170955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13328591</v>
      </c>
      <c r="O260" s="37">
        <f t="shared" si="53"/>
        <v>0.19531412256170955</v>
      </c>
      <c r="P260" s="32">
        <f>SUM(P234:P239,P241:P246,P248:P253,P255:P258)</f>
        <v>12828728</v>
      </c>
      <c r="Q260" s="32">
        <f>SUM(Q234:Q239,Q241:Q246,Q248:Q253,Q255:Q258)</f>
        <v>60144125</v>
      </c>
      <c r="R260" s="32">
        <f>SUM(R234:R239,R241:R246,R248:R253,R255:R258)</f>
        <v>63441684</v>
      </c>
      <c r="S260" s="32">
        <f>SUM(S234:S239,S241:S246,S248:S253,S255:S258)</f>
        <v>12828728</v>
      </c>
      <c r="T260" s="37">
        <f t="shared" si="54"/>
        <v>0.21329976951198476</v>
      </c>
      <c r="U260" s="37">
        <f t="shared" si="55"/>
        <v>3.8964346270339512E-2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2966370</v>
      </c>
      <c r="E263" s="31">
        <v>2966370</v>
      </c>
      <c r="F263" s="31">
        <v>547565</v>
      </c>
      <c r="G263" s="36">
        <f t="shared" ref="G263:G299" si="56">IF(($D263     =0),0,($F263     /$D263     ))</f>
        <v>0.18459093100321269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547565</v>
      </c>
      <c r="O263" s="36">
        <f t="shared" ref="O263:O299" si="60">IF(($D263     =0),0,($N263     /$D263     ))</f>
        <v>0.18459093100321269</v>
      </c>
      <c r="P263" s="31">
        <v>859971</v>
      </c>
      <c r="Q263" s="31">
        <v>3614780</v>
      </c>
      <c r="R263" s="31">
        <v>2808431</v>
      </c>
      <c r="S263" s="31">
        <v>859971</v>
      </c>
      <c r="T263" s="36">
        <f t="shared" ref="T263:T299" si="61">IF(($Q263     =0),0,($S263     /$Q263     ))</f>
        <v>0.23790410481412425</v>
      </c>
      <c r="U263" s="36">
        <f t="shared" ref="U263:U299" si="62">IF(($P263     =0),0,(($F263     /$P263     )-1))</f>
        <v>-0.36327504066997607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300096</v>
      </c>
      <c r="E264" s="31">
        <v>300096</v>
      </c>
      <c r="F264" s="31">
        <v>65642</v>
      </c>
      <c r="G264" s="36">
        <f t="shared" si="56"/>
        <v>0.21873667093196844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65642</v>
      </c>
      <c r="O264" s="36">
        <f t="shared" si="60"/>
        <v>0.21873667093196844</v>
      </c>
      <c r="P264" s="31">
        <v>56472</v>
      </c>
      <c r="Q264" s="31">
        <v>309330</v>
      </c>
      <c r="R264" s="31">
        <v>309330</v>
      </c>
      <c r="S264" s="31">
        <v>56472</v>
      </c>
      <c r="T264" s="36">
        <f t="shared" si="61"/>
        <v>0.18256231209388032</v>
      </c>
      <c r="U264" s="36">
        <f t="shared" si="62"/>
        <v>0.16238135713273838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135</v>
      </c>
      <c r="E265" s="31">
        <v>135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3266601</v>
      </c>
      <c r="E267" s="32">
        <f>SUM(E263:E266)</f>
        <v>3266601</v>
      </c>
      <c r="F267" s="32">
        <f>SUM(F263:F266)</f>
        <v>613207</v>
      </c>
      <c r="G267" s="37">
        <f t="shared" si="56"/>
        <v>0.18772020213059384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613207</v>
      </c>
      <c r="O267" s="37">
        <f t="shared" si="60"/>
        <v>0.18772020213059384</v>
      </c>
      <c r="P267" s="32">
        <f>SUM(P263:P266)</f>
        <v>916443</v>
      </c>
      <c r="Q267" s="32">
        <f>SUM(Q263:Q266)</f>
        <v>3924110</v>
      </c>
      <c r="R267" s="32">
        <f>SUM(R263:R266)</f>
        <v>3117761</v>
      </c>
      <c r="S267" s="32">
        <f>SUM(S263:S266)</f>
        <v>916443</v>
      </c>
      <c r="T267" s="37">
        <f t="shared" si="61"/>
        <v>0.23354161835422554</v>
      </c>
      <c r="U267" s="37">
        <f t="shared" si="62"/>
        <v>-0.33088364470021592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375</v>
      </c>
      <c r="E271" s="31">
        <v>375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3745</v>
      </c>
      <c r="R271" s="31">
        <v>375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3081744</v>
      </c>
      <c r="E274" s="31">
        <v>3081744</v>
      </c>
      <c r="F274" s="31">
        <v>571257</v>
      </c>
      <c r="G274" s="36">
        <f t="shared" si="56"/>
        <v>0.18536809027615531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571257</v>
      </c>
      <c r="O274" s="36">
        <f t="shared" si="60"/>
        <v>0.18536809027615531</v>
      </c>
      <c r="P274" s="31">
        <v>616578</v>
      </c>
      <c r="Q274" s="31">
        <v>4046185</v>
      </c>
      <c r="R274" s="31">
        <v>2531372</v>
      </c>
      <c r="S274" s="31">
        <v>616578</v>
      </c>
      <c r="T274" s="36">
        <f t="shared" si="61"/>
        <v>0.15238502441188428</v>
      </c>
      <c r="U274" s="36">
        <f t="shared" si="62"/>
        <v>-7.3504082208577071E-2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3082119</v>
      </c>
      <c r="E275" s="32">
        <f>SUM(E268:E274)</f>
        <v>3082119</v>
      </c>
      <c r="F275" s="32">
        <f>SUM(F268:F274)</f>
        <v>571257</v>
      </c>
      <c r="G275" s="37">
        <f t="shared" si="56"/>
        <v>0.1853455366259382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571257</v>
      </c>
      <c r="O275" s="37">
        <f t="shared" si="60"/>
        <v>0.1853455366259382</v>
      </c>
      <c r="P275" s="32">
        <f>SUM(P268:P274)</f>
        <v>616578</v>
      </c>
      <c r="Q275" s="32">
        <f>SUM(Q268:Q274)</f>
        <v>4049930</v>
      </c>
      <c r="R275" s="32">
        <f>SUM(R268:R274)</f>
        <v>2531747</v>
      </c>
      <c r="S275" s="32">
        <f>SUM(S268:S274)</f>
        <v>616578</v>
      </c>
      <c r="T275" s="37">
        <f t="shared" si="61"/>
        <v>0.15224411286120995</v>
      </c>
      <c r="U275" s="37">
        <f t="shared" si="62"/>
        <v>-7.3504082208577071E-2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157700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56"/>
        <v>0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0</v>
      </c>
      <c r="O285" s="37">
        <f t="shared" si="60"/>
        <v>0</v>
      </c>
      <c r="P285" s="32">
        <f>SUM(P276:P284)</f>
        <v>0</v>
      </c>
      <c r="Q285" s="32">
        <f>SUM(Q276:Q284)</f>
        <v>157700</v>
      </c>
      <c r="R285" s="32">
        <f>SUM(R276:R284)</f>
        <v>0</v>
      </c>
      <c r="S285" s="32">
        <f>SUM(S276:S284)</f>
        <v>0</v>
      </c>
      <c r="T285" s="37">
        <f t="shared" si="61"/>
        <v>0</v>
      </c>
      <c r="U285" s="37">
        <f t="shared" si="62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974990</v>
      </c>
      <c r="E293" s="31">
        <v>974990</v>
      </c>
      <c r="F293" s="31">
        <v>225774</v>
      </c>
      <c r="G293" s="36">
        <f t="shared" si="56"/>
        <v>0.23156545195335337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225774</v>
      </c>
      <c r="O293" s="36">
        <f t="shared" si="60"/>
        <v>0.23156545195335337</v>
      </c>
      <c r="P293" s="31">
        <v>207249</v>
      </c>
      <c r="Q293" s="31">
        <v>898119</v>
      </c>
      <c r="R293" s="31">
        <v>898119</v>
      </c>
      <c r="S293" s="31">
        <v>207249</v>
      </c>
      <c r="T293" s="36">
        <f t="shared" si="61"/>
        <v>0.23075895287818207</v>
      </c>
      <c r="U293" s="36">
        <f t="shared" si="62"/>
        <v>8.9385232256850466E-2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62580</v>
      </c>
      <c r="E296" s="31">
        <v>62580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6122</v>
      </c>
      <c r="Q296" s="31">
        <v>2130000</v>
      </c>
      <c r="R296" s="31">
        <v>2130000</v>
      </c>
      <c r="S296" s="31">
        <v>6122</v>
      </c>
      <c r="T296" s="36">
        <f t="shared" si="61"/>
        <v>2.8741784037558684E-3</v>
      </c>
      <c r="U296" s="36">
        <f t="shared" si="62"/>
        <v>-1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14139212</v>
      </c>
      <c r="E297" s="31">
        <v>14139212</v>
      </c>
      <c r="F297" s="31">
        <v>1804461</v>
      </c>
      <c r="G297" s="36">
        <f t="shared" si="56"/>
        <v>0.12762104422792445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1804461</v>
      </c>
      <c r="O297" s="36">
        <f t="shared" si="60"/>
        <v>0.12762104422792445</v>
      </c>
      <c r="P297" s="31">
        <v>1875379</v>
      </c>
      <c r="Q297" s="31">
        <v>12152530</v>
      </c>
      <c r="R297" s="31">
        <v>12238530</v>
      </c>
      <c r="S297" s="31">
        <v>1875379</v>
      </c>
      <c r="T297" s="36">
        <f t="shared" si="61"/>
        <v>0.15432004693672841</v>
      </c>
      <c r="U297" s="36">
        <f t="shared" si="62"/>
        <v>-3.781528960279501E-2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15176782</v>
      </c>
      <c r="E298" s="32">
        <f>SUM(E293:E297)</f>
        <v>15176782</v>
      </c>
      <c r="F298" s="32">
        <f>SUM(F293:F297)</f>
        <v>2030235</v>
      </c>
      <c r="G298" s="37">
        <f t="shared" si="56"/>
        <v>0.13377242949131113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2030235</v>
      </c>
      <c r="O298" s="37">
        <f t="shared" si="60"/>
        <v>0.13377242949131113</v>
      </c>
      <c r="P298" s="32">
        <f>SUM(P293:P297)</f>
        <v>2088750</v>
      </c>
      <c r="Q298" s="32">
        <f>SUM(Q293:Q297)</f>
        <v>15180649</v>
      </c>
      <c r="R298" s="32">
        <f>SUM(R293:R297)</f>
        <v>15266649</v>
      </c>
      <c r="S298" s="32">
        <f>SUM(S293:S297)</f>
        <v>2088750</v>
      </c>
      <c r="T298" s="37">
        <f t="shared" si="61"/>
        <v>0.1375929316328966</v>
      </c>
      <c r="U298" s="37">
        <f t="shared" si="62"/>
        <v>-2.8014362657091563E-2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21525502</v>
      </c>
      <c r="E299" s="32">
        <f>SUM(E263:E266,E268:E274,E276:E284,E286:E291,E293:E297)</f>
        <v>21525502</v>
      </c>
      <c r="F299" s="32">
        <f>SUM(F263:F266,F268:F274,F276:F284,F286:F291,F293:F297)</f>
        <v>3214699</v>
      </c>
      <c r="G299" s="37">
        <f t="shared" si="56"/>
        <v>0.1493437412051993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3214699</v>
      </c>
      <c r="O299" s="37">
        <f t="shared" si="60"/>
        <v>0.1493437412051993</v>
      </c>
      <c r="P299" s="32">
        <f>SUM(P263:P266,P268:P274,P276:P284,P286:P291,P293:P297)</f>
        <v>3621771</v>
      </c>
      <c r="Q299" s="32">
        <f>SUM(Q263:Q266,Q268:Q274,Q276:Q284,Q286:Q291,Q293:Q297)</f>
        <v>23312389</v>
      </c>
      <c r="R299" s="32">
        <f>SUM(R263:R266,R268:R274,R276:R284,R286:R291,R293:R297)</f>
        <v>20916157</v>
      </c>
      <c r="S299" s="32">
        <f>SUM(S263:S266,S268:S274,S276:S284,S286:S291,S293:S297)</f>
        <v>3621771</v>
      </c>
      <c r="T299" s="37">
        <f t="shared" si="61"/>
        <v>0.15535820889056029</v>
      </c>
      <c r="U299" s="37">
        <f t="shared" si="62"/>
        <v>-0.11239584170285755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360592370</v>
      </c>
      <c r="E302" s="31">
        <v>360166357</v>
      </c>
      <c r="F302" s="31">
        <v>81166410</v>
      </c>
      <c r="G302" s="36">
        <f t="shared" ref="G302:G339" si="63">IF(($D302     =0),0,($F302     /$D302     ))</f>
        <v>0.22509186758444169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81166410</v>
      </c>
      <c r="O302" s="36">
        <f t="shared" ref="O302:O339" si="67">IF(($D302     =0),0,($N302     /$D302     ))</f>
        <v>0.22509186758444169</v>
      </c>
      <c r="P302" s="31">
        <v>57316163</v>
      </c>
      <c r="Q302" s="31">
        <v>311397846</v>
      </c>
      <c r="R302" s="31">
        <v>317745896</v>
      </c>
      <c r="S302" s="31">
        <v>57316163</v>
      </c>
      <c r="T302" s="36">
        <f t="shared" ref="T302:T339" si="68">IF(($Q302     =0),0,($S302     /$Q302     ))</f>
        <v>0.18406088460868802</v>
      </c>
      <c r="U302" s="36">
        <f t="shared" ref="U302:U339" si="69">IF(($P302     =0),0,(($F302     /$P302     )-1))</f>
        <v>0.41611730010608006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360592370</v>
      </c>
      <c r="E303" s="32">
        <f>E302</f>
        <v>360166357</v>
      </c>
      <c r="F303" s="32">
        <f>F302</f>
        <v>81166410</v>
      </c>
      <c r="G303" s="37">
        <f t="shared" si="63"/>
        <v>0.22509186758444169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81166410</v>
      </c>
      <c r="O303" s="37">
        <f t="shared" si="67"/>
        <v>0.22509186758444169</v>
      </c>
      <c r="P303" s="32">
        <f>P302</f>
        <v>57316163</v>
      </c>
      <c r="Q303" s="32">
        <f>Q302</f>
        <v>311397846</v>
      </c>
      <c r="R303" s="32">
        <f>R302</f>
        <v>317745896</v>
      </c>
      <c r="S303" s="32">
        <f>S302</f>
        <v>57316163</v>
      </c>
      <c r="T303" s="37">
        <f t="shared" si="68"/>
        <v>0.18406088460868802</v>
      </c>
      <c r="U303" s="37">
        <f t="shared" si="69"/>
        <v>0.41611730010608006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9595260</v>
      </c>
      <c r="E307" s="31">
        <v>9595260</v>
      </c>
      <c r="F307" s="31">
        <v>1027808</v>
      </c>
      <c r="G307" s="36">
        <f t="shared" si="63"/>
        <v>0.10711622196793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1027808</v>
      </c>
      <c r="O307" s="36">
        <f t="shared" si="67"/>
        <v>0.10711622196793</v>
      </c>
      <c r="P307" s="31">
        <v>865642</v>
      </c>
      <c r="Q307" s="31">
        <v>7995765</v>
      </c>
      <c r="R307" s="31">
        <v>7074587</v>
      </c>
      <c r="S307" s="31">
        <v>865642</v>
      </c>
      <c r="T307" s="36">
        <f t="shared" si="68"/>
        <v>0.10826256149349062</v>
      </c>
      <c r="U307" s="36">
        <f t="shared" si="69"/>
        <v>0.18733610430177827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9595260</v>
      </c>
      <c r="E310" s="32">
        <f>SUM(E304:E309)</f>
        <v>9595260</v>
      </c>
      <c r="F310" s="32">
        <f>SUM(F304:F309)</f>
        <v>1027808</v>
      </c>
      <c r="G310" s="37">
        <f t="shared" si="63"/>
        <v>0.10711622196793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1027808</v>
      </c>
      <c r="O310" s="37">
        <f t="shared" si="67"/>
        <v>0.10711622196793</v>
      </c>
      <c r="P310" s="32">
        <f>SUM(P304:P309)</f>
        <v>865642</v>
      </c>
      <c r="Q310" s="32">
        <f>SUM(Q304:Q309)</f>
        <v>7995765</v>
      </c>
      <c r="R310" s="32">
        <f>SUM(R304:R309)</f>
        <v>7074587</v>
      </c>
      <c r="S310" s="32">
        <f>SUM(S304:S309)</f>
        <v>865642</v>
      </c>
      <c r="T310" s="37">
        <f t="shared" si="68"/>
        <v>0.10826256149349062</v>
      </c>
      <c r="U310" s="37">
        <f t="shared" si="69"/>
        <v>0.18733610430177827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7152159</v>
      </c>
      <c r="E311" s="31">
        <v>5722874</v>
      </c>
      <c r="F311" s="31">
        <v>583544</v>
      </c>
      <c r="G311" s="36">
        <f t="shared" si="63"/>
        <v>8.1589908725463178E-2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583544</v>
      </c>
      <c r="O311" s="36">
        <f t="shared" si="67"/>
        <v>8.1589908725463178E-2</v>
      </c>
      <c r="P311" s="31">
        <v>485697</v>
      </c>
      <c r="Q311" s="31">
        <v>5235284</v>
      </c>
      <c r="R311" s="31">
        <v>5711284</v>
      </c>
      <c r="S311" s="31">
        <v>485697</v>
      </c>
      <c r="T311" s="36">
        <f t="shared" si="68"/>
        <v>9.2773763562779027E-2</v>
      </c>
      <c r="U311" s="36">
        <f t="shared" si="69"/>
        <v>0.20145687537703538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2142557</v>
      </c>
      <c r="E312" s="31">
        <v>2142557</v>
      </c>
      <c r="F312" s="31">
        <v>509643</v>
      </c>
      <c r="G312" s="36">
        <f t="shared" si="63"/>
        <v>0.23786671719818889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509643</v>
      </c>
      <c r="O312" s="36">
        <f t="shared" si="67"/>
        <v>0.23786671719818889</v>
      </c>
      <c r="P312" s="31">
        <v>465455</v>
      </c>
      <c r="Q312" s="31">
        <v>2021838</v>
      </c>
      <c r="R312" s="31">
        <v>1997367</v>
      </c>
      <c r="S312" s="31">
        <v>465455</v>
      </c>
      <c r="T312" s="36">
        <f t="shared" si="68"/>
        <v>0.23021379556621252</v>
      </c>
      <c r="U312" s="36">
        <f t="shared" si="69"/>
        <v>9.4935063539977049E-2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20929280</v>
      </c>
      <c r="E313" s="31">
        <v>20929280</v>
      </c>
      <c r="F313" s="31">
        <v>600864</v>
      </c>
      <c r="G313" s="36">
        <f t="shared" si="63"/>
        <v>2.8709253256681548E-2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600864</v>
      </c>
      <c r="O313" s="36">
        <f t="shared" si="67"/>
        <v>2.8709253256681548E-2</v>
      </c>
      <c r="P313" s="31">
        <v>1002811</v>
      </c>
      <c r="Q313" s="31">
        <v>19091585</v>
      </c>
      <c r="R313" s="31">
        <v>19768269</v>
      </c>
      <c r="S313" s="31">
        <v>1002811</v>
      </c>
      <c r="T313" s="36">
        <f t="shared" si="68"/>
        <v>5.252633555569116E-2</v>
      </c>
      <c r="U313" s="36">
        <f t="shared" si="69"/>
        <v>-0.40082029415313558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350600</v>
      </c>
      <c r="E314" s="31">
        <v>350600</v>
      </c>
      <c r="F314" s="31">
        <v>925</v>
      </c>
      <c r="G314" s="36">
        <f t="shared" si="63"/>
        <v>2.6383342840844265E-3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925</v>
      </c>
      <c r="O314" s="36">
        <f t="shared" si="67"/>
        <v>2.6383342840844265E-3</v>
      </c>
      <c r="P314" s="31">
        <v>2978</v>
      </c>
      <c r="Q314" s="31">
        <v>334400</v>
      </c>
      <c r="R314" s="31">
        <v>334400</v>
      </c>
      <c r="S314" s="31">
        <v>2978</v>
      </c>
      <c r="T314" s="36">
        <f t="shared" si="68"/>
        <v>8.9055023923444981E-3</v>
      </c>
      <c r="U314" s="36">
        <f t="shared" si="69"/>
        <v>-0.68938885157824048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30574596</v>
      </c>
      <c r="E317" s="32">
        <f>SUM(E311:E316)</f>
        <v>29145311</v>
      </c>
      <c r="F317" s="32">
        <f>SUM(F311:F316)</f>
        <v>1694976</v>
      </c>
      <c r="G317" s="37">
        <f t="shared" si="63"/>
        <v>5.5437396458157616E-2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1694976</v>
      </c>
      <c r="O317" s="37">
        <f t="shared" si="67"/>
        <v>5.5437396458157616E-2</v>
      </c>
      <c r="P317" s="32">
        <f>SUM(P311:P316)</f>
        <v>1956941</v>
      </c>
      <c r="Q317" s="32">
        <f>SUM(Q311:Q316)</f>
        <v>26683107</v>
      </c>
      <c r="R317" s="32">
        <f>SUM(R311:R316)</f>
        <v>27811320</v>
      </c>
      <c r="S317" s="32">
        <f>SUM(S311:S316)</f>
        <v>1956941</v>
      </c>
      <c r="T317" s="37">
        <f t="shared" si="68"/>
        <v>7.3340072428596859E-2</v>
      </c>
      <c r="U317" s="37">
        <f t="shared" si="69"/>
        <v>-0.13386453653942554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60000</v>
      </c>
      <c r="E318" s="31">
        <v>60000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122550</v>
      </c>
      <c r="R318" s="31">
        <v>102550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28878714</v>
      </c>
      <c r="E319" s="31">
        <v>28878714</v>
      </c>
      <c r="F319" s="31">
        <v>5965451</v>
      </c>
      <c r="G319" s="36">
        <f t="shared" si="63"/>
        <v>0.20656913600792612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5965451</v>
      </c>
      <c r="O319" s="36">
        <f t="shared" si="67"/>
        <v>0.20656913600792612</v>
      </c>
      <c r="P319" s="31">
        <v>6430148</v>
      </c>
      <c r="Q319" s="31">
        <v>25217563</v>
      </c>
      <c r="R319" s="31">
        <v>32282423</v>
      </c>
      <c r="S319" s="31">
        <v>6430148</v>
      </c>
      <c r="T319" s="36">
        <f t="shared" si="68"/>
        <v>0.25498689147718201</v>
      </c>
      <c r="U319" s="36">
        <f t="shared" si="69"/>
        <v>-7.2268476557615813E-2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10890162</v>
      </c>
      <c r="E320" s="31">
        <v>10890162</v>
      </c>
      <c r="F320" s="31">
        <v>1982904</v>
      </c>
      <c r="G320" s="36">
        <f t="shared" si="63"/>
        <v>0.18208213982491719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1982904</v>
      </c>
      <c r="O320" s="36">
        <f t="shared" si="67"/>
        <v>0.18208213982491719</v>
      </c>
      <c r="P320" s="31">
        <v>1904330</v>
      </c>
      <c r="Q320" s="31">
        <v>10688280</v>
      </c>
      <c r="R320" s="31">
        <v>10054323</v>
      </c>
      <c r="S320" s="31">
        <v>1904330</v>
      </c>
      <c r="T320" s="36">
        <f t="shared" si="68"/>
        <v>0.1781699206981853</v>
      </c>
      <c r="U320" s="36">
        <f t="shared" si="69"/>
        <v>4.1260705865054925E-2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3932260</v>
      </c>
      <c r="E322" s="31">
        <v>3932260</v>
      </c>
      <c r="F322" s="31">
        <v>835332</v>
      </c>
      <c r="G322" s="36">
        <f t="shared" si="63"/>
        <v>0.21243051069868218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835332</v>
      </c>
      <c r="O322" s="36">
        <f t="shared" si="67"/>
        <v>0.21243051069868218</v>
      </c>
      <c r="P322" s="31">
        <v>782206</v>
      </c>
      <c r="Q322" s="31">
        <v>3759473</v>
      </c>
      <c r="R322" s="31">
        <v>3769473</v>
      </c>
      <c r="S322" s="31">
        <v>782206</v>
      </c>
      <c r="T322" s="36">
        <f t="shared" si="68"/>
        <v>0.20806267261395414</v>
      </c>
      <c r="U322" s="36">
        <f t="shared" si="69"/>
        <v>6.7918169893864233E-2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43761136</v>
      </c>
      <c r="E323" s="32">
        <f>SUM(E318:E322)</f>
        <v>43761136</v>
      </c>
      <c r="F323" s="32">
        <f>SUM(F318:F322)</f>
        <v>8783687</v>
      </c>
      <c r="G323" s="37">
        <f t="shared" si="63"/>
        <v>0.20071889815657437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8783687</v>
      </c>
      <c r="O323" s="37">
        <f t="shared" si="67"/>
        <v>0.20071889815657437</v>
      </c>
      <c r="P323" s="32">
        <f>SUM(P318:P322)</f>
        <v>9116684</v>
      </c>
      <c r="Q323" s="32">
        <f>SUM(Q318:Q322)</f>
        <v>39787866</v>
      </c>
      <c r="R323" s="32">
        <f>SUM(R318:R322)</f>
        <v>46208769</v>
      </c>
      <c r="S323" s="32">
        <f>SUM(S318:S322)</f>
        <v>9116684</v>
      </c>
      <c r="T323" s="37">
        <f t="shared" si="68"/>
        <v>0.22913226861676875</v>
      </c>
      <c r="U323" s="37">
        <f t="shared" si="69"/>
        <v>-3.6526109712698207E-2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7295404</v>
      </c>
      <c r="E325" s="31">
        <v>7295404</v>
      </c>
      <c r="F325" s="31">
        <v>1368190</v>
      </c>
      <c r="G325" s="36">
        <f t="shared" si="63"/>
        <v>0.18754136165728449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1368190</v>
      </c>
      <c r="O325" s="36">
        <f t="shared" si="67"/>
        <v>0.18754136165728449</v>
      </c>
      <c r="P325" s="31">
        <v>893668</v>
      </c>
      <c r="Q325" s="31">
        <v>6716247</v>
      </c>
      <c r="R325" s="31">
        <v>6647794</v>
      </c>
      <c r="S325" s="31">
        <v>893668</v>
      </c>
      <c r="T325" s="36">
        <f t="shared" si="68"/>
        <v>0.13306062150483744</v>
      </c>
      <c r="U325" s="36">
        <f t="shared" si="69"/>
        <v>0.5309824230027258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13347182</v>
      </c>
      <c r="E326" s="31">
        <v>13394676</v>
      </c>
      <c r="F326" s="31">
        <v>2989453</v>
      </c>
      <c r="G326" s="36">
        <f t="shared" si="63"/>
        <v>0.22397634197241034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2989453</v>
      </c>
      <c r="O326" s="36">
        <f t="shared" si="67"/>
        <v>0.22397634197241034</v>
      </c>
      <c r="P326" s="31">
        <v>2670006</v>
      </c>
      <c r="Q326" s="31">
        <v>11867501</v>
      </c>
      <c r="R326" s="31">
        <v>12090078</v>
      </c>
      <c r="S326" s="31">
        <v>2670006</v>
      </c>
      <c r="T326" s="36">
        <f t="shared" si="68"/>
        <v>0.22498468717213507</v>
      </c>
      <c r="U326" s="36">
        <f t="shared" si="69"/>
        <v>0.1196428023008187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7790130</v>
      </c>
      <c r="E327" s="31">
        <v>7790130</v>
      </c>
      <c r="F327" s="31">
        <v>1233955</v>
      </c>
      <c r="G327" s="36">
        <f t="shared" si="63"/>
        <v>0.15839979563884043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1233955</v>
      </c>
      <c r="O327" s="36">
        <f t="shared" si="67"/>
        <v>0.15839979563884043</v>
      </c>
      <c r="P327" s="31">
        <v>1420643</v>
      </c>
      <c r="Q327" s="31">
        <v>7065249</v>
      </c>
      <c r="R327" s="31">
        <v>7145249</v>
      </c>
      <c r="S327" s="31">
        <v>1420643</v>
      </c>
      <c r="T327" s="36">
        <f t="shared" si="68"/>
        <v>0.20107472503799936</v>
      </c>
      <c r="U327" s="36">
        <f t="shared" si="69"/>
        <v>-0.13141091745075995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4875455</v>
      </c>
      <c r="E330" s="31">
        <v>4883292</v>
      </c>
      <c r="F330" s="31">
        <v>539609</v>
      </c>
      <c r="G330" s="36">
        <f t="shared" si="63"/>
        <v>0.11067869562943355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539609</v>
      </c>
      <c r="O330" s="36">
        <f t="shared" si="67"/>
        <v>0.11067869562943355</v>
      </c>
      <c r="P330" s="31">
        <v>755975</v>
      </c>
      <c r="Q330" s="31">
        <v>7373244</v>
      </c>
      <c r="R330" s="31">
        <v>5983238</v>
      </c>
      <c r="S330" s="31">
        <v>755975</v>
      </c>
      <c r="T330" s="36">
        <f t="shared" si="68"/>
        <v>0.10252949719282313</v>
      </c>
      <c r="U330" s="36">
        <f t="shared" si="69"/>
        <v>-0.28620787724461783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4336780</v>
      </c>
      <c r="E331" s="31">
        <v>4336780</v>
      </c>
      <c r="F331" s="31">
        <v>1018792</v>
      </c>
      <c r="G331" s="36">
        <f t="shared" si="63"/>
        <v>0.23491899519920309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1018792</v>
      </c>
      <c r="O331" s="36">
        <f t="shared" si="67"/>
        <v>0.23491899519920309</v>
      </c>
      <c r="P331" s="31">
        <v>1083837</v>
      </c>
      <c r="Q331" s="31">
        <v>4269781</v>
      </c>
      <c r="R331" s="31">
        <v>4563675</v>
      </c>
      <c r="S331" s="31">
        <v>1083837</v>
      </c>
      <c r="T331" s="36">
        <f t="shared" si="68"/>
        <v>0.25383901422578814</v>
      </c>
      <c r="U331" s="36">
        <f t="shared" si="69"/>
        <v>-6.001363673688942E-2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37644951</v>
      </c>
      <c r="E332" s="32">
        <f>SUM(E324:E331)</f>
        <v>37700282</v>
      </c>
      <c r="F332" s="32">
        <f>SUM(F324:F331)</f>
        <v>7149999</v>
      </c>
      <c r="G332" s="37">
        <f t="shared" si="63"/>
        <v>0.18993248257913789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7149999</v>
      </c>
      <c r="O332" s="37">
        <f t="shared" si="67"/>
        <v>0.18993248257913789</v>
      </c>
      <c r="P332" s="32">
        <f>SUM(P324:P331)</f>
        <v>6824129</v>
      </c>
      <c r="Q332" s="32">
        <f>SUM(Q324:Q331)</f>
        <v>37292022</v>
      </c>
      <c r="R332" s="32">
        <f>SUM(R324:R331)</f>
        <v>36430034</v>
      </c>
      <c r="S332" s="32">
        <f>SUM(S324:S331)</f>
        <v>6824129</v>
      </c>
      <c r="T332" s="37">
        <f t="shared" si="68"/>
        <v>0.18299165971745915</v>
      </c>
      <c r="U332" s="37">
        <f t="shared" si="69"/>
        <v>4.7752614289677142E-2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482168313</v>
      </c>
      <c r="E338" s="32">
        <f>SUM(E302,E304:E309,E311:E316,E318:E322,E324:E331,E333:E336)</f>
        <v>480368346</v>
      </c>
      <c r="F338" s="32">
        <f>SUM(F302,F304:F309,F311:F316,F318:F322,F324:F331,F333:F336)</f>
        <v>99822880</v>
      </c>
      <c r="G338" s="37">
        <f t="shared" si="63"/>
        <v>0.20702911682211683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99822880</v>
      </c>
      <c r="O338" s="37">
        <f t="shared" si="67"/>
        <v>0.20702911682211683</v>
      </c>
      <c r="P338" s="32">
        <f>SUM(P302,P304:P309,P311:P316,P318:P322,P324:P331,P333:P336)</f>
        <v>76079559</v>
      </c>
      <c r="Q338" s="32">
        <f>SUM(Q302,Q304:Q309,Q311:Q316,Q318:Q322,Q324:Q331,Q333:Q336)</f>
        <v>423156606</v>
      </c>
      <c r="R338" s="32">
        <f>SUM(R302,R304:R309,R311:R316,R318:R322,R324:R331,R333:R336)</f>
        <v>435270606</v>
      </c>
      <c r="S338" s="32">
        <f>SUM(S302,S304:S309,S311:S316,S318:S322,S324:S331,S333:S336)</f>
        <v>76079559</v>
      </c>
      <c r="T338" s="37">
        <f t="shared" si="68"/>
        <v>0.17979055016808601</v>
      </c>
      <c r="U338" s="37">
        <f t="shared" si="69"/>
        <v>0.31208541837105019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2013398818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2011812307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413943677</v>
      </c>
      <c r="G339" s="39">
        <f t="shared" si="63"/>
        <v>0.20559447701036646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413943677</v>
      </c>
      <c r="O339" s="39">
        <f t="shared" si="67"/>
        <v>0.20559447701036646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350234024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1907921797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2005368723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350234024</v>
      </c>
      <c r="T339" s="39">
        <f t="shared" si="68"/>
        <v>0.18356833312073115</v>
      </c>
      <c r="U339" s="39">
        <f t="shared" si="69"/>
        <v>0.18190595040532109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4382455434</v>
      </c>
      <c r="E8" s="31">
        <v>4382455434</v>
      </c>
      <c r="F8" s="31">
        <v>1366671358</v>
      </c>
      <c r="G8" s="36">
        <f>IF(($D8       =0),0,($F8       /$D8       ))</f>
        <v>0.31185060032717721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1366671358</v>
      </c>
      <c r="O8" s="36">
        <f>IF(($D8       =0),0,($N8       /$D8       ))</f>
        <v>0.31185060032717721</v>
      </c>
      <c r="P8" s="31">
        <v>1253576903</v>
      </c>
      <c r="Q8" s="31">
        <v>3937554849</v>
      </c>
      <c r="R8" s="31">
        <v>3963798050</v>
      </c>
      <c r="S8" s="31">
        <v>1253576903</v>
      </c>
      <c r="T8" s="36">
        <f>IF(($Q8       =0),0,($S8       /$Q8       ))</f>
        <v>0.31836430248542807</v>
      </c>
      <c r="U8" s="36">
        <f>IF(($P8       =0),0,(($F8       /$P8       )-1))</f>
        <v>9.0217404875080121E-2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8343770370</v>
      </c>
      <c r="E9" s="31">
        <v>8343770370</v>
      </c>
      <c r="F9" s="31">
        <v>1447105491</v>
      </c>
      <c r="G9" s="36">
        <f>IF(($D9       =0),0,($F9       /$D9       ))</f>
        <v>0.17343544067356687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1447105491</v>
      </c>
      <c r="O9" s="36">
        <f>IF(($D9       =0),0,($N9       /$D9       ))</f>
        <v>0.17343544067356687</v>
      </c>
      <c r="P9" s="31">
        <v>2274742319</v>
      </c>
      <c r="Q9" s="31">
        <v>7415583550</v>
      </c>
      <c r="R9" s="31">
        <v>7536922600</v>
      </c>
      <c r="S9" s="31">
        <v>2274742319</v>
      </c>
      <c r="T9" s="36">
        <f>IF(($Q9       =0),0,($S9       /$Q9       ))</f>
        <v>0.30675162698423108</v>
      </c>
      <c r="U9" s="36">
        <f>IF(($P9       =0),0,(($F9       /$P9       )-1))</f>
        <v>-0.36383761847972196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12726225804</v>
      </c>
      <c r="E10" s="32">
        <f>SUM(E8:E9)</f>
        <v>12726225804</v>
      </c>
      <c r="F10" s="32">
        <f>SUM(F8:F9)</f>
        <v>2813776849</v>
      </c>
      <c r="G10" s="37">
        <f t="shared" ref="G10:G54" si="0">IF(($D10      =0),0,($F10      /$D10      ))</f>
        <v>0.22110065406159912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2813776849</v>
      </c>
      <c r="O10" s="37">
        <f t="shared" ref="O10:O54" si="4">IF(($D10      =0),0,($N10      /$D10      ))</f>
        <v>0.22110065406159912</v>
      </c>
      <c r="P10" s="32">
        <f>SUM(P8:P9)</f>
        <v>3528319222</v>
      </c>
      <c r="Q10" s="32">
        <f>SUM(Q8:Q9)</f>
        <v>11353138399</v>
      </c>
      <c r="R10" s="32">
        <f>SUM(R8:R9)</f>
        <v>11500720650</v>
      </c>
      <c r="S10" s="32">
        <f>SUM(S8:S9)</f>
        <v>3528319222</v>
      </c>
      <c r="T10" s="37">
        <f t="shared" ref="T10:T54" si="5">IF(($Q10      =0),0,($S10      /$Q10      ))</f>
        <v>0.31077919584868086</v>
      </c>
      <c r="U10" s="37">
        <f t="shared" ref="U10:U54" si="6">IF(($P10      =0),0,(($F10      /$P10      )-1))</f>
        <v>-0.20251636205268508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181334609</v>
      </c>
      <c r="E11" s="31">
        <v>181334609</v>
      </c>
      <c r="F11" s="31">
        <v>56091017</v>
      </c>
      <c r="G11" s="36">
        <f t="shared" si="0"/>
        <v>0.30932328533049086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56091017</v>
      </c>
      <c r="O11" s="36">
        <f t="shared" si="4"/>
        <v>0.30932328533049086</v>
      </c>
      <c r="P11" s="31">
        <v>41720893</v>
      </c>
      <c r="Q11" s="31">
        <v>154883099</v>
      </c>
      <c r="R11" s="31">
        <v>184447082</v>
      </c>
      <c r="S11" s="31">
        <v>41720893</v>
      </c>
      <c r="T11" s="36">
        <f t="shared" si="5"/>
        <v>0.26937021062575717</v>
      </c>
      <c r="U11" s="36">
        <f t="shared" si="6"/>
        <v>0.34443471763655675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171804524</v>
      </c>
      <c r="E12" s="31">
        <v>168230910</v>
      </c>
      <c r="F12" s="31">
        <v>21670128</v>
      </c>
      <c r="G12" s="36">
        <f t="shared" si="0"/>
        <v>0.12613246435815625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21670128</v>
      </c>
      <c r="O12" s="36">
        <f t="shared" si="4"/>
        <v>0.12613246435815625</v>
      </c>
      <c r="P12" s="31">
        <v>3270862</v>
      </c>
      <c r="Q12" s="31">
        <v>151891336</v>
      </c>
      <c r="R12" s="31">
        <v>145855614</v>
      </c>
      <c r="S12" s="31">
        <v>3270862</v>
      </c>
      <c r="T12" s="36">
        <f t="shared" si="5"/>
        <v>2.1534223650518158E-2</v>
      </c>
      <c r="U12" s="36">
        <f t="shared" si="6"/>
        <v>5.6252039982120925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250394029</v>
      </c>
      <c r="E13" s="31">
        <v>250394029</v>
      </c>
      <c r="F13" s="31">
        <v>49364588</v>
      </c>
      <c r="G13" s="36">
        <f t="shared" si="0"/>
        <v>0.19714762447470344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49364588</v>
      </c>
      <c r="O13" s="36">
        <f t="shared" si="4"/>
        <v>0.19714762447470344</v>
      </c>
      <c r="P13" s="31">
        <v>32842277</v>
      </c>
      <c r="Q13" s="31">
        <v>263613956</v>
      </c>
      <c r="R13" s="31">
        <v>258763887</v>
      </c>
      <c r="S13" s="31">
        <v>32842277</v>
      </c>
      <c r="T13" s="36">
        <f t="shared" si="5"/>
        <v>0.12458474315373501</v>
      </c>
      <c r="U13" s="36">
        <f t="shared" si="6"/>
        <v>0.50308055680792174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133085083</v>
      </c>
      <c r="E14" s="31">
        <v>133085083</v>
      </c>
      <c r="F14" s="31">
        <v>24946662</v>
      </c>
      <c r="G14" s="36">
        <f t="shared" si="0"/>
        <v>0.18744897202340852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24946662</v>
      </c>
      <c r="O14" s="36">
        <f t="shared" si="4"/>
        <v>0.18744897202340852</v>
      </c>
      <c r="P14" s="31">
        <v>25718436</v>
      </c>
      <c r="Q14" s="31">
        <v>121250281</v>
      </c>
      <c r="R14" s="31">
        <v>125547282</v>
      </c>
      <c r="S14" s="31">
        <v>25718436</v>
      </c>
      <c r="T14" s="36">
        <f t="shared" si="5"/>
        <v>0.21211032079999881</v>
      </c>
      <c r="U14" s="36">
        <f t="shared" si="6"/>
        <v>-3.0008589946915909E-2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61827246</v>
      </c>
      <c r="E15" s="31">
        <v>61827246</v>
      </c>
      <c r="F15" s="31">
        <v>14813203</v>
      </c>
      <c r="G15" s="36">
        <f t="shared" si="0"/>
        <v>0.23959021237983008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14813203</v>
      </c>
      <c r="O15" s="36">
        <f t="shared" si="4"/>
        <v>0.23959021237983008</v>
      </c>
      <c r="P15" s="31">
        <v>13256018</v>
      </c>
      <c r="Q15" s="31">
        <v>46126391</v>
      </c>
      <c r="R15" s="31">
        <v>52202422</v>
      </c>
      <c r="S15" s="31">
        <v>13256018</v>
      </c>
      <c r="T15" s="36">
        <f t="shared" si="5"/>
        <v>0.28738467746154256</v>
      </c>
      <c r="U15" s="36">
        <f t="shared" si="6"/>
        <v>0.11747004266288719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527947036</v>
      </c>
      <c r="E16" s="31">
        <v>527747131</v>
      </c>
      <c r="F16" s="31">
        <v>157979403</v>
      </c>
      <c r="G16" s="36">
        <f t="shared" si="0"/>
        <v>0.29923343105955047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157979403</v>
      </c>
      <c r="O16" s="36">
        <f t="shared" si="4"/>
        <v>0.29923343105955047</v>
      </c>
      <c r="P16" s="31">
        <v>151459868</v>
      </c>
      <c r="Q16" s="31">
        <v>454723784</v>
      </c>
      <c r="R16" s="31">
        <v>494191326</v>
      </c>
      <c r="S16" s="31">
        <v>151459868</v>
      </c>
      <c r="T16" s="36">
        <f t="shared" si="5"/>
        <v>0.33308103365008945</v>
      </c>
      <c r="U16" s="36">
        <f t="shared" si="6"/>
        <v>4.3044636748263976E-2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12163208</v>
      </c>
      <c r="E17" s="31">
        <v>12163208</v>
      </c>
      <c r="F17" s="31">
        <v>2546008</v>
      </c>
      <c r="G17" s="36">
        <f t="shared" si="0"/>
        <v>0.20932043585869781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2546008</v>
      </c>
      <c r="O17" s="36">
        <f t="shared" si="4"/>
        <v>0.20932043585869781</v>
      </c>
      <c r="P17" s="31">
        <v>2989902</v>
      </c>
      <c r="Q17" s="31">
        <v>16222215</v>
      </c>
      <c r="R17" s="31">
        <v>11660992</v>
      </c>
      <c r="S17" s="31">
        <v>2989902</v>
      </c>
      <c r="T17" s="36">
        <f t="shared" si="5"/>
        <v>0.18430910945268572</v>
      </c>
      <c r="U17" s="36">
        <f t="shared" si="6"/>
        <v>-0.14846439782976162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1338555735</v>
      </c>
      <c r="E19" s="32">
        <f>SUM(E11:E18)</f>
        <v>1334782216</v>
      </c>
      <c r="F19" s="32">
        <f>SUM(F11:F18)</f>
        <v>327411009</v>
      </c>
      <c r="G19" s="37">
        <f t="shared" si="0"/>
        <v>0.24460020635599458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327411009</v>
      </c>
      <c r="O19" s="37">
        <f t="shared" si="4"/>
        <v>0.24460020635599458</v>
      </c>
      <c r="P19" s="32">
        <f>SUM(P11:P18)</f>
        <v>271258256</v>
      </c>
      <c r="Q19" s="32">
        <f>SUM(Q11:Q18)</f>
        <v>1208711062</v>
      </c>
      <c r="R19" s="32">
        <f>SUM(R11:R18)</f>
        <v>1272668605</v>
      </c>
      <c r="S19" s="32">
        <f>SUM(S11:S18)</f>
        <v>271258256</v>
      </c>
      <c r="T19" s="37">
        <f t="shared" si="5"/>
        <v>0.22441943697541836</v>
      </c>
      <c r="U19" s="37">
        <f t="shared" si="6"/>
        <v>0.20700845691494818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20654210</v>
      </c>
      <c r="E20" s="31">
        <v>20654210</v>
      </c>
      <c r="F20" s="31">
        <v>4932667</v>
      </c>
      <c r="G20" s="36">
        <f t="shared" si="0"/>
        <v>0.23882138314658369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4932667</v>
      </c>
      <c r="O20" s="36">
        <f t="shared" si="4"/>
        <v>0.23882138314658369</v>
      </c>
      <c r="P20" s="31">
        <v>3323113</v>
      </c>
      <c r="Q20" s="31">
        <v>15309848</v>
      </c>
      <c r="R20" s="31">
        <v>16789719</v>
      </c>
      <c r="S20" s="31">
        <v>3323113</v>
      </c>
      <c r="T20" s="36">
        <f t="shared" si="5"/>
        <v>0.21705721702788949</v>
      </c>
      <c r="U20" s="36">
        <f t="shared" si="6"/>
        <v>0.48435126942719076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13232001</v>
      </c>
      <c r="E21" s="31">
        <v>13276523</v>
      </c>
      <c r="F21" s="31">
        <v>3824092</v>
      </c>
      <c r="G21" s="36">
        <f t="shared" si="0"/>
        <v>0.28900330343082653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3824092</v>
      </c>
      <c r="O21" s="36">
        <f t="shared" si="4"/>
        <v>0.28900330343082653</v>
      </c>
      <c r="P21" s="31">
        <v>59042</v>
      </c>
      <c r="Q21" s="31">
        <v>1152000</v>
      </c>
      <c r="R21" s="31">
        <v>1152000</v>
      </c>
      <c r="S21" s="31">
        <v>59042</v>
      </c>
      <c r="T21" s="36">
        <f t="shared" si="5"/>
        <v>5.1251736111111112E-2</v>
      </c>
      <c r="U21" s="36">
        <f t="shared" si="6"/>
        <v>63.769011889841124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20793482</v>
      </c>
      <c r="E22" s="31">
        <v>22729099</v>
      </c>
      <c r="F22" s="31">
        <v>6649634</v>
      </c>
      <c r="G22" s="36">
        <f t="shared" si="0"/>
        <v>0.31979415472598577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6649634</v>
      </c>
      <c r="O22" s="36">
        <f t="shared" si="4"/>
        <v>0.31979415472598577</v>
      </c>
      <c r="P22" s="31">
        <v>5887708</v>
      </c>
      <c r="Q22" s="31">
        <v>16916369</v>
      </c>
      <c r="R22" s="31">
        <v>20290905</v>
      </c>
      <c r="S22" s="31">
        <v>5887708</v>
      </c>
      <c r="T22" s="36">
        <f t="shared" si="5"/>
        <v>0.34804797648951735</v>
      </c>
      <c r="U22" s="36">
        <f t="shared" si="6"/>
        <v>0.12940961066683343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80466251</v>
      </c>
      <c r="E23" s="31">
        <v>80466251</v>
      </c>
      <c r="F23" s="31">
        <v>-2675835</v>
      </c>
      <c r="G23" s="36">
        <f t="shared" si="0"/>
        <v>-3.3254127870329137E-2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-2675835</v>
      </c>
      <c r="O23" s="36">
        <f t="shared" si="4"/>
        <v>-3.3254127870329137E-2</v>
      </c>
      <c r="P23" s="31">
        <v>21248127</v>
      </c>
      <c r="Q23" s="31">
        <v>65788421</v>
      </c>
      <c r="R23" s="31">
        <v>68755884</v>
      </c>
      <c r="S23" s="31">
        <v>21248127</v>
      </c>
      <c r="T23" s="36">
        <f t="shared" si="5"/>
        <v>0.32297669828555392</v>
      </c>
      <c r="U23" s="36">
        <f t="shared" si="6"/>
        <v>-1.1259327469192932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17973456</v>
      </c>
      <c r="E24" s="31">
        <v>17973456</v>
      </c>
      <c r="F24" s="31">
        <v>4170091</v>
      </c>
      <c r="G24" s="36">
        <f t="shared" si="0"/>
        <v>0.23201386533563717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4170091</v>
      </c>
      <c r="O24" s="36">
        <f t="shared" si="4"/>
        <v>0.23201386533563717</v>
      </c>
      <c r="P24" s="31">
        <v>1197924</v>
      </c>
      <c r="Q24" s="31">
        <v>5380103</v>
      </c>
      <c r="R24" s="31">
        <v>5380103</v>
      </c>
      <c r="S24" s="31">
        <v>1197924</v>
      </c>
      <c r="T24" s="36">
        <f t="shared" si="5"/>
        <v>0.22265819074467533</v>
      </c>
      <c r="U24" s="36">
        <f t="shared" si="6"/>
        <v>2.4810981331036026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153302003</v>
      </c>
      <c r="E25" s="31">
        <v>153302003</v>
      </c>
      <c r="F25" s="31">
        <v>42996079</v>
      </c>
      <c r="G25" s="36">
        <f t="shared" si="0"/>
        <v>0.28046651810544182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42996079</v>
      </c>
      <c r="O25" s="36">
        <f t="shared" si="4"/>
        <v>0.28046651810544182</v>
      </c>
      <c r="P25" s="31">
        <v>48921891</v>
      </c>
      <c r="Q25" s="31">
        <v>177695050</v>
      </c>
      <c r="R25" s="31">
        <v>170695050</v>
      </c>
      <c r="S25" s="31">
        <v>48921891</v>
      </c>
      <c r="T25" s="36">
        <f t="shared" si="5"/>
        <v>0.27531375240897255</v>
      </c>
      <c r="U25" s="36">
        <f t="shared" si="6"/>
        <v>-0.12112802426218561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306421403</v>
      </c>
      <c r="E27" s="32">
        <f>SUM(E20:E26)</f>
        <v>308401542</v>
      </c>
      <c r="F27" s="32">
        <f>SUM(F20:F26)</f>
        <v>59896728</v>
      </c>
      <c r="G27" s="37">
        <f t="shared" si="0"/>
        <v>0.19547175038553036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59896728</v>
      </c>
      <c r="O27" s="37">
        <f t="shared" si="4"/>
        <v>0.19547175038553036</v>
      </c>
      <c r="P27" s="32">
        <f>SUM(P20:P26)</f>
        <v>80637805</v>
      </c>
      <c r="Q27" s="32">
        <f>SUM(Q20:Q26)</f>
        <v>282241791</v>
      </c>
      <c r="R27" s="32">
        <f>SUM(R20:R26)</f>
        <v>283063661</v>
      </c>
      <c r="S27" s="32">
        <f>SUM(S20:S26)</f>
        <v>80637805</v>
      </c>
      <c r="T27" s="37">
        <f t="shared" si="5"/>
        <v>0.28570469565933276</v>
      </c>
      <c r="U27" s="37">
        <f t="shared" si="6"/>
        <v>-0.25721281723876288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190619165</v>
      </c>
      <c r="E28" s="31">
        <v>190619165</v>
      </c>
      <c r="F28" s="31">
        <v>40297842</v>
      </c>
      <c r="G28" s="36">
        <f t="shared" si="0"/>
        <v>0.21140498648181572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40297842</v>
      </c>
      <c r="O28" s="36">
        <f t="shared" si="4"/>
        <v>0.21140498648181572</v>
      </c>
      <c r="P28" s="31">
        <v>64334485</v>
      </c>
      <c r="Q28" s="31">
        <v>141681990</v>
      </c>
      <c r="R28" s="31">
        <v>118667269</v>
      </c>
      <c r="S28" s="31">
        <v>64334485</v>
      </c>
      <c r="T28" s="36">
        <f t="shared" si="5"/>
        <v>0.45407666140205966</v>
      </c>
      <c r="U28" s="36">
        <f t="shared" si="6"/>
        <v>-0.37361988675280455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695652</v>
      </c>
      <c r="E29" s="31">
        <v>695652</v>
      </c>
      <c r="F29" s="31">
        <v>591304</v>
      </c>
      <c r="G29" s="36">
        <f t="shared" si="0"/>
        <v>0.84999971249992812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591304</v>
      </c>
      <c r="O29" s="36">
        <f t="shared" si="4"/>
        <v>0.84999971249992812</v>
      </c>
      <c r="P29" s="31">
        <v>0</v>
      </c>
      <c r="Q29" s="31">
        <v>434783</v>
      </c>
      <c r="R29" s="31">
        <v>808163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26288431</v>
      </c>
      <c r="E30" s="31">
        <v>26288431</v>
      </c>
      <c r="F30" s="31">
        <v>10404620</v>
      </c>
      <c r="G30" s="36">
        <f t="shared" si="0"/>
        <v>0.39578702890256173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10404620</v>
      </c>
      <c r="O30" s="36">
        <f t="shared" si="4"/>
        <v>0.39578702890256173</v>
      </c>
      <c r="P30" s="31">
        <v>8346252</v>
      </c>
      <c r="Q30" s="31">
        <v>21372129</v>
      </c>
      <c r="R30" s="31">
        <v>27843868</v>
      </c>
      <c r="S30" s="31">
        <v>8346252</v>
      </c>
      <c r="T30" s="36">
        <f t="shared" si="5"/>
        <v>0.39052038287809326</v>
      </c>
      <c r="U30" s="36">
        <f t="shared" si="6"/>
        <v>0.24662183696346585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33746809</v>
      </c>
      <c r="E32" s="31">
        <v>33746809</v>
      </c>
      <c r="F32" s="31">
        <v>11464456</v>
      </c>
      <c r="G32" s="36">
        <f t="shared" si="0"/>
        <v>0.33971970505418747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11464456</v>
      </c>
      <c r="O32" s="36">
        <f t="shared" si="4"/>
        <v>0.33971970505418747</v>
      </c>
      <c r="P32" s="31">
        <v>3736249</v>
      </c>
      <c r="Q32" s="31">
        <v>26888465</v>
      </c>
      <c r="R32" s="31">
        <v>30231585</v>
      </c>
      <c r="S32" s="31">
        <v>3736249</v>
      </c>
      <c r="T32" s="36">
        <f t="shared" si="5"/>
        <v>0.13895359961976261</v>
      </c>
      <c r="U32" s="36">
        <f t="shared" si="6"/>
        <v>2.0684400317002427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513129869</v>
      </c>
      <c r="E33" s="31">
        <v>513129869</v>
      </c>
      <c r="F33" s="31">
        <v>207957407</v>
      </c>
      <c r="G33" s="36">
        <f t="shared" si="0"/>
        <v>0.40527246524407645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207957407</v>
      </c>
      <c r="O33" s="36">
        <f t="shared" si="4"/>
        <v>0.40527246524407645</v>
      </c>
      <c r="P33" s="31">
        <v>187562478</v>
      </c>
      <c r="Q33" s="31">
        <v>424479505</v>
      </c>
      <c r="R33" s="31">
        <v>546559505</v>
      </c>
      <c r="S33" s="31">
        <v>187562478</v>
      </c>
      <c r="T33" s="36">
        <f t="shared" si="5"/>
        <v>0.44186462665612086</v>
      </c>
      <c r="U33" s="36">
        <f t="shared" si="6"/>
        <v>0.10873672185115835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764479926</v>
      </c>
      <c r="E35" s="32">
        <f>SUM(E28:E34)</f>
        <v>764479926</v>
      </c>
      <c r="F35" s="32">
        <f>SUM(F28:F34)</f>
        <v>270715629</v>
      </c>
      <c r="G35" s="37">
        <f t="shared" si="0"/>
        <v>0.354117380709353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270715629</v>
      </c>
      <c r="O35" s="37">
        <f t="shared" si="4"/>
        <v>0.354117380709353</v>
      </c>
      <c r="P35" s="32">
        <f>SUM(P28:P34)</f>
        <v>263979464</v>
      </c>
      <c r="Q35" s="32">
        <f>SUM(Q28:Q34)</f>
        <v>614856872</v>
      </c>
      <c r="R35" s="32">
        <f>SUM(R28:R34)</f>
        <v>724110390</v>
      </c>
      <c r="S35" s="32">
        <f>SUM(S28:S34)</f>
        <v>263979464</v>
      </c>
      <c r="T35" s="37">
        <f t="shared" si="5"/>
        <v>0.42933481924229028</v>
      </c>
      <c r="U35" s="37">
        <f t="shared" si="6"/>
        <v>2.5517761487689139E-2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75707004</v>
      </c>
      <c r="E36" s="31">
        <v>75707004</v>
      </c>
      <c r="F36" s="31">
        <v>17558763</v>
      </c>
      <c r="G36" s="36">
        <f t="shared" si="0"/>
        <v>0.23193049615330175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17558763</v>
      </c>
      <c r="O36" s="36">
        <f t="shared" si="4"/>
        <v>0.23193049615330175</v>
      </c>
      <c r="P36" s="31">
        <v>15162255</v>
      </c>
      <c r="Q36" s="31">
        <v>67826750</v>
      </c>
      <c r="R36" s="31">
        <v>72399083</v>
      </c>
      <c r="S36" s="31">
        <v>15162255</v>
      </c>
      <c r="T36" s="36">
        <f t="shared" si="5"/>
        <v>0.22354388202294817</v>
      </c>
      <c r="U36" s="36">
        <f t="shared" si="6"/>
        <v>0.15805749210786924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96095108</v>
      </c>
      <c r="E37" s="31">
        <v>96095108</v>
      </c>
      <c r="F37" s="31">
        <v>19532258</v>
      </c>
      <c r="G37" s="36">
        <f t="shared" si="0"/>
        <v>0.20325964980444167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19532258</v>
      </c>
      <c r="O37" s="36">
        <f t="shared" si="4"/>
        <v>0.20325964980444167</v>
      </c>
      <c r="P37" s="31">
        <v>9973270</v>
      </c>
      <c r="Q37" s="31">
        <v>90810750</v>
      </c>
      <c r="R37" s="31">
        <v>99782924</v>
      </c>
      <c r="S37" s="31">
        <v>9973270</v>
      </c>
      <c r="T37" s="36">
        <f t="shared" si="5"/>
        <v>0.10982477294813665</v>
      </c>
      <c r="U37" s="36">
        <f t="shared" si="6"/>
        <v>0.95846076562651961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267086978</v>
      </c>
      <c r="E38" s="31">
        <v>267086978</v>
      </c>
      <c r="F38" s="31">
        <v>73248282</v>
      </c>
      <c r="G38" s="36">
        <f t="shared" si="0"/>
        <v>0.27424879546167913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73248282</v>
      </c>
      <c r="O38" s="36">
        <f t="shared" si="4"/>
        <v>0.27424879546167913</v>
      </c>
      <c r="P38" s="31">
        <v>50282436</v>
      </c>
      <c r="Q38" s="31">
        <v>235273128</v>
      </c>
      <c r="R38" s="31">
        <v>232718701</v>
      </c>
      <c r="S38" s="31">
        <v>50282436</v>
      </c>
      <c r="T38" s="36">
        <f t="shared" si="5"/>
        <v>0.21371941805440697</v>
      </c>
      <c r="U38" s="36">
        <f t="shared" si="6"/>
        <v>0.45673694090715888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438889090</v>
      </c>
      <c r="E40" s="32">
        <f>SUM(E36:E39)</f>
        <v>438889090</v>
      </c>
      <c r="F40" s="32">
        <f>SUM(F36:F39)</f>
        <v>110339303</v>
      </c>
      <c r="G40" s="37">
        <f t="shared" si="0"/>
        <v>0.2514058916342623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110339303</v>
      </c>
      <c r="O40" s="37">
        <f t="shared" si="4"/>
        <v>0.2514058916342623</v>
      </c>
      <c r="P40" s="32">
        <f>SUM(P36:P39)</f>
        <v>75417961</v>
      </c>
      <c r="Q40" s="32">
        <f>SUM(Q36:Q39)</f>
        <v>393910628</v>
      </c>
      <c r="R40" s="32">
        <f>SUM(R36:R39)</f>
        <v>404900708</v>
      </c>
      <c r="S40" s="32">
        <f>SUM(S36:S39)</f>
        <v>75417961</v>
      </c>
      <c r="T40" s="37">
        <f t="shared" si="5"/>
        <v>0.1914595739214226</v>
      </c>
      <c r="U40" s="37">
        <f t="shared" si="6"/>
        <v>0.46303747193589606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17010000</v>
      </c>
      <c r="E41" s="31">
        <v>17010000</v>
      </c>
      <c r="F41" s="31">
        <v>4140834</v>
      </c>
      <c r="G41" s="36">
        <f t="shared" si="0"/>
        <v>0.24343527336860671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4140834</v>
      </c>
      <c r="O41" s="36">
        <f t="shared" si="4"/>
        <v>0.24343527336860671</v>
      </c>
      <c r="P41" s="31">
        <v>6668738</v>
      </c>
      <c r="Q41" s="31">
        <v>35517508</v>
      </c>
      <c r="R41" s="31">
        <v>39322548</v>
      </c>
      <c r="S41" s="31">
        <v>6668738</v>
      </c>
      <c r="T41" s="36">
        <f t="shared" si="5"/>
        <v>0.18775917499617373</v>
      </c>
      <c r="U41" s="36">
        <f t="shared" si="6"/>
        <v>-0.37906782362719904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43152773</v>
      </c>
      <c r="E43" s="31">
        <v>43152773</v>
      </c>
      <c r="F43" s="31">
        <v>13632213</v>
      </c>
      <c r="G43" s="36">
        <f t="shared" si="0"/>
        <v>0.31590583993292853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13632213</v>
      </c>
      <c r="O43" s="36">
        <f t="shared" si="4"/>
        <v>0.31590583993292853</v>
      </c>
      <c r="P43" s="31">
        <v>14456872</v>
      </c>
      <c r="Q43" s="31">
        <v>23275991</v>
      </c>
      <c r="R43" s="31">
        <v>23350940</v>
      </c>
      <c r="S43" s="31">
        <v>14456872</v>
      </c>
      <c r="T43" s="36">
        <f t="shared" si="5"/>
        <v>0.62110661582572357</v>
      </c>
      <c r="U43" s="36">
        <f t="shared" si="6"/>
        <v>-5.7042699139896902E-2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12031304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12031304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749624748</v>
      </c>
      <c r="E45" s="31">
        <v>749624748</v>
      </c>
      <c r="F45" s="31">
        <v>209390062</v>
      </c>
      <c r="G45" s="36">
        <f t="shared" si="0"/>
        <v>0.27932650644025964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209390062</v>
      </c>
      <c r="O45" s="36">
        <f t="shared" si="4"/>
        <v>0.27932650644025964</v>
      </c>
      <c r="P45" s="31">
        <v>222107069</v>
      </c>
      <c r="Q45" s="31">
        <v>644980309</v>
      </c>
      <c r="R45" s="31">
        <v>649712894</v>
      </c>
      <c r="S45" s="31">
        <v>222107069</v>
      </c>
      <c r="T45" s="36">
        <f t="shared" si="5"/>
        <v>0.34436255789632175</v>
      </c>
      <c r="U45" s="36">
        <f t="shared" si="6"/>
        <v>-5.7256201062200307E-2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809787521</v>
      </c>
      <c r="E47" s="32">
        <f>SUM(E41:E46)</f>
        <v>809787521</v>
      </c>
      <c r="F47" s="32">
        <f>SUM(F41:F46)</f>
        <v>239194413</v>
      </c>
      <c r="G47" s="37">
        <f t="shared" si="0"/>
        <v>0.29537922825066604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239194413</v>
      </c>
      <c r="O47" s="37">
        <f t="shared" si="4"/>
        <v>0.29537922825066604</v>
      </c>
      <c r="P47" s="32">
        <f>SUM(P41:P46)</f>
        <v>243232679</v>
      </c>
      <c r="Q47" s="32">
        <f>SUM(Q41:Q46)</f>
        <v>703773808</v>
      </c>
      <c r="R47" s="32">
        <f>SUM(R41:R46)</f>
        <v>712386382</v>
      </c>
      <c r="S47" s="32">
        <f>SUM(S41:S46)</f>
        <v>243232679</v>
      </c>
      <c r="T47" s="37">
        <f t="shared" si="5"/>
        <v>0.34561200805586106</v>
      </c>
      <c r="U47" s="37">
        <f t="shared" si="6"/>
        <v>-1.6602481280897252E-2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142991100</v>
      </c>
      <c r="E48" s="31">
        <v>142991100</v>
      </c>
      <c r="F48" s="31">
        <v>40243150</v>
      </c>
      <c r="G48" s="36">
        <f t="shared" si="0"/>
        <v>0.28143814545101059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40243150</v>
      </c>
      <c r="O48" s="36">
        <f t="shared" si="4"/>
        <v>0.28143814545101059</v>
      </c>
      <c r="P48" s="31">
        <v>39748799</v>
      </c>
      <c r="Q48" s="31">
        <v>131097636</v>
      </c>
      <c r="R48" s="31">
        <v>140427636</v>
      </c>
      <c r="S48" s="31">
        <v>39748799</v>
      </c>
      <c r="T48" s="36">
        <f t="shared" si="5"/>
        <v>0.30319996769430685</v>
      </c>
      <c r="U48" s="36">
        <f t="shared" si="6"/>
        <v>1.2436878910479843E-2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97772969</v>
      </c>
      <c r="E50" s="31">
        <v>97772969</v>
      </c>
      <c r="F50" s="31">
        <v>26457849</v>
      </c>
      <c r="G50" s="36">
        <f t="shared" si="0"/>
        <v>0.27060494603574942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26457849</v>
      </c>
      <c r="O50" s="36">
        <f t="shared" si="4"/>
        <v>0.27060494603574942</v>
      </c>
      <c r="P50" s="31">
        <v>24934918</v>
      </c>
      <c r="Q50" s="31">
        <v>93136464</v>
      </c>
      <c r="R50" s="31">
        <v>93413979</v>
      </c>
      <c r="S50" s="31">
        <v>24934918</v>
      </c>
      <c r="T50" s="36">
        <f t="shared" si="5"/>
        <v>0.26772455093420766</v>
      </c>
      <c r="U50" s="36">
        <f t="shared" si="6"/>
        <v>6.1076238550293205E-2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10359031</v>
      </c>
      <c r="E51" s="31">
        <v>10359031</v>
      </c>
      <c r="F51" s="31">
        <v>3626798</v>
      </c>
      <c r="G51" s="36">
        <f t="shared" si="0"/>
        <v>0.35010977378096464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3626798</v>
      </c>
      <c r="O51" s="36">
        <f t="shared" si="4"/>
        <v>0.35010977378096464</v>
      </c>
      <c r="P51" s="31">
        <v>2763011</v>
      </c>
      <c r="Q51" s="31">
        <v>10365184</v>
      </c>
      <c r="R51" s="31">
        <v>8979465</v>
      </c>
      <c r="S51" s="31">
        <v>2763011</v>
      </c>
      <c r="T51" s="36">
        <f t="shared" si="5"/>
        <v>0.26656651729482084</v>
      </c>
      <c r="U51" s="36">
        <f t="shared" si="6"/>
        <v>0.31262524832510619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9949717</v>
      </c>
      <c r="Q52" s="31">
        <v>25000000</v>
      </c>
      <c r="R52" s="31">
        <v>36997430</v>
      </c>
      <c r="S52" s="31">
        <v>9949717</v>
      </c>
      <c r="T52" s="36">
        <f t="shared" si="5"/>
        <v>0.39798867999999998</v>
      </c>
      <c r="U52" s="36">
        <f t="shared" si="6"/>
        <v>-1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251123100</v>
      </c>
      <c r="E53" s="32">
        <f>SUM(E48:E52)</f>
        <v>251123100</v>
      </c>
      <c r="F53" s="32">
        <f>SUM(F48:F52)</f>
        <v>70327797</v>
      </c>
      <c r="G53" s="37">
        <f t="shared" si="0"/>
        <v>0.28005307755439462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70327797</v>
      </c>
      <c r="O53" s="37">
        <f t="shared" si="4"/>
        <v>0.28005307755439462</v>
      </c>
      <c r="P53" s="32">
        <f>SUM(P48:P52)</f>
        <v>77396445</v>
      </c>
      <c r="Q53" s="32">
        <f>SUM(Q48:Q52)</f>
        <v>259599284</v>
      </c>
      <c r="R53" s="32">
        <f>SUM(R48:R52)</f>
        <v>279818510</v>
      </c>
      <c r="S53" s="32">
        <f>SUM(S48:S52)</f>
        <v>77396445</v>
      </c>
      <c r="T53" s="37">
        <f t="shared" si="5"/>
        <v>0.29813812968759962</v>
      </c>
      <c r="U53" s="37">
        <f t="shared" si="6"/>
        <v>-9.1330396376732792E-2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16635482579</v>
      </c>
      <c r="E54" s="32">
        <f>SUM(E8:E9,E11:E18,E20:E26,E28:E34,E36:E39,E41:E46,E48:E52)</f>
        <v>16633689199</v>
      </c>
      <c r="F54" s="32">
        <f>SUM(F8:F9,F11:F18,F20:F26,F28:F34,F36:F39,F41:F46,F48:F52)</f>
        <v>3891661728</v>
      </c>
      <c r="G54" s="37">
        <f t="shared" si="0"/>
        <v>0.23393741116429562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3891661728</v>
      </c>
      <c r="O54" s="37">
        <f t="shared" si="4"/>
        <v>0.23393741116429562</v>
      </c>
      <c r="P54" s="32">
        <f>SUM(P8:P9,P11:P18,P20:P26,P28:P34,P36:P39,P41:P46,P48:P52)</f>
        <v>4540241832</v>
      </c>
      <c r="Q54" s="32">
        <f>SUM(Q8:Q9,Q11:Q18,Q20:Q26,Q28:Q34,Q36:Q39,Q41:Q46,Q48:Q52)</f>
        <v>14816231844</v>
      </c>
      <c r="R54" s="32">
        <f>SUM(R8:R9,R11:R18,R20:R26,R28:R34,R36:R39,R41:R46,R48:R52)</f>
        <v>15177668906</v>
      </c>
      <c r="S54" s="32">
        <f>SUM(S8:S9,S11:S18,S20:S26,S28:S34,S36:S39,S41:S46,S48:S52)</f>
        <v>4540241832</v>
      </c>
      <c r="T54" s="37">
        <f t="shared" si="5"/>
        <v>0.30643701312210647</v>
      </c>
      <c r="U54" s="37">
        <f t="shared" si="6"/>
        <v>-0.14285144448226383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4380959120</v>
      </c>
      <c r="E57" s="31">
        <v>4380959120</v>
      </c>
      <c r="F57" s="31">
        <v>1264411543</v>
      </c>
      <c r="G57" s="36">
        <f t="shared" ref="G57:G85" si="7">IF(($D57      =0),0,($F57      /$D57      ))</f>
        <v>0.28861523432795694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1264411543</v>
      </c>
      <c r="O57" s="36">
        <f t="shared" ref="O57:O85" si="11">IF(($D57      =0),0,($N57      /$D57      ))</f>
        <v>0.28861523432795694</v>
      </c>
      <c r="P57" s="31">
        <v>1205194176</v>
      </c>
      <c r="Q57" s="31">
        <v>3989805701</v>
      </c>
      <c r="R57" s="31">
        <v>4295174955</v>
      </c>
      <c r="S57" s="31">
        <v>1205194176</v>
      </c>
      <c r="T57" s="36">
        <f t="shared" ref="T57:T85" si="12">IF(($Q57      =0),0,($S57      /$Q57      ))</f>
        <v>0.30206838786608869</v>
      </c>
      <c r="U57" s="36">
        <f t="shared" ref="U57:U85" si="13">IF(($P57      =0),0,(($F57      /$P57      )-1))</f>
        <v>4.9135125425630921E-2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4380959120</v>
      </c>
      <c r="E58" s="32">
        <f>E57</f>
        <v>4380959120</v>
      </c>
      <c r="F58" s="32">
        <f>F57</f>
        <v>1264411543</v>
      </c>
      <c r="G58" s="37">
        <f t="shared" si="7"/>
        <v>0.28861523432795694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1264411543</v>
      </c>
      <c r="O58" s="37">
        <f t="shared" si="11"/>
        <v>0.28861523432795694</v>
      </c>
      <c r="P58" s="32">
        <f>P57</f>
        <v>1205194176</v>
      </c>
      <c r="Q58" s="32">
        <f>Q57</f>
        <v>3989805701</v>
      </c>
      <c r="R58" s="32">
        <f>R57</f>
        <v>4295174955</v>
      </c>
      <c r="S58" s="32">
        <f>S57</f>
        <v>1205194176</v>
      </c>
      <c r="T58" s="37">
        <f t="shared" si="12"/>
        <v>0.30206838786608869</v>
      </c>
      <c r="U58" s="37">
        <f t="shared" si="13"/>
        <v>4.9135125425630921E-2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53520369</v>
      </c>
      <c r="E59" s="31">
        <v>53520369</v>
      </c>
      <c r="F59" s="31">
        <v>2534573</v>
      </c>
      <c r="G59" s="36">
        <f t="shared" si="7"/>
        <v>4.7357166016549698E-2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2534573</v>
      </c>
      <c r="O59" s="36">
        <f t="shared" si="11"/>
        <v>4.7357166016549698E-2</v>
      </c>
      <c r="P59" s="31">
        <v>5213474</v>
      </c>
      <c r="Q59" s="31">
        <v>55463600</v>
      </c>
      <c r="R59" s="31">
        <v>47302204</v>
      </c>
      <c r="S59" s="31">
        <v>5213474</v>
      </c>
      <c r="T59" s="36">
        <f t="shared" si="12"/>
        <v>9.3998117684391203E-2</v>
      </c>
      <c r="U59" s="36">
        <f t="shared" si="13"/>
        <v>-0.51384182600699646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67834074</v>
      </c>
      <c r="E60" s="31">
        <v>67834074</v>
      </c>
      <c r="F60" s="31">
        <v>10884727</v>
      </c>
      <c r="G60" s="36">
        <f t="shared" si="7"/>
        <v>0.16046105383556941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10884727</v>
      </c>
      <c r="O60" s="36">
        <f t="shared" si="11"/>
        <v>0.16046105383556941</v>
      </c>
      <c r="P60" s="31">
        <v>0</v>
      </c>
      <c r="Q60" s="31">
        <v>150536820</v>
      </c>
      <c r="R60" s="31">
        <v>150536820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56260848</v>
      </c>
      <c r="E61" s="31">
        <v>56260848</v>
      </c>
      <c r="F61" s="31">
        <v>6703043</v>
      </c>
      <c r="G61" s="36">
        <f t="shared" si="7"/>
        <v>0.11914223191232383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6703043</v>
      </c>
      <c r="O61" s="36">
        <f t="shared" si="11"/>
        <v>0.11914223191232383</v>
      </c>
      <c r="P61" s="31">
        <v>60945</v>
      </c>
      <c r="Q61" s="31">
        <v>45077532</v>
      </c>
      <c r="R61" s="31">
        <v>45077532</v>
      </c>
      <c r="S61" s="31">
        <v>60945</v>
      </c>
      <c r="T61" s="36">
        <f t="shared" si="12"/>
        <v>1.352003920711542E-3</v>
      </c>
      <c r="U61" s="36">
        <f t="shared" si="13"/>
        <v>108.98511772910001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177615291</v>
      </c>
      <c r="E63" s="32">
        <f>SUM(E59:E62)</f>
        <v>177615291</v>
      </c>
      <c r="F63" s="32">
        <f>SUM(F59:F62)</f>
        <v>20122343</v>
      </c>
      <c r="G63" s="37">
        <f t="shared" si="7"/>
        <v>0.11329172666783514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20122343</v>
      </c>
      <c r="O63" s="37">
        <f t="shared" si="11"/>
        <v>0.11329172666783514</v>
      </c>
      <c r="P63" s="32">
        <f>SUM(P59:P62)</f>
        <v>5274419</v>
      </c>
      <c r="Q63" s="32">
        <f>SUM(Q59:Q62)</f>
        <v>251077952</v>
      </c>
      <c r="R63" s="32">
        <f>SUM(R59:R62)</f>
        <v>242916556</v>
      </c>
      <c r="S63" s="32">
        <f>SUM(S59:S62)</f>
        <v>5274419</v>
      </c>
      <c r="T63" s="37">
        <f t="shared" si="12"/>
        <v>2.1007097429247789E-2</v>
      </c>
      <c r="U63" s="37">
        <f t="shared" si="13"/>
        <v>2.8150823815855359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76555106</v>
      </c>
      <c r="E64" s="31">
        <v>76555106</v>
      </c>
      <c r="F64" s="31">
        <v>1070113</v>
      </c>
      <c r="G64" s="36">
        <f t="shared" si="7"/>
        <v>1.3978336075976434E-2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1070113</v>
      </c>
      <c r="O64" s="36">
        <f t="shared" si="11"/>
        <v>1.3978336075976434E-2</v>
      </c>
      <c r="P64" s="31">
        <v>35352</v>
      </c>
      <c r="Q64" s="31">
        <v>46269690</v>
      </c>
      <c r="R64" s="31">
        <v>46269690</v>
      </c>
      <c r="S64" s="31">
        <v>35352</v>
      </c>
      <c r="T64" s="36">
        <f t="shared" si="12"/>
        <v>7.6404229204907138E-4</v>
      </c>
      <c r="U64" s="36">
        <f t="shared" si="13"/>
        <v>29.270225164064268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37802777</v>
      </c>
      <c r="E65" s="31">
        <v>37802777</v>
      </c>
      <c r="F65" s="31">
        <v>13352410</v>
      </c>
      <c r="G65" s="36">
        <f t="shared" si="7"/>
        <v>0.35321241082368104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13352410</v>
      </c>
      <c r="O65" s="36">
        <f t="shared" si="11"/>
        <v>0.35321241082368104</v>
      </c>
      <c r="P65" s="31">
        <v>16133285</v>
      </c>
      <c r="Q65" s="31">
        <v>45883679</v>
      </c>
      <c r="R65" s="31">
        <v>63933682</v>
      </c>
      <c r="S65" s="31">
        <v>16133285</v>
      </c>
      <c r="T65" s="36">
        <f t="shared" si="12"/>
        <v>0.35161271614684603</v>
      </c>
      <c r="U65" s="36">
        <f t="shared" si="13"/>
        <v>-0.17236880151810374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62798952</v>
      </c>
      <c r="E66" s="31">
        <v>62798952</v>
      </c>
      <c r="F66" s="31">
        <v>18658260</v>
      </c>
      <c r="G66" s="36">
        <f t="shared" si="7"/>
        <v>0.29711100911365529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18658260</v>
      </c>
      <c r="O66" s="36">
        <f t="shared" si="11"/>
        <v>0.29711100911365529</v>
      </c>
      <c r="P66" s="31">
        <v>18737581</v>
      </c>
      <c r="Q66" s="31">
        <v>54911099</v>
      </c>
      <c r="R66" s="31">
        <v>57157320</v>
      </c>
      <c r="S66" s="31">
        <v>18737581</v>
      </c>
      <c r="T66" s="36">
        <f t="shared" si="12"/>
        <v>0.34123485672723469</v>
      </c>
      <c r="U66" s="36">
        <f t="shared" si="13"/>
        <v>-4.233257217140296E-3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1155109159</v>
      </c>
      <c r="E67" s="31">
        <v>1155109159</v>
      </c>
      <c r="F67" s="31">
        <v>102780000</v>
      </c>
      <c r="G67" s="36">
        <f t="shared" si="7"/>
        <v>8.8978603623036459E-2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102780000</v>
      </c>
      <c r="O67" s="36">
        <f t="shared" si="11"/>
        <v>8.8978603623036459E-2</v>
      </c>
      <c r="P67" s="31">
        <v>-138044469</v>
      </c>
      <c r="Q67" s="31">
        <v>1068989779</v>
      </c>
      <c r="R67" s="31">
        <v>1081472002</v>
      </c>
      <c r="S67" s="31">
        <v>-138044469</v>
      </c>
      <c r="T67" s="36">
        <f t="shared" si="12"/>
        <v>-0.1291354433053003</v>
      </c>
      <c r="U67" s="36">
        <f t="shared" si="13"/>
        <v>-1.7445426879073294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244791147</v>
      </c>
      <c r="E68" s="31">
        <v>244791147</v>
      </c>
      <c r="F68" s="31">
        <v>45824579</v>
      </c>
      <c r="G68" s="36">
        <f t="shared" si="7"/>
        <v>0.1871986775730905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45824579</v>
      </c>
      <c r="O68" s="36">
        <f t="shared" si="11"/>
        <v>0.1871986775730905</v>
      </c>
      <c r="P68" s="31">
        <v>28278449</v>
      </c>
      <c r="Q68" s="31">
        <v>171633594</v>
      </c>
      <c r="R68" s="31">
        <v>153245892</v>
      </c>
      <c r="S68" s="31">
        <v>28278449</v>
      </c>
      <c r="T68" s="36">
        <f t="shared" si="12"/>
        <v>0.16476057129002381</v>
      </c>
      <c r="U68" s="36">
        <f t="shared" si="13"/>
        <v>0.62047709900921366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1577057141</v>
      </c>
      <c r="E70" s="32">
        <f>SUM(E64:E69)</f>
        <v>1577057141</v>
      </c>
      <c r="F70" s="32">
        <f>SUM(F64:F69)</f>
        <v>181685362</v>
      </c>
      <c r="G70" s="37">
        <f t="shared" si="7"/>
        <v>0.11520531328674286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181685362</v>
      </c>
      <c r="O70" s="37">
        <f t="shared" si="11"/>
        <v>0.11520531328674286</v>
      </c>
      <c r="P70" s="32">
        <f>SUM(P64:P69)</f>
        <v>-74859802</v>
      </c>
      <c r="Q70" s="32">
        <f>SUM(Q64:Q69)</f>
        <v>1387687841</v>
      </c>
      <c r="R70" s="32">
        <f>SUM(R64:R69)</f>
        <v>1402078586</v>
      </c>
      <c r="S70" s="32">
        <f>SUM(S64:S69)</f>
        <v>-74859802</v>
      </c>
      <c r="T70" s="37">
        <f t="shared" si="12"/>
        <v>-5.3945707232005646E-2</v>
      </c>
      <c r="U70" s="37">
        <f t="shared" si="13"/>
        <v>-3.4270083161587843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191605752</v>
      </c>
      <c r="E71" s="31">
        <v>191605752</v>
      </c>
      <c r="F71" s="31">
        <v>51720739</v>
      </c>
      <c r="G71" s="36">
        <f t="shared" si="7"/>
        <v>0.26993312288453636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51720739</v>
      </c>
      <c r="O71" s="36">
        <f t="shared" si="11"/>
        <v>0.26993312288453636</v>
      </c>
      <c r="P71" s="31">
        <v>45897606</v>
      </c>
      <c r="Q71" s="31">
        <v>204779316</v>
      </c>
      <c r="R71" s="31">
        <v>182792552</v>
      </c>
      <c r="S71" s="31">
        <v>45897606</v>
      </c>
      <c r="T71" s="36">
        <f t="shared" si="12"/>
        <v>0.22413204075747573</v>
      </c>
      <c r="U71" s="36">
        <f t="shared" si="13"/>
        <v>0.12687225996057405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372645148</v>
      </c>
      <c r="E72" s="31">
        <v>372645148</v>
      </c>
      <c r="F72" s="31">
        <v>132405737</v>
      </c>
      <c r="G72" s="36">
        <f t="shared" si="7"/>
        <v>0.35531319194849681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132405737</v>
      </c>
      <c r="O72" s="36">
        <f t="shared" si="11"/>
        <v>0.35531319194849681</v>
      </c>
      <c r="P72" s="31">
        <v>68873180</v>
      </c>
      <c r="Q72" s="31">
        <v>374790042</v>
      </c>
      <c r="R72" s="31">
        <v>374790042</v>
      </c>
      <c r="S72" s="31">
        <v>68873180</v>
      </c>
      <c r="T72" s="36">
        <f t="shared" si="12"/>
        <v>0.183764700984238</v>
      </c>
      <c r="U72" s="36">
        <f t="shared" si="13"/>
        <v>0.922457145147066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166333660</v>
      </c>
      <c r="E73" s="31">
        <v>166333660</v>
      </c>
      <c r="F73" s="31">
        <v>51853790</v>
      </c>
      <c r="G73" s="36">
        <f t="shared" si="7"/>
        <v>0.31174562021902241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51853790</v>
      </c>
      <c r="O73" s="36">
        <f t="shared" si="11"/>
        <v>0.31174562021902241</v>
      </c>
      <c r="P73" s="31">
        <v>39269921</v>
      </c>
      <c r="Q73" s="31">
        <v>148820016</v>
      </c>
      <c r="R73" s="31">
        <v>151036316</v>
      </c>
      <c r="S73" s="31">
        <v>39269921</v>
      </c>
      <c r="T73" s="36">
        <f t="shared" si="12"/>
        <v>0.26387526392955096</v>
      </c>
      <c r="U73" s="36">
        <f t="shared" si="13"/>
        <v>0.32044548803650508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1257083849</v>
      </c>
      <c r="E74" s="31">
        <v>1257083849</v>
      </c>
      <c r="F74" s="31">
        <v>360052029</v>
      </c>
      <c r="G74" s="36">
        <f t="shared" si="7"/>
        <v>0.28641846706281243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360052029</v>
      </c>
      <c r="O74" s="36">
        <f t="shared" si="11"/>
        <v>0.28641846706281243</v>
      </c>
      <c r="P74" s="31">
        <v>398861728</v>
      </c>
      <c r="Q74" s="31">
        <v>839888307</v>
      </c>
      <c r="R74" s="31">
        <v>1329212246</v>
      </c>
      <c r="S74" s="31">
        <v>398861728</v>
      </c>
      <c r="T74" s="36">
        <f t="shared" si="12"/>
        <v>0.47489853671697801</v>
      </c>
      <c r="U74" s="36">
        <f t="shared" si="13"/>
        <v>-9.7301135394970761E-2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4550000</v>
      </c>
      <c r="E75" s="31">
        <v>4550000</v>
      </c>
      <c r="F75" s="31">
        <v>1266397</v>
      </c>
      <c r="G75" s="36">
        <f t="shared" si="7"/>
        <v>0.27832901098901097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1266397</v>
      </c>
      <c r="O75" s="36">
        <f t="shared" si="11"/>
        <v>0.27832901098901097</v>
      </c>
      <c r="P75" s="31">
        <v>13077038</v>
      </c>
      <c r="Q75" s="31">
        <v>52078911</v>
      </c>
      <c r="R75" s="31">
        <v>48288903</v>
      </c>
      <c r="S75" s="31">
        <v>13077038</v>
      </c>
      <c r="T75" s="36">
        <f t="shared" si="12"/>
        <v>0.25110045023790917</v>
      </c>
      <c r="U75" s="36">
        <f t="shared" si="13"/>
        <v>-0.90315872753447679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113645045</v>
      </c>
      <c r="E76" s="31">
        <v>113645045</v>
      </c>
      <c r="F76" s="31">
        <v>8566741</v>
      </c>
      <c r="G76" s="36">
        <f t="shared" si="7"/>
        <v>7.5381561950193257E-2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8566741</v>
      </c>
      <c r="O76" s="36">
        <f t="shared" si="11"/>
        <v>7.5381561950193257E-2</v>
      </c>
      <c r="P76" s="31">
        <v>33076380</v>
      </c>
      <c r="Q76" s="31">
        <v>120429672</v>
      </c>
      <c r="R76" s="31">
        <v>102110554</v>
      </c>
      <c r="S76" s="31">
        <v>33076380</v>
      </c>
      <c r="T76" s="36">
        <f t="shared" si="12"/>
        <v>0.27465307719180704</v>
      </c>
      <c r="U76" s="36">
        <f t="shared" si="13"/>
        <v>-0.74100125225311841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2105863454</v>
      </c>
      <c r="E78" s="32">
        <f>SUM(E71:E77)</f>
        <v>2105863454</v>
      </c>
      <c r="F78" s="32">
        <f>SUM(F71:F77)</f>
        <v>605865433</v>
      </c>
      <c r="G78" s="37">
        <f t="shared" si="7"/>
        <v>0.28770404455672749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605865433</v>
      </c>
      <c r="O78" s="37">
        <f t="shared" si="11"/>
        <v>0.28770404455672749</v>
      </c>
      <c r="P78" s="32">
        <f>SUM(P71:P77)</f>
        <v>599055853</v>
      </c>
      <c r="Q78" s="32">
        <f>SUM(Q71:Q77)</f>
        <v>1740786264</v>
      </c>
      <c r="R78" s="32">
        <f>SUM(R71:R77)</f>
        <v>2188230613</v>
      </c>
      <c r="S78" s="32">
        <f>SUM(S71:S77)</f>
        <v>599055853</v>
      </c>
      <c r="T78" s="37">
        <f t="shared" si="12"/>
        <v>0.34412946918795312</v>
      </c>
      <c r="U78" s="37">
        <f t="shared" si="13"/>
        <v>1.1367187159424974E-2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523309740</v>
      </c>
      <c r="E79" s="31">
        <v>523309740</v>
      </c>
      <c r="F79" s="31">
        <v>73574973</v>
      </c>
      <c r="G79" s="36">
        <f t="shared" si="7"/>
        <v>0.14059545881947469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73574973</v>
      </c>
      <c r="O79" s="36">
        <f t="shared" si="11"/>
        <v>0.14059545881947469</v>
      </c>
      <c r="P79" s="31">
        <v>15157726</v>
      </c>
      <c r="Q79" s="31">
        <v>517289401</v>
      </c>
      <c r="R79" s="31">
        <v>476288604</v>
      </c>
      <c r="S79" s="31">
        <v>15157726</v>
      </c>
      <c r="T79" s="36">
        <f t="shared" si="12"/>
        <v>2.9302216458906336E-2</v>
      </c>
      <c r="U79" s="36">
        <f t="shared" si="13"/>
        <v>3.8539585027463881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552349042</v>
      </c>
      <c r="E80" s="31">
        <v>552349042</v>
      </c>
      <c r="F80" s="31">
        <v>159149675</v>
      </c>
      <c r="G80" s="36">
        <f t="shared" si="7"/>
        <v>0.28813243601135818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159149675</v>
      </c>
      <c r="O80" s="36">
        <f t="shared" si="11"/>
        <v>0.28813243601135818</v>
      </c>
      <c r="P80" s="31">
        <v>136791465</v>
      </c>
      <c r="Q80" s="31">
        <v>416415263</v>
      </c>
      <c r="R80" s="31">
        <v>451266450</v>
      </c>
      <c r="S80" s="31">
        <v>136791465</v>
      </c>
      <c r="T80" s="36">
        <f t="shared" si="12"/>
        <v>0.32849772127588894</v>
      </c>
      <c r="U80" s="36">
        <f t="shared" si="13"/>
        <v>0.16344740514329614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615669145</v>
      </c>
      <c r="E81" s="31">
        <v>615669145</v>
      </c>
      <c r="F81" s="31">
        <v>128856697</v>
      </c>
      <c r="G81" s="36">
        <f t="shared" si="7"/>
        <v>0.20929536269029692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128856697</v>
      </c>
      <c r="O81" s="36">
        <f t="shared" si="11"/>
        <v>0.20929536269029692</v>
      </c>
      <c r="P81" s="31">
        <v>142988304</v>
      </c>
      <c r="Q81" s="31">
        <v>580790240</v>
      </c>
      <c r="R81" s="31">
        <v>583200595</v>
      </c>
      <c r="S81" s="31">
        <v>142988304</v>
      </c>
      <c r="T81" s="36">
        <f t="shared" si="12"/>
        <v>0.24619612065106328</v>
      </c>
      <c r="U81" s="36">
        <f t="shared" si="13"/>
        <v>-9.883050994156839E-2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3999968</v>
      </c>
      <c r="E82" s="31">
        <v>3999968</v>
      </c>
      <c r="F82" s="31">
        <v>690697</v>
      </c>
      <c r="G82" s="36">
        <f t="shared" si="7"/>
        <v>0.17267563140505124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690697</v>
      </c>
      <c r="O82" s="36">
        <f t="shared" si="11"/>
        <v>0.17267563140505124</v>
      </c>
      <c r="P82" s="31">
        <v>1126542</v>
      </c>
      <c r="Q82" s="31">
        <v>11865032</v>
      </c>
      <c r="R82" s="31">
        <v>10818185</v>
      </c>
      <c r="S82" s="31">
        <v>1126542</v>
      </c>
      <c r="T82" s="36">
        <f t="shared" si="12"/>
        <v>9.4946393739182497E-2</v>
      </c>
      <c r="U82" s="36">
        <f t="shared" si="13"/>
        <v>-0.38688748399970885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1695327895</v>
      </c>
      <c r="E84" s="32">
        <f>SUM(E79:E83)</f>
        <v>1695327895</v>
      </c>
      <c r="F84" s="32">
        <f>SUM(F79:F83)</f>
        <v>362272042</v>
      </c>
      <c r="G84" s="37">
        <f t="shared" si="7"/>
        <v>0.21368848059920587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362272042</v>
      </c>
      <c r="O84" s="37">
        <f t="shared" si="11"/>
        <v>0.21368848059920587</v>
      </c>
      <c r="P84" s="32">
        <f>SUM(P79:P83)</f>
        <v>296064037</v>
      </c>
      <c r="Q84" s="32">
        <f>SUM(Q79:Q83)</f>
        <v>1526359936</v>
      </c>
      <c r="R84" s="32">
        <f>SUM(R79:R83)</f>
        <v>1521573834</v>
      </c>
      <c r="S84" s="32">
        <f>SUM(S79:S83)</f>
        <v>296064037</v>
      </c>
      <c r="T84" s="37">
        <f t="shared" si="12"/>
        <v>0.19396737952639764</v>
      </c>
      <c r="U84" s="37">
        <f t="shared" si="13"/>
        <v>0.22362731276274528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9936822901</v>
      </c>
      <c r="E85" s="32">
        <f>SUM(E57,E59:E62,E64:E69,E71:E77,E79:E83)</f>
        <v>9936822901</v>
      </c>
      <c r="F85" s="32">
        <f>SUM(F57,F59:F62,F64:F69,F71:F77,F79:F83)</f>
        <v>2434356723</v>
      </c>
      <c r="G85" s="37">
        <f t="shared" si="7"/>
        <v>0.24498340639189781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2434356723</v>
      </c>
      <c r="O85" s="37">
        <f t="shared" si="11"/>
        <v>0.24498340639189781</v>
      </c>
      <c r="P85" s="32">
        <f>SUM(P57,P59:P62,P64:P69,P71:P77,P79:P83)</f>
        <v>2030728683</v>
      </c>
      <c r="Q85" s="32">
        <f>SUM(Q57,Q59:Q62,Q64:Q69,Q71:Q77,Q79:Q83)</f>
        <v>8895717694</v>
      </c>
      <c r="R85" s="32">
        <f>SUM(R57,R59:R62,R64:R69,R71:R77,R79:R83)</f>
        <v>9649974544</v>
      </c>
      <c r="S85" s="32">
        <f>SUM(S57,S59:S62,S64:S69,S71:S77,S79:S83)</f>
        <v>2030728683</v>
      </c>
      <c r="T85" s="37">
        <f t="shared" si="12"/>
        <v>0.22828160164858757</v>
      </c>
      <c r="U85" s="37">
        <f t="shared" si="13"/>
        <v>0.1987602004043787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27001542738</v>
      </c>
      <c r="E88" s="31">
        <v>27001542738</v>
      </c>
      <c r="F88" s="31">
        <v>3026529155</v>
      </c>
      <c r="G88" s="36">
        <f t="shared" ref="G88:G99" si="14">IF(($D88      =0),0,($F88      /$D88      ))</f>
        <v>0.11208726791527671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3026529155</v>
      </c>
      <c r="O88" s="36">
        <f t="shared" ref="O88:O99" si="18">IF(($D88      =0),0,($N88      /$D88      ))</f>
        <v>0.11208726791527671</v>
      </c>
      <c r="P88" s="31">
        <v>7631178547</v>
      </c>
      <c r="Q88" s="31">
        <v>23840848106</v>
      </c>
      <c r="R88" s="31">
        <v>24000602211</v>
      </c>
      <c r="S88" s="31">
        <v>7631178547</v>
      </c>
      <c r="T88" s="36">
        <f t="shared" ref="T88:T99" si="19">IF(($Q88      =0),0,($S88      /$Q88      ))</f>
        <v>0.32008838414936547</v>
      </c>
      <c r="U88" s="36">
        <f t="shared" ref="U88:U99" si="20">IF(($P88      =0),0,(($F88      /$P88      )-1))</f>
        <v>-0.60339950947815235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20981337566</v>
      </c>
      <c r="E89" s="31">
        <v>20981337566</v>
      </c>
      <c r="F89" s="31">
        <v>8021151891</v>
      </c>
      <c r="G89" s="36">
        <f t="shared" si="14"/>
        <v>0.38229935845454288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8021151891</v>
      </c>
      <c r="O89" s="36">
        <f t="shared" si="18"/>
        <v>0.38229935845454288</v>
      </c>
      <c r="P89" s="31">
        <v>7630105902</v>
      </c>
      <c r="Q89" s="31">
        <v>19281225099</v>
      </c>
      <c r="R89" s="31">
        <v>19139720150</v>
      </c>
      <c r="S89" s="31">
        <v>7630105902</v>
      </c>
      <c r="T89" s="36">
        <f t="shared" si="19"/>
        <v>0.39572723531948845</v>
      </c>
      <c r="U89" s="36">
        <f t="shared" si="20"/>
        <v>5.1250401242465049E-2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20517983158</v>
      </c>
      <c r="E90" s="31">
        <v>20517983158</v>
      </c>
      <c r="F90" s="31">
        <v>5830354179</v>
      </c>
      <c r="G90" s="36">
        <f t="shared" si="14"/>
        <v>0.28415824957565256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5830354179</v>
      </c>
      <c r="O90" s="36">
        <f t="shared" si="18"/>
        <v>0.28415824957565256</v>
      </c>
      <c r="P90" s="31">
        <v>4703241761</v>
      </c>
      <c r="Q90" s="31">
        <v>19661316699</v>
      </c>
      <c r="R90" s="31">
        <v>18949160152</v>
      </c>
      <c r="S90" s="31">
        <v>4703241761</v>
      </c>
      <c r="T90" s="36">
        <f t="shared" si="19"/>
        <v>0.2392129597932377</v>
      </c>
      <c r="U90" s="36">
        <f t="shared" si="20"/>
        <v>0.23964586029708035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68500863462</v>
      </c>
      <c r="E91" s="32">
        <f>SUM(E88:E90)</f>
        <v>68500863462</v>
      </c>
      <c r="F91" s="32">
        <f>SUM(F88:F90)</f>
        <v>16878035225</v>
      </c>
      <c r="G91" s="37">
        <f t="shared" si="14"/>
        <v>0.24639156898165057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16878035225</v>
      </c>
      <c r="O91" s="37">
        <f t="shared" si="18"/>
        <v>0.24639156898165057</v>
      </c>
      <c r="P91" s="32">
        <f>SUM(P88:P90)</f>
        <v>19964526210</v>
      </c>
      <c r="Q91" s="32">
        <f>SUM(Q88:Q90)</f>
        <v>62783389904</v>
      </c>
      <c r="R91" s="32">
        <f>SUM(R88:R90)</f>
        <v>62089482513</v>
      </c>
      <c r="S91" s="32">
        <f>SUM(S88:S90)</f>
        <v>19964526210</v>
      </c>
      <c r="T91" s="37">
        <f t="shared" si="19"/>
        <v>0.31799057426696925</v>
      </c>
      <c r="U91" s="37">
        <f t="shared" si="20"/>
        <v>-0.15459875944634305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3737458519</v>
      </c>
      <c r="E92" s="31">
        <v>3737458519</v>
      </c>
      <c r="F92" s="31">
        <v>644272658</v>
      </c>
      <c r="G92" s="36">
        <f t="shared" si="14"/>
        <v>0.17238255748518183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644272658</v>
      </c>
      <c r="O92" s="36">
        <f t="shared" si="18"/>
        <v>0.17238255748518183</v>
      </c>
      <c r="P92" s="31">
        <v>560136709</v>
      </c>
      <c r="Q92" s="31">
        <v>3341773160</v>
      </c>
      <c r="R92" s="31">
        <v>3345253970</v>
      </c>
      <c r="S92" s="31">
        <v>560136709</v>
      </c>
      <c r="T92" s="36">
        <f t="shared" si="19"/>
        <v>0.16761661614398746</v>
      </c>
      <c r="U92" s="36">
        <f t="shared" si="20"/>
        <v>0.1502060972761563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788954291</v>
      </c>
      <c r="E93" s="31">
        <v>788954291</v>
      </c>
      <c r="F93" s="31">
        <v>196142297</v>
      </c>
      <c r="G93" s="36">
        <f t="shared" si="14"/>
        <v>0.24861046988082103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196142297</v>
      </c>
      <c r="O93" s="36">
        <f t="shared" si="18"/>
        <v>0.24861046988082103</v>
      </c>
      <c r="P93" s="31">
        <v>208897281</v>
      </c>
      <c r="Q93" s="31">
        <v>678348113</v>
      </c>
      <c r="R93" s="31">
        <v>690666106</v>
      </c>
      <c r="S93" s="31">
        <v>208897281</v>
      </c>
      <c r="T93" s="36">
        <f t="shared" si="19"/>
        <v>0.30794996992937756</v>
      </c>
      <c r="U93" s="36">
        <f t="shared" si="20"/>
        <v>-6.1058640586135748E-2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626891197</v>
      </c>
      <c r="E94" s="31">
        <v>626891197</v>
      </c>
      <c r="F94" s="31">
        <v>154205282</v>
      </c>
      <c r="G94" s="36">
        <f t="shared" si="14"/>
        <v>0.24598412409992734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154205282</v>
      </c>
      <c r="O94" s="36">
        <f t="shared" si="18"/>
        <v>0.24598412409992734</v>
      </c>
      <c r="P94" s="31">
        <v>147010251</v>
      </c>
      <c r="Q94" s="31">
        <v>639087187</v>
      </c>
      <c r="R94" s="31">
        <v>658474349</v>
      </c>
      <c r="S94" s="31">
        <v>147010251</v>
      </c>
      <c r="T94" s="36">
        <f t="shared" si="19"/>
        <v>0.23003160443584358</v>
      </c>
      <c r="U94" s="36">
        <f t="shared" si="20"/>
        <v>4.8942376134028853E-2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5153304007</v>
      </c>
      <c r="E96" s="32">
        <f>SUM(E92:E95)</f>
        <v>5153304007</v>
      </c>
      <c r="F96" s="32">
        <f>SUM(F92:F95)</f>
        <v>994620237</v>
      </c>
      <c r="G96" s="37">
        <f t="shared" si="14"/>
        <v>0.19300631898466611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994620237</v>
      </c>
      <c r="O96" s="37">
        <f t="shared" si="18"/>
        <v>0.19300631898466611</v>
      </c>
      <c r="P96" s="32">
        <f>SUM(P92:P95)</f>
        <v>916044241</v>
      </c>
      <c r="Q96" s="32">
        <f>SUM(Q92:Q95)</f>
        <v>4659208460</v>
      </c>
      <c r="R96" s="32">
        <f>SUM(R92:R95)</f>
        <v>4694394425</v>
      </c>
      <c r="S96" s="32">
        <f>SUM(S92:S95)</f>
        <v>916044241</v>
      </c>
      <c r="T96" s="37">
        <f t="shared" si="19"/>
        <v>0.19660941313623903</v>
      </c>
      <c r="U96" s="37">
        <f t="shared" si="20"/>
        <v>8.5777512136556266E-2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1878096653</v>
      </c>
      <c r="E97" s="31">
        <v>1878096653</v>
      </c>
      <c r="F97" s="31">
        <v>407740053</v>
      </c>
      <c r="G97" s="36">
        <f t="shared" si="14"/>
        <v>0.21710280583733088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407740053</v>
      </c>
      <c r="O97" s="36">
        <f t="shared" si="18"/>
        <v>0.21710280583733088</v>
      </c>
      <c r="P97" s="31">
        <v>256501879</v>
      </c>
      <c r="Q97" s="31">
        <v>1533443169</v>
      </c>
      <c r="R97" s="31">
        <v>1698670587</v>
      </c>
      <c r="S97" s="31">
        <v>256501879</v>
      </c>
      <c r="T97" s="36">
        <f t="shared" si="19"/>
        <v>0.16727185212039639</v>
      </c>
      <c r="U97" s="36">
        <f t="shared" si="20"/>
        <v>0.58961819145192296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920467682</v>
      </c>
      <c r="E98" s="31">
        <v>920467682</v>
      </c>
      <c r="F98" s="31">
        <v>265401151</v>
      </c>
      <c r="G98" s="36">
        <f t="shared" si="14"/>
        <v>0.28833293790753645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265401151</v>
      </c>
      <c r="O98" s="36">
        <f t="shared" si="18"/>
        <v>0.28833293790753645</v>
      </c>
      <c r="P98" s="31">
        <v>154147852</v>
      </c>
      <c r="Q98" s="31">
        <v>542670160</v>
      </c>
      <c r="R98" s="31">
        <v>838644793</v>
      </c>
      <c r="S98" s="31">
        <v>154147852</v>
      </c>
      <c r="T98" s="36">
        <f t="shared" si="19"/>
        <v>0.28405440977259555</v>
      </c>
      <c r="U98" s="36">
        <f t="shared" si="20"/>
        <v>0.72173110138440344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1424961908</v>
      </c>
      <c r="E99" s="31">
        <v>1424961908</v>
      </c>
      <c r="F99" s="31">
        <v>451395545</v>
      </c>
      <c r="G99" s="36">
        <f t="shared" si="14"/>
        <v>0.31677727135425993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451395545</v>
      </c>
      <c r="O99" s="36">
        <f t="shared" si="18"/>
        <v>0.31677727135425993</v>
      </c>
      <c r="P99" s="31">
        <v>444610113</v>
      </c>
      <c r="Q99" s="31">
        <v>1211692261</v>
      </c>
      <c r="R99" s="31">
        <v>1221191133</v>
      </c>
      <c r="S99" s="31">
        <v>444610113</v>
      </c>
      <c r="T99" s="36">
        <f t="shared" si="19"/>
        <v>0.36693319525955115</v>
      </c>
      <c r="U99" s="36">
        <f t="shared" si="20"/>
        <v>1.5261533198638766E-2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4223526243</v>
      </c>
      <c r="E101" s="32">
        <f>SUM(E97:E100)</f>
        <v>4223526243</v>
      </c>
      <c r="F101" s="32">
        <f>SUM(F97:F100)</f>
        <v>1124536749</v>
      </c>
      <c r="G101" s="37">
        <f>IF(($D101     =0),0,($F101     /$D101     ))</f>
        <v>0.26625541888458443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1124536749</v>
      </c>
      <c r="O101" s="37">
        <f>IF(($D101     =0),0,($N101     /$D101     ))</f>
        <v>0.26625541888458443</v>
      </c>
      <c r="P101" s="32">
        <f>SUM(P97:P100)</f>
        <v>855259844</v>
      </c>
      <c r="Q101" s="32">
        <f>SUM(Q97:Q100)</f>
        <v>3287805590</v>
      </c>
      <c r="R101" s="32">
        <f>SUM(R97:R100)</f>
        <v>3758506513</v>
      </c>
      <c r="S101" s="32">
        <f>SUM(S97:S100)</f>
        <v>855259844</v>
      </c>
      <c r="T101" s="37">
        <f>IF(($Q101     =0),0,($S101     /$Q101     ))</f>
        <v>0.2601309051244724</v>
      </c>
      <c r="U101" s="37">
        <f>IF(($P101     =0),0,(($F101     /$P101     )-1))</f>
        <v>0.31484806271344135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77877693712</v>
      </c>
      <c r="E102" s="32">
        <f>SUM(E88:E90,E92:E95,E97:E100)</f>
        <v>77877693712</v>
      </c>
      <c r="F102" s="32">
        <f>SUM(F88:F90,F92:F95,F97:F100)</f>
        <v>18997192211</v>
      </c>
      <c r="G102" s="37">
        <f>IF(($D102     =0),0,($F102     /$D102     ))</f>
        <v>0.24393624548325274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18997192211</v>
      </c>
      <c r="O102" s="37">
        <f>IF(($D102     =0),0,($N102     /$D102     ))</f>
        <v>0.24393624548325274</v>
      </c>
      <c r="P102" s="32">
        <f>SUM(P88:P90,P92:P95,P97:P100)</f>
        <v>21735830295</v>
      </c>
      <c r="Q102" s="32">
        <f>SUM(Q88:Q90,Q92:Q95,Q97:Q100)</f>
        <v>70730403954</v>
      </c>
      <c r="R102" s="32">
        <f>SUM(R88:R90,R92:R95,R97:R100)</f>
        <v>70542383451</v>
      </c>
      <c r="S102" s="32">
        <f>SUM(S88:S90,S92:S95,S97:S100)</f>
        <v>21735830295</v>
      </c>
      <c r="T102" s="37">
        <f>IF(($Q102     =0),0,($S102     /$Q102     ))</f>
        <v>0.30730533235941992</v>
      </c>
      <c r="U102" s="37">
        <f>IF(($P102     =0),0,(($F102     /$P102     )-1))</f>
        <v>-0.12599647893966037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22869675540</v>
      </c>
      <c r="E105" s="31">
        <v>22869675540</v>
      </c>
      <c r="F105" s="31">
        <v>6469974860</v>
      </c>
      <c r="G105" s="36">
        <f t="shared" ref="G105:G136" si="21">IF(($D105     =0),0,($F105     /$D105     ))</f>
        <v>0.28290628123183248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6469974860</v>
      </c>
      <c r="O105" s="36">
        <f t="shared" ref="O105:O136" si="25">IF(($D105     =0),0,($N105     /$D105     ))</f>
        <v>0.28290628123183248</v>
      </c>
      <c r="P105" s="31">
        <v>6167672699</v>
      </c>
      <c r="Q105" s="31">
        <v>20494039640</v>
      </c>
      <c r="R105" s="31">
        <v>21019932860</v>
      </c>
      <c r="S105" s="31">
        <v>6167672699</v>
      </c>
      <c r="T105" s="36">
        <f t="shared" ref="T105:T136" si="26">IF(($Q105     =0),0,($S105     /$Q105     ))</f>
        <v>0.30094958374931691</v>
      </c>
      <c r="U105" s="36">
        <f t="shared" ref="U105:U136" si="27">IF(($P105     =0),0,(($F105     /$P105     )-1))</f>
        <v>4.9013975895480622E-2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22869675540</v>
      </c>
      <c r="E106" s="32">
        <f>E105</f>
        <v>22869675540</v>
      </c>
      <c r="F106" s="32">
        <f>F105</f>
        <v>6469974860</v>
      </c>
      <c r="G106" s="37">
        <f t="shared" si="21"/>
        <v>0.28290628123183248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6469974860</v>
      </c>
      <c r="O106" s="37">
        <f t="shared" si="25"/>
        <v>0.28290628123183248</v>
      </c>
      <c r="P106" s="32">
        <f>P105</f>
        <v>6167672699</v>
      </c>
      <c r="Q106" s="32">
        <f>Q105</f>
        <v>20494039640</v>
      </c>
      <c r="R106" s="32">
        <f>R105</f>
        <v>21019932860</v>
      </c>
      <c r="S106" s="32">
        <f>S105</f>
        <v>6167672699</v>
      </c>
      <c r="T106" s="37">
        <f t="shared" si="26"/>
        <v>0.30094958374931691</v>
      </c>
      <c r="U106" s="37">
        <f t="shared" si="27"/>
        <v>4.9013975895480622E-2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3400000</v>
      </c>
      <c r="E107" s="31">
        <v>3400000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366800</v>
      </c>
      <c r="Q107" s="31">
        <v>4793520</v>
      </c>
      <c r="R107" s="31">
        <v>5993520</v>
      </c>
      <c r="S107" s="31">
        <v>366800</v>
      </c>
      <c r="T107" s="36">
        <f t="shared" si="26"/>
        <v>7.6519968624309487E-2</v>
      </c>
      <c r="U107" s="36">
        <f t="shared" si="27"/>
        <v>-1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14326086</v>
      </c>
      <c r="E108" s="31">
        <v>14326086</v>
      </c>
      <c r="F108" s="31">
        <v>999748</v>
      </c>
      <c r="G108" s="36">
        <f t="shared" si="21"/>
        <v>6.978514578231626E-2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999748</v>
      </c>
      <c r="O108" s="36">
        <f t="shared" si="25"/>
        <v>6.978514578231626E-2</v>
      </c>
      <c r="P108" s="31">
        <v>1615980</v>
      </c>
      <c r="Q108" s="31">
        <v>3773411</v>
      </c>
      <c r="R108" s="31">
        <v>8578659</v>
      </c>
      <c r="S108" s="31">
        <v>1615980</v>
      </c>
      <c r="T108" s="36">
        <f t="shared" si="26"/>
        <v>0.42825443610568792</v>
      </c>
      <c r="U108" s="36">
        <f t="shared" si="27"/>
        <v>-0.38133640267825097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60611396</v>
      </c>
      <c r="E109" s="31">
        <v>60611396</v>
      </c>
      <c r="F109" s="31">
        <v>23120436</v>
      </c>
      <c r="G109" s="36">
        <f t="shared" si="21"/>
        <v>0.38145361311262327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23120436</v>
      </c>
      <c r="O109" s="36">
        <f t="shared" si="25"/>
        <v>0.38145361311262327</v>
      </c>
      <c r="P109" s="31">
        <v>22616798</v>
      </c>
      <c r="Q109" s="31">
        <v>65571240</v>
      </c>
      <c r="R109" s="31">
        <v>71603996</v>
      </c>
      <c r="S109" s="31">
        <v>22616798</v>
      </c>
      <c r="T109" s="36">
        <f t="shared" si="26"/>
        <v>0.34491947994273098</v>
      </c>
      <c r="U109" s="36">
        <f t="shared" si="27"/>
        <v>2.2268315788998905E-2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204086936</v>
      </c>
      <c r="E110" s="31">
        <v>204086936</v>
      </c>
      <c r="F110" s="31">
        <v>30623345</v>
      </c>
      <c r="G110" s="36">
        <f t="shared" si="21"/>
        <v>0.15005049122791475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30623345</v>
      </c>
      <c r="O110" s="36">
        <f t="shared" si="25"/>
        <v>0.15005049122791475</v>
      </c>
      <c r="P110" s="31">
        <v>46547332</v>
      </c>
      <c r="Q110" s="31">
        <v>185941796</v>
      </c>
      <c r="R110" s="31">
        <v>186808996</v>
      </c>
      <c r="S110" s="31">
        <v>46547332</v>
      </c>
      <c r="T110" s="36">
        <f t="shared" si="26"/>
        <v>0.2503328084450685</v>
      </c>
      <c r="U110" s="36">
        <f t="shared" si="27"/>
        <v>-0.34210310915349562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282424418</v>
      </c>
      <c r="E112" s="32">
        <f>SUM(E107:E111)</f>
        <v>282424418</v>
      </c>
      <c r="F112" s="32">
        <f>SUM(F107:F111)</f>
        <v>54743529</v>
      </c>
      <c r="G112" s="37">
        <f t="shared" si="21"/>
        <v>0.19383426329659639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54743529</v>
      </c>
      <c r="O112" s="37">
        <f t="shared" si="25"/>
        <v>0.19383426329659639</v>
      </c>
      <c r="P112" s="32">
        <f>SUM(P107:P111)</f>
        <v>71146910</v>
      </c>
      <c r="Q112" s="32">
        <f>SUM(Q107:Q111)</f>
        <v>260079967</v>
      </c>
      <c r="R112" s="32">
        <f>SUM(R107:R111)</f>
        <v>272985171</v>
      </c>
      <c r="S112" s="32">
        <f>SUM(S107:S111)</f>
        <v>71146910</v>
      </c>
      <c r="T112" s="37">
        <f t="shared" si="26"/>
        <v>0.27355782462091743</v>
      </c>
      <c r="U112" s="37">
        <f t="shared" si="27"/>
        <v>-0.23055647813798241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11552000</v>
      </c>
      <c r="E113" s="31">
        <v>11552000</v>
      </c>
      <c r="F113" s="31">
        <v>864164</v>
      </c>
      <c r="G113" s="36">
        <f t="shared" si="21"/>
        <v>7.4806440443213301E-2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864164</v>
      </c>
      <c r="O113" s="36">
        <f t="shared" si="25"/>
        <v>7.4806440443213301E-2</v>
      </c>
      <c r="P113" s="31">
        <v>1159352</v>
      </c>
      <c r="Q113" s="31">
        <v>5000000</v>
      </c>
      <c r="R113" s="31">
        <v>6765000</v>
      </c>
      <c r="S113" s="31">
        <v>1159352</v>
      </c>
      <c r="T113" s="36">
        <f t="shared" si="26"/>
        <v>0.2318704</v>
      </c>
      <c r="U113" s="36">
        <f t="shared" si="27"/>
        <v>-0.25461464680269663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275184322</v>
      </c>
      <c r="E114" s="31">
        <v>275184322</v>
      </c>
      <c r="F114" s="31">
        <v>69125168</v>
      </c>
      <c r="G114" s="36">
        <f t="shared" si="21"/>
        <v>0.25119588026530087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69125168</v>
      </c>
      <c r="O114" s="36">
        <f t="shared" si="25"/>
        <v>0.25119588026530087</v>
      </c>
      <c r="P114" s="31">
        <v>70272210</v>
      </c>
      <c r="Q114" s="31">
        <v>244052083</v>
      </c>
      <c r="R114" s="31">
        <v>245427199</v>
      </c>
      <c r="S114" s="31">
        <v>70272210</v>
      </c>
      <c r="T114" s="36">
        <f t="shared" si="26"/>
        <v>0.28793939857501649</v>
      </c>
      <c r="U114" s="36">
        <f t="shared" si="27"/>
        <v>-1.6322839426851643E-2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82840487</v>
      </c>
      <c r="E115" s="31">
        <v>82840487</v>
      </c>
      <c r="F115" s="31">
        <v>36910840</v>
      </c>
      <c r="G115" s="36">
        <f t="shared" si="21"/>
        <v>0.44556522223245743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36910840</v>
      </c>
      <c r="O115" s="36">
        <f t="shared" si="25"/>
        <v>0.44556522223245743</v>
      </c>
      <c r="P115" s="31">
        <v>27129566</v>
      </c>
      <c r="Q115" s="31">
        <v>76410117</v>
      </c>
      <c r="R115" s="31">
        <v>112954343</v>
      </c>
      <c r="S115" s="31">
        <v>27129566</v>
      </c>
      <c r="T115" s="36">
        <f t="shared" si="26"/>
        <v>0.35505201490530369</v>
      </c>
      <c r="U115" s="36">
        <f t="shared" si="27"/>
        <v>0.36053927290985777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3529418945</v>
      </c>
      <c r="E117" s="31">
        <v>3529418945</v>
      </c>
      <c r="F117" s="31">
        <v>1098804664</v>
      </c>
      <c r="G117" s="36">
        <f t="shared" si="21"/>
        <v>0.31132735476377399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1098804664</v>
      </c>
      <c r="O117" s="36">
        <f t="shared" si="25"/>
        <v>0.31132735476377399</v>
      </c>
      <c r="P117" s="31">
        <v>1143448132</v>
      </c>
      <c r="Q117" s="31">
        <v>3775631260</v>
      </c>
      <c r="R117" s="31">
        <v>3151351924</v>
      </c>
      <c r="S117" s="31">
        <v>1143448132</v>
      </c>
      <c r="T117" s="36">
        <f t="shared" si="26"/>
        <v>0.30284952455870917</v>
      </c>
      <c r="U117" s="36">
        <f t="shared" si="27"/>
        <v>-3.9042844839769275E-2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15624000</v>
      </c>
      <c r="E118" s="31">
        <v>15624000</v>
      </c>
      <c r="F118" s="31">
        <v>3969233</v>
      </c>
      <c r="G118" s="36">
        <f t="shared" si="21"/>
        <v>0.25404717101894519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3969233</v>
      </c>
      <c r="O118" s="36">
        <f t="shared" si="25"/>
        <v>0.25404717101894519</v>
      </c>
      <c r="P118" s="31">
        <v>0</v>
      </c>
      <c r="Q118" s="31">
        <v>10124348</v>
      </c>
      <c r="R118" s="31">
        <v>11643000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3914619754</v>
      </c>
      <c r="E121" s="32">
        <f>SUM(E113:E120)</f>
        <v>3914619754</v>
      </c>
      <c r="F121" s="32">
        <f>SUM(F113:F120)</f>
        <v>1209674069</v>
      </c>
      <c r="G121" s="37">
        <f t="shared" si="21"/>
        <v>0.30901444968286951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1209674069</v>
      </c>
      <c r="O121" s="37">
        <f t="shared" si="25"/>
        <v>0.30901444968286951</v>
      </c>
      <c r="P121" s="32">
        <f>SUM(P113:P120)</f>
        <v>1242009260</v>
      </c>
      <c r="Q121" s="32">
        <f>SUM(Q113:Q120)</f>
        <v>4111217808</v>
      </c>
      <c r="R121" s="32">
        <f>SUM(R113:R120)</f>
        <v>3528141466</v>
      </c>
      <c r="S121" s="32">
        <f>SUM(S113:S120)</f>
        <v>1242009260</v>
      </c>
      <c r="T121" s="37">
        <f t="shared" si="26"/>
        <v>0.30210251998402515</v>
      </c>
      <c r="U121" s="37">
        <f t="shared" si="27"/>
        <v>-2.6034581255859557E-2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9683055</v>
      </c>
      <c r="E122" s="31">
        <v>9683055</v>
      </c>
      <c r="F122" s="31">
        <v>3283295</v>
      </c>
      <c r="G122" s="36">
        <f t="shared" si="21"/>
        <v>0.33907635555101151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3283295</v>
      </c>
      <c r="O122" s="36">
        <f t="shared" si="25"/>
        <v>0.33907635555101151</v>
      </c>
      <c r="P122" s="31">
        <v>2186686</v>
      </c>
      <c r="Q122" s="31">
        <v>7161751</v>
      </c>
      <c r="R122" s="31">
        <v>7606180</v>
      </c>
      <c r="S122" s="31">
        <v>2186686</v>
      </c>
      <c r="T122" s="36">
        <f t="shared" si="26"/>
        <v>0.3053284036264316</v>
      </c>
      <c r="U122" s="36">
        <f t="shared" si="27"/>
        <v>0.50149358435550417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331834758</v>
      </c>
      <c r="E123" s="31">
        <v>331834758</v>
      </c>
      <c r="F123" s="31">
        <v>79705526</v>
      </c>
      <c r="G123" s="36">
        <f t="shared" si="21"/>
        <v>0.24019643535955326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79705526</v>
      </c>
      <c r="O123" s="36">
        <f t="shared" si="25"/>
        <v>0.24019643535955326</v>
      </c>
      <c r="P123" s="31">
        <v>79930449</v>
      </c>
      <c r="Q123" s="31">
        <v>310716480</v>
      </c>
      <c r="R123" s="31">
        <v>314956480</v>
      </c>
      <c r="S123" s="31">
        <v>79930449</v>
      </c>
      <c r="T123" s="36">
        <f t="shared" si="26"/>
        <v>0.2572456053827592</v>
      </c>
      <c r="U123" s="36">
        <f t="shared" si="27"/>
        <v>-2.8139839424647928E-3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656039376</v>
      </c>
      <c r="E124" s="31">
        <v>656039376</v>
      </c>
      <c r="F124" s="31">
        <v>143728554</v>
      </c>
      <c r="G124" s="36">
        <f t="shared" si="21"/>
        <v>0.21908525502896034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143728554</v>
      </c>
      <c r="O124" s="36">
        <f t="shared" si="25"/>
        <v>0.21908525502896034</v>
      </c>
      <c r="P124" s="31">
        <v>142564574</v>
      </c>
      <c r="Q124" s="31">
        <v>610846385</v>
      </c>
      <c r="R124" s="31">
        <v>596504311</v>
      </c>
      <c r="S124" s="31">
        <v>142564574</v>
      </c>
      <c r="T124" s="36">
        <f t="shared" si="26"/>
        <v>0.2333885859044578</v>
      </c>
      <c r="U124" s="36">
        <f t="shared" si="27"/>
        <v>8.1645809147510295E-3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997557189</v>
      </c>
      <c r="E126" s="32">
        <f>SUM(E122:E125)</f>
        <v>997557189</v>
      </c>
      <c r="F126" s="32">
        <f>SUM(F122:F125)</f>
        <v>226717375</v>
      </c>
      <c r="G126" s="37">
        <f t="shared" si="21"/>
        <v>0.22727255890689591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226717375</v>
      </c>
      <c r="O126" s="37">
        <f t="shared" si="25"/>
        <v>0.22727255890689591</v>
      </c>
      <c r="P126" s="32">
        <f>SUM(P122:P125)</f>
        <v>224681709</v>
      </c>
      <c r="Q126" s="32">
        <f>SUM(Q122:Q125)</f>
        <v>928724616</v>
      </c>
      <c r="R126" s="32">
        <f>SUM(R122:R125)</f>
        <v>919066971</v>
      </c>
      <c r="S126" s="32">
        <f>SUM(S122:S125)</f>
        <v>224681709</v>
      </c>
      <c r="T126" s="37">
        <f t="shared" si="26"/>
        <v>0.24192500675571627</v>
      </c>
      <c r="U126" s="37">
        <f t="shared" si="27"/>
        <v>9.060221275066116E-3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230989110</v>
      </c>
      <c r="E127" s="31">
        <v>230989110</v>
      </c>
      <c r="F127" s="31">
        <v>98683247</v>
      </c>
      <c r="G127" s="36">
        <f t="shared" si="21"/>
        <v>0.42722034385084212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98683247</v>
      </c>
      <c r="O127" s="36">
        <f t="shared" si="25"/>
        <v>0.42722034385084212</v>
      </c>
      <c r="P127" s="31">
        <v>57859018</v>
      </c>
      <c r="Q127" s="31">
        <v>226761216</v>
      </c>
      <c r="R127" s="31">
        <v>227164057</v>
      </c>
      <c r="S127" s="31">
        <v>57859018</v>
      </c>
      <c r="T127" s="36">
        <f t="shared" si="26"/>
        <v>0.2551539413159612</v>
      </c>
      <c r="U127" s="36">
        <f t="shared" si="27"/>
        <v>0.70558109022866589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68757358</v>
      </c>
      <c r="E128" s="31">
        <v>68757358</v>
      </c>
      <c r="F128" s="31">
        <v>13201784</v>
      </c>
      <c r="G128" s="36">
        <f t="shared" si="21"/>
        <v>0.19200539962573895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13201784</v>
      </c>
      <c r="O128" s="36">
        <f t="shared" si="25"/>
        <v>0.19200539962573895</v>
      </c>
      <c r="P128" s="31">
        <v>19964738</v>
      </c>
      <c r="Q128" s="31">
        <v>70871168</v>
      </c>
      <c r="R128" s="31">
        <v>74497232</v>
      </c>
      <c r="S128" s="31">
        <v>19964738</v>
      </c>
      <c r="T128" s="36">
        <f t="shared" si="26"/>
        <v>0.28170465597519151</v>
      </c>
      <c r="U128" s="36">
        <f t="shared" si="27"/>
        <v>-0.33874494120583998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11960395</v>
      </c>
      <c r="E129" s="31">
        <v>11960395</v>
      </c>
      <c r="F129" s="31">
        <v>1134590</v>
      </c>
      <c r="G129" s="36">
        <f t="shared" si="21"/>
        <v>9.4862251622960608E-2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1134590</v>
      </c>
      <c r="O129" s="36">
        <f t="shared" si="25"/>
        <v>9.4862251622960608E-2</v>
      </c>
      <c r="P129" s="31">
        <v>1478358</v>
      </c>
      <c r="Q129" s="31">
        <v>22903403</v>
      </c>
      <c r="R129" s="31">
        <v>22232328</v>
      </c>
      <c r="S129" s="31">
        <v>1478358</v>
      </c>
      <c r="T129" s="36">
        <f t="shared" si="26"/>
        <v>6.4547525972450476E-2</v>
      </c>
      <c r="U129" s="36">
        <f t="shared" si="27"/>
        <v>-0.23253366234700934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115433662</v>
      </c>
      <c r="E130" s="31">
        <v>115433662</v>
      </c>
      <c r="F130" s="31">
        <v>33213944</v>
      </c>
      <c r="G130" s="36">
        <f t="shared" si="21"/>
        <v>0.28773187495342561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33213944</v>
      </c>
      <c r="O130" s="36">
        <f t="shared" si="25"/>
        <v>0.28773187495342561</v>
      </c>
      <c r="P130" s="31">
        <v>37622859</v>
      </c>
      <c r="Q130" s="31">
        <v>129450238</v>
      </c>
      <c r="R130" s="31">
        <v>129407238</v>
      </c>
      <c r="S130" s="31">
        <v>37622859</v>
      </c>
      <c r="T130" s="36">
        <f t="shared" si="26"/>
        <v>0.29063568813214541</v>
      </c>
      <c r="U130" s="36">
        <f t="shared" si="27"/>
        <v>-0.11718713349243337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427140525</v>
      </c>
      <c r="E132" s="32">
        <f>SUM(E127:E131)</f>
        <v>427140525</v>
      </c>
      <c r="F132" s="32">
        <f>SUM(F127:F131)</f>
        <v>146233565</v>
      </c>
      <c r="G132" s="37">
        <f t="shared" si="21"/>
        <v>0.34235469697004284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146233565</v>
      </c>
      <c r="O132" s="37">
        <f t="shared" si="25"/>
        <v>0.34235469697004284</v>
      </c>
      <c r="P132" s="32">
        <f>SUM(P127:P131)</f>
        <v>116924973</v>
      </c>
      <c r="Q132" s="32">
        <f>SUM(Q127:Q131)</f>
        <v>449986025</v>
      </c>
      <c r="R132" s="32">
        <f>SUM(R127:R131)</f>
        <v>453300855</v>
      </c>
      <c r="S132" s="32">
        <f>SUM(S127:S131)</f>
        <v>116924973</v>
      </c>
      <c r="T132" s="37">
        <f t="shared" si="26"/>
        <v>0.25984134285059185</v>
      </c>
      <c r="U132" s="37">
        <f t="shared" si="27"/>
        <v>0.25066152463426272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1066491855</v>
      </c>
      <c r="E133" s="31">
        <v>1066491855</v>
      </c>
      <c r="F133" s="31">
        <v>214614529</v>
      </c>
      <c r="G133" s="36">
        <f t="shared" si="21"/>
        <v>0.2012341003766972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214614529</v>
      </c>
      <c r="O133" s="36">
        <f t="shared" si="25"/>
        <v>0.2012341003766972</v>
      </c>
      <c r="P133" s="31">
        <v>203838220</v>
      </c>
      <c r="Q133" s="31">
        <v>849655380</v>
      </c>
      <c r="R133" s="31">
        <v>850088205</v>
      </c>
      <c r="S133" s="31">
        <v>203838220</v>
      </c>
      <c r="T133" s="36">
        <f t="shared" si="26"/>
        <v>0.2399069373279317</v>
      </c>
      <c r="U133" s="36">
        <f t="shared" si="27"/>
        <v>5.2866969697831889E-2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29100877</v>
      </c>
      <c r="E134" s="31">
        <v>29100877</v>
      </c>
      <c r="F134" s="31">
        <v>6662120</v>
      </c>
      <c r="G134" s="36">
        <f t="shared" si="21"/>
        <v>0.22893193218884778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6662120</v>
      </c>
      <c r="O134" s="36">
        <f t="shared" si="25"/>
        <v>0.22893193218884778</v>
      </c>
      <c r="P134" s="31">
        <v>9032263</v>
      </c>
      <c r="Q134" s="31">
        <v>26060349</v>
      </c>
      <c r="R134" s="31">
        <v>28609319</v>
      </c>
      <c r="S134" s="31">
        <v>9032263</v>
      </c>
      <c r="T134" s="36">
        <f t="shared" si="26"/>
        <v>0.34659025479666444</v>
      </c>
      <c r="U134" s="36">
        <f t="shared" si="27"/>
        <v>-0.26240854589818741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7000000</v>
      </c>
      <c r="E136" s="31">
        <v>7000000</v>
      </c>
      <c r="F136" s="31">
        <v>1500994</v>
      </c>
      <c r="G136" s="36">
        <f t="shared" si="21"/>
        <v>0.21442771428571428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1500994</v>
      </c>
      <c r="O136" s="36">
        <f t="shared" si="25"/>
        <v>0.21442771428571428</v>
      </c>
      <c r="P136" s="31">
        <v>1150834</v>
      </c>
      <c r="Q136" s="31">
        <v>10994921</v>
      </c>
      <c r="R136" s="31">
        <v>5000000</v>
      </c>
      <c r="S136" s="31">
        <v>1150834</v>
      </c>
      <c r="T136" s="36">
        <f t="shared" si="26"/>
        <v>0.10466960153692782</v>
      </c>
      <c r="U136" s="36">
        <f t="shared" si="27"/>
        <v>0.30426629731134125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1102592732</v>
      </c>
      <c r="E137" s="32">
        <f>SUM(E133:E136)</f>
        <v>1102592732</v>
      </c>
      <c r="F137" s="32">
        <f>SUM(F133:F136)</f>
        <v>222777643</v>
      </c>
      <c r="G137" s="37">
        <f t="shared" ref="G137:G170" si="28">IF(($D137     =0),0,($F137     /$D137     ))</f>
        <v>0.2020488948769889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222777643</v>
      </c>
      <c r="O137" s="37">
        <f t="shared" ref="O137:O170" si="32">IF(($D137     =0),0,($N137     /$D137     ))</f>
        <v>0.2020488948769889</v>
      </c>
      <c r="P137" s="32">
        <f>SUM(P133:P136)</f>
        <v>214021317</v>
      </c>
      <c r="Q137" s="32">
        <f>SUM(Q133:Q136)</f>
        <v>886710650</v>
      </c>
      <c r="R137" s="32">
        <f>SUM(R133:R136)</f>
        <v>883697524</v>
      </c>
      <c r="S137" s="32">
        <f>SUM(S133:S136)</f>
        <v>214021317</v>
      </c>
      <c r="T137" s="37">
        <f t="shared" ref="T137:T170" si="33">IF(($Q137     =0),0,($S137     /$Q137     ))</f>
        <v>0.24136545219119676</v>
      </c>
      <c r="U137" s="37">
        <f t="shared" ref="U137:U170" si="34">IF(($P137     =0),0,(($F137     /$P137     )-1))</f>
        <v>4.0913335749634738E-2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53186758</v>
      </c>
      <c r="E138" s="31">
        <v>53186758</v>
      </c>
      <c r="F138" s="31">
        <v>18016010</v>
      </c>
      <c r="G138" s="36">
        <f t="shared" si="28"/>
        <v>0.33873111799745342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18016010</v>
      </c>
      <c r="O138" s="36">
        <f t="shared" si="32"/>
        <v>0.33873111799745342</v>
      </c>
      <c r="P138" s="31">
        <v>16594777</v>
      </c>
      <c r="Q138" s="31">
        <v>55322003</v>
      </c>
      <c r="R138" s="31">
        <v>54089573</v>
      </c>
      <c r="S138" s="31">
        <v>16594777</v>
      </c>
      <c r="T138" s="36">
        <f t="shared" si="33"/>
        <v>0.29996703120094909</v>
      </c>
      <c r="U138" s="36">
        <f t="shared" si="34"/>
        <v>8.5643392496325799E-2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72928861</v>
      </c>
      <c r="E139" s="31">
        <v>72928861</v>
      </c>
      <c r="F139" s="31">
        <v>18347544</v>
      </c>
      <c r="G139" s="36">
        <f t="shared" si="28"/>
        <v>0.25158138696283766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18347544</v>
      </c>
      <c r="O139" s="36">
        <f t="shared" si="32"/>
        <v>0.25158138696283766</v>
      </c>
      <c r="P139" s="31">
        <v>11922655</v>
      </c>
      <c r="Q139" s="31">
        <v>57401108</v>
      </c>
      <c r="R139" s="31">
        <v>59989325</v>
      </c>
      <c r="S139" s="31">
        <v>11922655</v>
      </c>
      <c r="T139" s="36">
        <f t="shared" si="33"/>
        <v>0.20770775017095489</v>
      </c>
      <c r="U139" s="36">
        <f t="shared" si="34"/>
        <v>0.53888072748896954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450664824</v>
      </c>
      <c r="E140" s="31">
        <v>450664824</v>
      </c>
      <c r="F140" s="31">
        <v>121656207</v>
      </c>
      <c r="G140" s="36">
        <f t="shared" si="28"/>
        <v>0.2699483086348004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121656207</v>
      </c>
      <c r="O140" s="36">
        <f t="shared" si="32"/>
        <v>0.2699483086348004</v>
      </c>
      <c r="P140" s="31">
        <v>106425847</v>
      </c>
      <c r="Q140" s="31">
        <v>375727669</v>
      </c>
      <c r="R140" s="31">
        <v>397861289</v>
      </c>
      <c r="S140" s="31">
        <v>106425847</v>
      </c>
      <c r="T140" s="36">
        <f t="shared" si="33"/>
        <v>0.28325262092954884</v>
      </c>
      <c r="U140" s="36">
        <f t="shared" si="34"/>
        <v>0.14310771705674097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216928975</v>
      </c>
      <c r="E142" s="31">
        <v>216928975</v>
      </c>
      <c r="F142" s="31">
        <v>64935459</v>
      </c>
      <c r="G142" s="36">
        <f t="shared" si="28"/>
        <v>0.29933972167618456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64935459</v>
      </c>
      <c r="O142" s="36">
        <f t="shared" si="32"/>
        <v>0.29933972167618456</v>
      </c>
      <c r="P142" s="31">
        <v>59634909</v>
      </c>
      <c r="Q142" s="31">
        <v>182792284</v>
      </c>
      <c r="R142" s="31">
        <v>181428416</v>
      </c>
      <c r="S142" s="31">
        <v>59634909</v>
      </c>
      <c r="T142" s="36">
        <f t="shared" si="33"/>
        <v>0.32624412636585909</v>
      </c>
      <c r="U142" s="36">
        <f t="shared" si="34"/>
        <v>8.8883341802366234E-2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793709418</v>
      </c>
      <c r="E144" s="32">
        <f>SUM(E138:E143)</f>
        <v>793709418</v>
      </c>
      <c r="F144" s="32">
        <f>SUM(F138:F143)</f>
        <v>222955220</v>
      </c>
      <c r="G144" s="37">
        <f t="shared" si="28"/>
        <v>0.28090282784070481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222955220</v>
      </c>
      <c r="O144" s="37">
        <f t="shared" si="32"/>
        <v>0.28090282784070481</v>
      </c>
      <c r="P144" s="32">
        <f>SUM(P138:P143)</f>
        <v>194578188</v>
      </c>
      <c r="Q144" s="32">
        <f>SUM(Q138:Q143)</f>
        <v>671243064</v>
      </c>
      <c r="R144" s="32">
        <f>SUM(R138:R143)</f>
        <v>693368603</v>
      </c>
      <c r="S144" s="32">
        <f>SUM(S138:S143)</f>
        <v>194578188</v>
      </c>
      <c r="T144" s="37">
        <f t="shared" si="33"/>
        <v>0.28987739082246966</v>
      </c>
      <c r="U144" s="37">
        <f t="shared" si="34"/>
        <v>0.1458387103491785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7434783</v>
      </c>
      <c r="E145" s="31">
        <v>7434783</v>
      </c>
      <c r="F145" s="31">
        <v>494260</v>
      </c>
      <c r="G145" s="36">
        <f t="shared" si="28"/>
        <v>6.6479411705761951E-2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494260</v>
      </c>
      <c r="O145" s="36">
        <f t="shared" si="32"/>
        <v>6.6479411705761951E-2</v>
      </c>
      <c r="P145" s="31">
        <v>1245432</v>
      </c>
      <c r="Q145" s="31">
        <v>13533000</v>
      </c>
      <c r="R145" s="31">
        <v>13265994</v>
      </c>
      <c r="S145" s="31">
        <v>1245432</v>
      </c>
      <c r="T145" s="36">
        <f t="shared" si="33"/>
        <v>9.2029261804477944E-2</v>
      </c>
      <c r="U145" s="36">
        <f t="shared" si="34"/>
        <v>-0.60314172110560826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3717391</v>
      </c>
      <c r="E146" s="31">
        <v>3717391</v>
      </c>
      <c r="F146" s="31">
        <v>1000534</v>
      </c>
      <c r="G146" s="36">
        <f t="shared" si="28"/>
        <v>0.26914951911165652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1000534</v>
      </c>
      <c r="O146" s="36">
        <f t="shared" si="32"/>
        <v>0.26914951911165652</v>
      </c>
      <c r="P146" s="31">
        <v>1078683</v>
      </c>
      <c r="Q146" s="31">
        <v>8235783</v>
      </c>
      <c r="R146" s="31">
        <v>12162890</v>
      </c>
      <c r="S146" s="31">
        <v>1078683</v>
      </c>
      <c r="T146" s="36">
        <f t="shared" si="33"/>
        <v>0.13097516046743826</v>
      </c>
      <c r="U146" s="36">
        <f t="shared" si="34"/>
        <v>-7.2448532145217848E-2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300000</v>
      </c>
      <c r="E147" s="31">
        <v>300000</v>
      </c>
      <c r="F147" s="31">
        <v>14540</v>
      </c>
      <c r="G147" s="36">
        <f t="shared" si="28"/>
        <v>4.8466666666666665E-2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14540</v>
      </c>
      <c r="O147" s="36">
        <f t="shared" si="32"/>
        <v>4.8466666666666665E-2</v>
      </c>
      <c r="P147" s="31">
        <v>0</v>
      </c>
      <c r="Q147" s="31">
        <v>3129875</v>
      </c>
      <c r="R147" s="31">
        <v>1721543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94790408</v>
      </c>
      <c r="E149" s="31">
        <v>94790408</v>
      </c>
      <c r="F149" s="31">
        <v>26193290</v>
      </c>
      <c r="G149" s="36">
        <f t="shared" si="28"/>
        <v>0.27632848673886917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26193290</v>
      </c>
      <c r="O149" s="36">
        <f t="shared" si="32"/>
        <v>0.27632848673886917</v>
      </c>
      <c r="P149" s="31">
        <v>38724882</v>
      </c>
      <c r="Q149" s="31">
        <v>81294734</v>
      </c>
      <c r="R149" s="31">
        <v>88924734</v>
      </c>
      <c r="S149" s="31">
        <v>38724882</v>
      </c>
      <c r="T149" s="36">
        <f t="shared" si="33"/>
        <v>0.47635166627152015</v>
      </c>
      <c r="U149" s="36">
        <f t="shared" si="34"/>
        <v>-0.32360568587400729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106242582</v>
      </c>
      <c r="E150" s="32">
        <f>SUM(E145:E149)</f>
        <v>106242582</v>
      </c>
      <c r="F150" s="32">
        <f>SUM(F145:F149)</f>
        <v>27702624</v>
      </c>
      <c r="G150" s="37">
        <f t="shared" si="28"/>
        <v>0.26074878338329543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27702624</v>
      </c>
      <c r="O150" s="37">
        <f t="shared" si="32"/>
        <v>0.26074878338329543</v>
      </c>
      <c r="P150" s="32">
        <f>SUM(P145:P149)</f>
        <v>41048997</v>
      </c>
      <c r="Q150" s="32">
        <f>SUM(Q145:Q149)</f>
        <v>106193392</v>
      </c>
      <c r="R150" s="32">
        <f>SUM(R145:R149)</f>
        <v>116075161</v>
      </c>
      <c r="S150" s="32">
        <f>SUM(S145:S149)</f>
        <v>41048997</v>
      </c>
      <c r="T150" s="37">
        <f t="shared" si="33"/>
        <v>0.38654944744584485</v>
      </c>
      <c r="U150" s="37">
        <f t="shared" si="34"/>
        <v>-0.32513274319467533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2475700</v>
      </c>
      <c r="E151" s="31">
        <v>2475700</v>
      </c>
      <c r="F151" s="31">
        <v>426204</v>
      </c>
      <c r="G151" s="36">
        <f t="shared" si="28"/>
        <v>0.17215494607585732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426204</v>
      </c>
      <c r="O151" s="36">
        <f t="shared" si="32"/>
        <v>0.17215494607585732</v>
      </c>
      <c r="P151" s="31">
        <v>383965</v>
      </c>
      <c r="Q151" s="31">
        <v>1900000</v>
      </c>
      <c r="R151" s="31">
        <v>2432490</v>
      </c>
      <c r="S151" s="31">
        <v>383965</v>
      </c>
      <c r="T151" s="36">
        <f t="shared" si="33"/>
        <v>0.20208684210526315</v>
      </c>
      <c r="U151" s="36">
        <f t="shared" si="34"/>
        <v>0.11000742255153462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2474594400</v>
      </c>
      <c r="E152" s="31">
        <v>2474594400</v>
      </c>
      <c r="F152" s="31">
        <v>593342404</v>
      </c>
      <c r="G152" s="36">
        <f t="shared" si="28"/>
        <v>0.23977359845314447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593342404</v>
      </c>
      <c r="O152" s="36">
        <f t="shared" si="32"/>
        <v>0.23977359845314447</v>
      </c>
      <c r="P152" s="31">
        <v>658380923</v>
      </c>
      <c r="Q152" s="31">
        <v>2273475800</v>
      </c>
      <c r="R152" s="31">
        <v>2209344498</v>
      </c>
      <c r="S152" s="31">
        <v>658380923</v>
      </c>
      <c r="T152" s="36">
        <f t="shared" si="33"/>
        <v>0.28959222834041165</v>
      </c>
      <c r="U152" s="36">
        <f t="shared" si="34"/>
        <v>-9.8785546069049768E-2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137306214</v>
      </c>
      <c r="E153" s="31">
        <v>137306214</v>
      </c>
      <c r="F153" s="31">
        <v>37897410</v>
      </c>
      <c r="G153" s="36">
        <f t="shared" si="28"/>
        <v>0.27600651781134977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37897410</v>
      </c>
      <c r="O153" s="36">
        <f t="shared" si="32"/>
        <v>0.27600651781134977</v>
      </c>
      <c r="P153" s="31">
        <v>30794787</v>
      </c>
      <c r="Q153" s="31">
        <v>125873220</v>
      </c>
      <c r="R153" s="31">
        <v>134247570</v>
      </c>
      <c r="S153" s="31">
        <v>30794787</v>
      </c>
      <c r="T153" s="36">
        <f t="shared" si="33"/>
        <v>0.2446492351589957</v>
      </c>
      <c r="U153" s="36">
        <f t="shared" si="34"/>
        <v>0.23064368004883429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47168289</v>
      </c>
      <c r="E154" s="31">
        <v>47168289</v>
      </c>
      <c r="F154" s="31">
        <v>10175891</v>
      </c>
      <c r="G154" s="36">
        <f t="shared" si="28"/>
        <v>0.21573585168628864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10175891</v>
      </c>
      <c r="O154" s="36">
        <f t="shared" si="32"/>
        <v>0.21573585168628864</v>
      </c>
      <c r="P154" s="31">
        <v>14347495</v>
      </c>
      <c r="Q154" s="31">
        <v>38890596</v>
      </c>
      <c r="R154" s="31">
        <v>43263981</v>
      </c>
      <c r="S154" s="31">
        <v>14347495</v>
      </c>
      <c r="T154" s="36">
        <f t="shared" si="33"/>
        <v>0.36891939120706713</v>
      </c>
      <c r="U154" s="36">
        <f t="shared" si="34"/>
        <v>-0.29075486696458164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36711417</v>
      </c>
      <c r="E155" s="31">
        <v>36711417</v>
      </c>
      <c r="F155" s="31">
        <v>8358164</v>
      </c>
      <c r="G155" s="36">
        <f t="shared" si="28"/>
        <v>0.2276720618002841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8358164</v>
      </c>
      <c r="O155" s="36">
        <f t="shared" si="32"/>
        <v>0.2276720618002841</v>
      </c>
      <c r="P155" s="31">
        <v>7688306</v>
      </c>
      <c r="Q155" s="31">
        <v>36887495</v>
      </c>
      <c r="R155" s="31">
        <v>37463058</v>
      </c>
      <c r="S155" s="31">
        <v>7688306</v>
      </c>
      <c r="T155" s="36">
        <f t="shared" si="33"/>
        <v>0.20842580934270544</v>
      </c>
      <c r="U155" s="36">
        <f t="shared" si="34"/>
        <v>8.7126865137781895E-2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2698256020</v>
      </c>
      <c r="E157" s="32">
        <f>SUM(E151:E156)</f>
        <v>2698256020</v>
      </c>
      <c r="F157" s="32">
        <f>SUM(F151:F156)</f>
        <v>650200073</v>
      </c>
      <c r="G157" s="37">
        <f t="shared" si="28"/>
        <v>0.24097048915321237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650200073</v>
      </c>
      <c r="O157" s="37">
        <f t="shared" si="32"/>
        <v>0.24097048915321237</v>
      </c>
      <c r="P157" s="32">
        <f>SUM(P151:P156)</f>
        <v>711595476</v>
      </c>
      <c r="Q157" s="32">
        <f>SUM(Q151:Q156)</f>
        <v>2477027111</v>
      </c>
      <c r="R157" s="32">
        <f>SUM(R151:R156)</f>
        <v>2426751597</v>
      </c>
      <c r="S157" s="32">
        <f>SUM(S151:S156)</f>
        <v>711595476</v>
      </c>
      <c r="T157" s="37">
        <f t="shared" si="33"/>
        <v>0.28727803294519533</v>
      </c>
      <c r="U157" s="37">
        <f t="shared" si="34"/>
        <v>-8.6278517880852834E-2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75903294</v>
      </c>
      <c r="E158" s="31">
        <v>75903294</v>
      </c>
      <c r="F158" s="31">
        <v>22581185</v>
      </c>
      <c r="G158" s="36">
        <f t="shared" si="28"/>
        <v>0.2974994076014672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22581185</v>
      </c>
      <c r="O158" s="36">
        <f t="shared" si="32"/>
        <v>0.2974994076014672</v>
      </c>
      <c r="P158" s="31">
        <v>15298202</v>
      </c>
      <c r="Q158" s="31">
        <v>76143194</v>
      </c>
      <c r="R158" s="31">
        <v>69955118</v>
      </c>
      <c r="S158" s="31">
        <v>15298202</v>
      </c>
      <c r="T158" s="36">
        <f t="shared" si="33"/>
        <v>0.20091358395078621</v>
      </c>
      <c r="U158" s="36">
        <f t="shared" si="34"/>
        <v>0.47606790654221975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1689953317</v>
      </c>
      <c r="E159" s="31">
        <v>1689953317</v>
      </c>
      <c r="F159" s="31">
        <v>400040378</v>
      </c>
      <c r="G159" s="36">
        <f t="shared" si="28"/>
        <v>0.23671682168721114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400040378</v>
      </c>
      <c r="O159" s="36">
        <f t="shared" si="32"/>
        <v>0.23671682168721114</v>
      </c>
      <c r="P159" s="31">
        <v>374757776</v>
      </c>
      <c r="Q159" s="31">
        <v>1470901994</v>
      </c>
      <c r="R159" s="31">
        <v>1716321963</v>
      </c>
      <c r="S159" s="31">
        <v>374757776</v>
      </c>
      <c r="T159" s="36">
        <f t="shared" si="33"/>
        <v>0.25478092866056717</v>
      </c>
      <c r="U159" s="36">
        <f t="shared" si="34"/>
        <v>6.746384896894031E-2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1200000</v>
      </c>
      <c r="E160" s="31">
        <v>1200000</v>
      </c>
      <c r="F160" s="31">
        <v>1037756</v>
      </c>
      <c r="G160" s="36">
        <f t="shared" si="28"/>
        <v>0.86479666666666666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1037756</v>
      </c>
      <c r="O160" s="36">
        <f t="shared" si="32"/>
        <v>0.86479666666666666</v>
      </c>
      <c r="P160" s="31">
        <v>0</v>
      </c>
      <c r="Q160" s="31">
        <v>11477000</v>
      </c>
      <c r="R160" s="31">
        <v>12935121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14869565</v>
      </c>
      <c r="E161" s="31">
        <v>14869565</v>
      </c>
      <c r="F161" s="31">
        <v>1100579</v>
      </c>
      <c r="G161" s="36">
        <f t="shared" si="28"/>
        <v>7.4015547865724382E-2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1100579</v>
      </c>
      <c r="O161" s="36">
        <f t="shared" si="32"/>
        <v>7.4015547865724382E-2</v>
      </c>
      <c r="P161" s="31">
        <v>728292</v>
      </c>
      <c r="Q161" s="31">
        <v>8740000</v>
      </c>
      <c r="R161" s="31">
        <v>8739998</v>
      </c>
      <c r="S161" s="31">
        <v>728292</v>
      </c>
      <c r="T161" s="36">
        <f t="shared" si="33"/>
        <v>8.3328604118993135E-2</v>
      </c>
      <c r="U161" s="36">
        <f t="shared" si="34"/>
        <v>0.51117820874045017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1781926176</v>
      </c>
      <c r="E163" s="32">
        <f>SUM(E158:E162)</f>
        <v>1781926176</v>
      </c>
      <c r="F163" s="32">
        <f>SUM(F158:F162)</f>
        <v>424759898</v>
      </c>
      <c r="G163" s="37">
        <f t="shared" si="28"/>
        <v>0.2383712096050381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424759898</v>
      </c>
      <c r="O163" s="37">
        <f t="shared" si="32"/>
        <v>0.2383712096050381</v>
      </c>
      <c r="P163" s="32">
        <f>SUM(P158:P162)</f>
        <v>390784270</v>
      </c>
      <c r="Q163" s="32">
        <f>SUM(Q158:Q162)</f>
        <v>1567262188</v>
      </c>
      <c r="R163" s="32">
        <f>SUM(R158:R162)</f>
        <v>1807952200</v>
      </c>
      <c r="S163" s="32">
        <f>SUM(S158:S162)</f>
        <v>390784270</v>
      </c>
      <c r="T163" s="37">
        <f t="shared" si="33"/>
        <v>0.24934198820854855</v>
      </c>
      <c r="U163" s="37">
        <f t="shared" si="34"/>
        <v>8.6942158649323309E-2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200414712</v>
      </c>
      <c r="E164" s="31">
        <v>200414712</v>
      </c>
      <c r="F164" s="31">
        <v>77587784</v>
      </c>
      <c r="G164" s="36">
        <f t="shared" si="28"/>
        <v>0.38713616992349342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77587784</v>
      </c>
      <c r="O164" s="36">
        <f t="shared" si="32"/>
        <v>0.38713616992349342</v>
      </c>
      <c r="P164" s="31">
        <v>72164566</v>
      </c>
      <c r="Q164" s="31">
        <v>171518832</v>
      </c>
      <c r="R164" s="31">
        <v>192514912</v>
      </c>
      <c r="S164" s="31">
        <v>72164566</v>
      </c>
      <c r="T164" s="36">
        <f t="shared" si="33"/>
        <v>0.42073844112930991</v>
      </c>
      <c r="U164" s="36">
        <f t="shared" si="34"/>
        <v>7.5150704848692573E-2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12762609</v>
      </c>
      <c r="E165" s="31">
        <v>12762609</v>
      </c>
      <c r="F165" s="31">
        <v>498250</v>
      </c>
      <c r="G165" s="36">
        <f t="shared" si="28"/>
        <v>3.9039823283781555E-2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498250</v>
      </c>
      <c r="O165" s="36">
        <f t="shared" si="32"/>
        <v>3.9039823283781555E-2</v>
      </c>
      <c r="P165" s="31">
        <v>3666087</v>
      </c>
      <c r="Q165" s="31">
        <v>4216000</v>
      </c>
      <c r="R165" s="31">
        <v>9896942</v>
      </c>
      <c r="S165" s="31">
        <v>3666087</v>
      </c>
      <c r="T165" s="36">
        <f t="shared" si="33"/>
        <v>0.86956522770398481</v>
      </c>
      <c r="U165" s="36">
        <f t="shared" si="34"/>
        <v>-0.86409215056816713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5391304</v>
      </c>
      <c r="E166" s="31">
        <v>5391304</v>
      </c>
      <c r="F166" s="31">
        <v>1201459</v>
      </c>
      <c r="G166" s="36">
        <f t="shared" si="28"/>
        <v>0.22285128050653422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1201459</v>
      </c>
      <c r="O166" s="36">
        <f t="shared" si="32"/>
        <v>0.22285128050653422</v>
      </c>
      <c r="P166" s="31">
        <v>768968</v>
      </c>
      <c r="Q166" s="31">
        <v>4269565</v>
      </c>
      <c r="R166" s="31">
        <v>5591813</v>
      </c>
      <c r="S166" s="31">
        <v>768968</v>
      </c>
      <c r="T166" s="36">
        <f t="shared" si="33"/>
        <v>0.18010453055522049</v>
      </c>
      <c r="U166" s="36">
        <f t="shared" si="34"/>
        <v>0.56243042623360129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4786087</v>
      </c>
      <c r="R167" s="31">
        <v>7147517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218568625</v>
      </c>
      <c r="E169" s="32">
        <f>SUM(E164:E168)</f>
        <v>218568625</v>
      </c>
      <c r="F169" s="32">
        <f>SUM(F164:F168)</f>
        <v>79287493</v>
      </c>
      <c r="G169" s="37">
        <f t="shared" si="28"/>
        <v>0.36275788896965427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79287493</v>
      </c>
      <c r="O169" s="37">
        <f t="shared" si="32"/>
        <v>0.36275788896965427</v>
      </c>
      <c r="P169" s="32">
        <f>SUM(P164:P168)</f>
        <v>76599621</v>
      </c>
      <c r="Q169" s="32">
        <f>SUM(Q164:Q168)</f>
        <v>184790484</v>
      </c>
      <c r="R169" s="32">
        <f>SUM(R164:R168)</f>
        <v>215151184</v>
      </c>
      <c r="S169" s="32">
        <f>SUM(S164:S168)</f>
        <v>76599621</v>
      </c>
      <c r="T169" s="37">
        <f t="shared" si="33"/>
        <v>0.41452145879979402</v>
      </c>
      <c r="U169" s="37">
        <f t="shared" si="34"/>
        <v>3.5089886410795579E-2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35192712979</v>
      </c>
      <c r="E170" s="32">
        <f>SUM(E105,E107:E111,E113:E120,E122:E125,E127:E131,E133:E136,E138:E143,E145:E149,E151:E156,E158:E162,E164:E168)</f>
        <v>35192712979</v>
      </c>
      <c r="F170" s="32">
        <f>SUM(F105,F107:F111,F113:F120,F122:F125,F127:F131,F133:F136,F138:F143,F145:F149,F151:F156,F158:F162,F164:F168)</f>
        <v>9735026349</v>
      </c>
      <c r="G170" s="37">
        <f t="shared" si="28"/>
        <v>0.27662051387766073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9735026349</v>
      </c>
      <c r="O170" s="37">
        <f t="shared" si="32"/>
        <v>0.27662051387766073</v>
      </c>
      <c r="P170" s="32">
        <f>SUM(P105,P107:P111,P113:P120,P122:P125,P127:P131,P133:P136,P138:P143,P145:P149,P151:P156,P158:P162,P164:P168)</f>
        <v>9451063420</v>
      </c>
      <c r="Q170" s="32">
        <f>SUM(Q105,Q107:Q111,Q113:Q120,Q122:Q125,Q127:Q131,Q133:Q136,Q138:Q143,Q145:Q149,Q151:Q156,Q158:Q162,Q164:Q168)</f>
        <v>32137274945</v>
      </c>
      <c r="R170" s="32">
        <f>SUM(R105,R107:R111,R113:R120,R122:R125,R127:R131,R133:R136,R138:R143,R145:R149,R151:R156,R158:R162,R164:R168)</f>
        <v>32336423592</v>
      </c>
      <c r="S170" s="32">
        <f>SUM(S105,S107:S111,S113:S120,S122:S125,S127:S131,S133:S136,S138:S143,S145:S149,S151:S156,S158:S162,S164:S168)</f>
        <v>9451063420</v>
      </c>
      <c r="T170" s="37">
        <f t="shared" si="33"/>
        <v>0.29408415729630555</v>
      </c>
      <c r="U170" s="37">
        <f t="shared" si="34"/>
        <v>3.0045606127146351E-2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51649597</v>
      </c>
      <c r="E173" s="31">
        <v>51649597</v>
      </c>
      <c r="F173" s="31">
        <v>8921034</v>
      </c>
      <c r="G173" s="36">
        <f t="shared" ref="G173:G205" si="35">IF(($D173     =0),0,($F173     /$D173     ))</f>
        <v>0.1727222382780644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8921034</v>
      </c>
      <c r="O173" s="36">
        <f t="shared" ref="O173:O205" si="39">IF(($D173     =0),0,($N173     /$D173     ))</f>
        <v>0.1727222382780644</v>
      </c>
      <c r="P173" s="31">
        <v>4505601</v>
      </c>
      <c r="Q173" s="31">
        <v>31375000</v>
      </c>
      <c r="R173" s="31">
        <v>29865640</v>
      </c>
      <c r="S173" s="31">
        <v>4505601</v>
      </c>
      <c r="T173" s="36">
        <f t="shared" ref="T173:T205" si="40">IF(($Q173     =0),0,($S173     /$Q173     ))</f>
        <v>0.143604812749004</v>
      </c>
      <c r="U173" s="36">
        <f t="shared" ref="U173:U205" si="41">IF(($P173     =0),0,(($F173     /$P173     )-1))</f>
        <v>0.9799875754644054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60866088</v>
      </c>
      <c r="E174" s="31">
        <v>60866088</v>
      </c>
      <c r="F174" s="31">
        <v>21911595</v>
      </c>
      <c r="G174" s="36">
        <f t="shared" si="35"/>
        <v>0.35999676864397789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21911595</v>
      </c>
      <c r="O174" s="36">
        <f t="shared" si="39"/>
        <v>0.35999676864397789</v>
      </c>
      <c r="P174" s="31">
        <v>14922781</v>
      </c>
      <c r="Q174" s="31">
        <v>62173448</v>
      </c>
      <c r="R174" s="31">
        <v>73758449</v>
      </c>
      <c r="S174" s="31">
        <v>14922781</v>
      </c>
      <c r="T174" s="36">
        <f t="shared" si="40"/>
        <v>0.24001855261429283</v>
      </c>
      <c r="U174" s="36">
        <f t="shared" si="41"/>
        <v>0.46833187460165759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991755941</v>
      </c>
      <c r="E175" s="31">
        <v>991755941</v>
      </c>
      <c r="F175" s="31">
        <v>194258117</v>
      </c>
      <c r="G175" s="36">
        <f t="shared" si="35"/>
        <v>0.19587290478353686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194258117</v>
      </c>
      <c r="O175" s="36">
        <f t="shared" si="39"/>
        <v>0.19587290478353686</v>
      </c>
      <c r="P175" s="31">
        <v>202980527</v>
      </c>
      <c r="Q175" s="31">
        <v>782424706</v>
      </c>
      <c r="R175" s="31">
        <v>837917276</v>
      </c>
      <c r="S175" s="31">
        <v>202980527</v>
      </c>
      <c r="T175" s="36">
        <f t="shared" si="40"/>
        <v>0.25942499699133992</v>
      </c>
      <c r="U175" s="36">
        <f t="shared" si="41"/>
        <v>-4.2971659049835798E-2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225791111</v>
      </c>
      <c r="E176" s="31">
        <v>225791111</v>
      </c>
      <c r="F176" s="31">
        <v>53002136</v>
      </c>
      <c r="G176" s="36">
        <f t="shared" si="35"/>
        <v>0.23473969265335692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53002136</v>
      </c>
      <c r="O176" s="36">
        <f t="shared" si="39"/>
        <v>0.23473969265335692</v>
      </c>
      <c r="P176" s="31">
        <v>51964182</v>
      </c>
      <c r="Q176" s="31">
        <v>223458634</v>
      </c>
      <c r="R176" s="31">
        <v>226284704</v>
      </c>
      <c r="S176" s="31">
        <v>51964182</v>
      </c>
      <c r="T176" s="36">
        <f t="shared" si="40"/>
        <v>0.23254497295459167</v>
      </c>
      <c r="U176" s="36">
        <f t="shared" si="41"/>
        <v>1.9974412375047157E-2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5470436</v>
      </c>
      <c r="E177" s="31">
        <v>5470436</v>
      </c>
      <c r="F177" s="31">
        <v>53431</v>
      </c>
      <c r="G177" s="36">
        <f t="shared" si="35"/>
        <v>9.7672287912700193E-3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53431</v>
      </c>
      <c r="O177" s="36">
        <f t="shared" si="39"/>
        <v>9.7672287912700193E-3</v>
      </c>
      <c r="P177" s="31">
        <v>155961</v>
      </c>
      <c r="Q177" s="31">
        <v>2264587</v>
      </c>
      <c r="R177" s="31">
        <v>9193478</v>
      </c>
      <c r="S177" s="31">
        <v>155961</v>
      </c>
      <c r="T177" s="36">
        <f t="shared" si="40"/>
        <v>6.8869511306035053E-2</v>
      </c>
      <c r="U177" s="36">
        <f t="shared" si="41"/>
        <v>-0.65740794172902195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2494152</v>
      </c>
      <c r="E178" s="31">
        <v>2494152</v>
      </c>
      <c r="F178" s="31">
        <v>444416</v>
      </c>
      <c r="G178" s="36">
        <f t="shared" si="35"/>
        <v>0.17818320615583974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444416</v>
      </c>
      <c r="O178" s="36">
        <f t="shared" si="39"/>
        <v>0.17818320615583974</v>
      </c>
      <c r="P178" s="31">
        <v>400052</v>
      </c>
      <c r="Q178" s="31">
        <v>2458200</v>
      </c>
      <c r="R178" s="31">
        <v>2408200</v>
      </c>
      <c r="S178" s="31">
        <v>400052</v>
      </c>
      <c r="T178" s="36">
        <f t="shared" si="40"/>
        <v>0.16274184362541697</v>
      </c>
      <c r="U178" s="36">
        <f t="shared" si="41"/>
        <v>0.11089558357413543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1338027325</v>
      </c>
      <c r="E179" s="32">
        <f>SUM(E173:E178)</f>
        <v>1338027325</v>
      </c>
      <c r="F179" s="32">
        <f>SUM(F173:F178)</f>
        <v>278590729</v>
      </c>
      <c r="G179" s="37">
        <f t="shared" si="35"/>
        <v>0.20821004458933601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278590729</v>
      </c>
      <c r="O179" s="37">
        <f t="shared" si="39"/>
        <v>0.20821004458933601</v>
      </c>
      <c r="P179" s="32">
        <f>SUM(P173:P178)</f>
        <v>274929104</v>
      </c>
      <c r="Q179" s="32">
        <f>SUM(Q173:Q178)</f>
        <v>1104154575</v>
      </c>
      <c r="R179" s="32">
        <f>SUM(R173:R178)</f>
        <v>1179427747</v>
      </c>
      <c r="S179" s="32">
        <f>SUM(S173:S178)</f>
        <v>274929104</v>
      </c>
      <c r="T179" s="37">
        <f t="shared" si="40"/>
        <v>0.24899512280696751</v>
      </c>
      <c r="U179" s="37">
        <f t="shared" si="41"/>
        <v>1.3318433540597363E-2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326105520</v>
      </c>
      <c r="E180" s="31">
        <v>326105520</v>
      </c>
      <c r="F180" s="31">
        <v>64577979</v>
      </c>
      <c r="G180" s="36">
        <f t="shared" si="35"/>
        <v>0.19802786226985669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64577979</v>
      </c>
      <c r="O180" s="36">
        <f t="shared" si="39"/>
        <v>0.19802786226985669</v>
      </c>
      <c r="P180" s="31">
        <v>41988118</v>
      </c>
      <c r="Q180" s="31">
        <v>154219801</v>
      </c>
      <c r="R180" s="31">
        <v>239380380</v>
      </c>
      <c r="S180" s="31">
        <v>41988118</v>
      </c>
      <c r="T180" s="36">
        <f t="shared" si="40"/>
        <v>0.27226152366776818</v>
      </c>
      <c r="U180" s="36">
        <f t="shared" si="41"/>
        <v>0.53800603780336131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562611744</v>
      </c>
      <c r="E182" s="31">
        <v>562611744</v>
      </c>
      <c r="F182" s="31">
        <v>133682252</v>
      </c>
      <c r="G182" s="36">
        <f t="shared" si="35"/>
        <v>0.23761013421006724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133682252</v>
      </c>
      <c r="O182" s="36">
        <f t="shared" si="39"/>
        <v>0.23761013421006724</v>
      </c>
      <c r="P182" s="31">
        <v>94573456</v>
      </c>
      <c r="Q182" s="31">
        <v>396832420</v>
      </c>
      <c r="R182" s="31">
        <v>482697756</v>
      </c>
      <c r="S182" s="31">
        <v>94573456</v>
      </c>
      <c r="T182" s="36">
        <f t="shared" si="40"/>
        <v>0.23832089122153879</v>
      </c>
      <c r="U182" s="36">
        <f t="shared" si="41"/>
        <v>0.41352825257860948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24315665</v>
      </c>
      <c r="E183" s="31">
        <v>24315665</v>
      </c>
      <c r="F183" s="31">
        <v>10221804</v>
      </c>
      <c r="G183" s="36">
        <f t="shared" si="35"/>
        <v>0.42037937272124781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10221804</v>
      </c>
      <c r="O183" s="36">
        <f t="shared" si="39"/>
        <v>0.42037937272124781</v>
      </c>
      <c r="P183" s="31">
        <v>4629693</v>
      </c>
      <c r="Q183" s="31">
        <v>20733460</v>
      </c>
      <c r="R183" s="31">
        <v>25622820</v>
      </c>
      <c r="S183" s="31">
        <v>4629693</v>
      </c>
      <c r="T183" s="36">
        <f t="shared" si="40"/>
        <v>0.2232957258460479</v>
      </c>
      <c r="U183" s="36">
        <f t="shared" si="41"/>
        <v>1.2078794425461905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913032929</v>
      </c>
      <c r="E185" s="32">
        <f>SUM(E180:E184)</f>
        <v>913032929</v>
      </c>
      <c r="F185" s="32">
        <f>SUM(F180:F184)</f>
        <v>208482035</v>
      </c>
      <c r="G185" s="37">
        <f t="shared" si="35"/>
        <v>0.22834010513546329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208482035</v>
      </c>
      <c r="O185" s="37">
        <f t="shared" si="39"/>
        <v>0.22834010513546329</v>
      </c>
      <c r="P185" s="32">
        <f>SUM(P180:P184)</f>
        <v>141191267</v>
      </c>
      <c r="Q185" s="32">
        <f>SUM(Q180:Q184)</f>
        <v>571785681</v>
      </c>
      <c r="R185" s="32">
        <f>SUM(R180:R184)</f>
        <v>747700956</v>
      </c>
      <c r="S185" s="32">
        <f>SUM(S180:S184)</f>
        <v>141191267</v>
      </c>
      <c r="T185" s="37">
        <f t="shared" si="40"/>
        <v>0.24693040013361231</v>
      </c>
      <c r="U185" s="37">
        <f t="shared" si="41"/>
        <v>0.47659298928169536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103072217</v>
      </c>
      <c r="E186" s="31">
        <v>103072217</v>
      </c>
      <c r="F186" s="31">
        <v>17610973</v>
      </c>
      <c r="G186" s="36">
        <f t="shared" si="35"/>
        <v>0.17086052393730894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17610973</v>
      </c>
      <c r="O186" s="36">
        <f t="shared" si="39"/>
        <v>0.17086052393730894</v>
      </c>
      <c r="P186" s="31">
        <v>22185466</v>
      </c>
      <c r="Q186" s="31">
        <v>112765648</v>
      </c>
      <c r="R186" s="31">
        <v>111645648</v>
      </c>
      <c r="S186" s="31">
        <v>22185466</v>
      </c>
      <c r="T186" s="36">
        <f t="shared" si="40"/>
        <v>0.19673957799630612</v>
      </c>
      <c r="U186" s="36">
        <f t="shared" si="41"/>
        <v>-0.20619323479614993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46298999</v>
      </c>
      <c r="E187" s="31">
        <v>46298999</v>
      </c>
      <c r="F187" s="31">
        <v>8559203</v>
      </c>
      <c r="G187" s="36">
        <f t="shared" si="35"/>
        <v>0.1848679925023865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8559203</v>
      </c>
      <c r="O187" s="36">
        <f t="shared" si="39"/>
        <v>0.1848679925023865</v>
      </c>
      <c r="P187" s="31">
        <v>15115575</v>
      </c>
      <c r="Q187" s="31">
        <v>56587076</v>
      </c>
      <c r="R187" s="31">
        <v>56580076</v>
      </c>
      <c r="S187" s="31">
        <v>15115575</v>
      </c>
      <c r="T187" s="36">
        <f t="shared" si="40"/>
        <v>0.26712062309068596</v>
      </c>
      <c r="U187" s="36">
        <f t="shared" si="41"/>
        <v>-0.43374942732909594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1782955600</v>
      </c>
      <c r="E188" s="31">
        <v>1782955600</v>
      </c>
      <c r="F188" s="31">
        <v>359107559</v>
      </c>
      <c r="G188" s="36">
        <f t="shared" si="35"/>
        <v>0.20141138623979196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359107559</v>
      </c>
      <c r="O188" s="36">
        <f t="shared" si="39"/>
        <v>0.20141138623979196</v>
      </c>
      <c r="P188" s="31">
        <v>427145764</v>
      </c>
      <c r="Q188" s="31">
        <v>1651137716</v>
      </c>
      <c r="R188" s="31">
        <v>1532549228</v>
      </c>
      <c r="S188" s="31">
        <v>427145764</v>
      </c>
      <c r="T188" s="36">
        <f t="shared" si="40"/>
        <v>0.25869784201574136</v>
      </c>
      <c r="U188" s="36">
        <f t="shared" si="41"/>
        <v>-0.15928568356351536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69476179</v>
      </c>
      <c r="E189" s="31">
        <v>69476179</v>
      </c>
      <c r="F189" s="31">
        <v>8727004</v>
      </c>
      <c r="G189" s="36">
        <f t="shared" si="35"/>
        <v>0.12561145597831452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8727004</v>
      </c>
      <c r="O189" s="36">
        <f t="shared" si="39"/>
        <v>0.12561145597831452</v>
      </c>
      <c r="P189" s="31">
        <v>3979451</v>
      </c>
      <c r="Q189" s="31">
        <v>50461354</v>
      </c>
      <c r="R189" s="31">
        <v>50592549</v>
      </c>
      <c r="S189" s="31">
        <v>3979451</v>
      </c>
      <c r="T189" s="36">
        <f t="shared" si="40"/>
        <v>7.8861359923080937E-2</v>
      </c>
      <c r="U189" s="36">
        <f t="shared" si="41"/>
        <v>1.193017076978709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2001802995</v>
      </c>
      <c r="E191" s="32">
        <f>SUM(E186:E190)</f>
        <v>2001802995</v>
      </c>
      <c r="F191" s="32">
        <f>SUM(F186:F190)</f>
        <v>394004739</v>
      </c>
      <c r="G191" s="37">
        <f t="shared" si="35"/>
        <v>0.19682493231557985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394004739</v>
      </c>
      <c r="O191" s="37">
        <f t="shared" si="39"/>
        <v>0.19682493231557985</v>
      </c>
      <c r="P191" s="32">
        <f>SUM(P186:P190)</f>
        <v>468426256</v>
      </c>
      <c r="Q191" s="32">
        <f>SUM(Q186:Q190)</f>
        <v>1870951794</v>
      </c>
      <c r="R191" s="32">
        <f>SUM(R186:R190)</f>
        <v>1751367501</v>
      </c>
      <c r="S191" s="32">
        <f>SUM(S186:S190)</f>
        <v>468426256</v>
      </c>
      <c r="T191" s="37">
        <f t="shared" si="40"/>
        <v>0.25036789162724948</v>
      </c>
      <c r="U191" s="37">
        <f t="shared" si="41"/>
        <v>-0.15887563100220414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170010125</v>
      </c>
      <c r="E192" s="31">
        <v>170010125</v>
      </c>
      <c r="F192" s="31">
        <v>30712025</v>
      </c>
      <c r="G192" s="36">
        <f t="shared" si="35"/>
        <v>0.18064821139329201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30712025</v>
      </c>
      <c r="O192" s="36">
        <f t="shared" si="39"/>
        <v>0.18064821139329201</v>
      </c>
      <c r="P192" s="31">
        <v>29960791</v>
      </c>
      <c r="Q192" s="31">
        <v>159464504</v>
      </c>
      <c r="R192" s="31">
        <v>156464504</v>
      </c>
      <c r="S192" s="31">
        <v>29960791</v>
      </c>
      <c r="T192" s="36">
        <f t="shared" si="40"/>
        <v>0.18788376252059205</v>
      </c>
      <c r="U192" s="36">
        <f t="shared" si="41"/>
        <v>2.5073904090182397E-2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241173071</v>
      </c>
      <c r="E193" s="31">
        <v>241173071</v>
      </c>
      <c r="F193" s="31">
        <v>51134298</v>
      </c>
      <c r="G193" s="36">
        <f t="shared" si="35"/>
        <v>0.21202324864868516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51134298</v>
      </c>
      <c r="O193" s="36">
        <f t="shared" si="39"/>
        <v>0.21202324864868516</v>
      </c>
      <c r="P193" s="31">
        <v>65639230</v>
      </c>
      <c r="Q193" s="31">
        <v>227118574</v>
      </c>
      <c r="R193" s="31">
        <v>224222166</v>
      </c>
      <c r="S193" s="31">
        <v>65639230</v>
      </c>
      <c r="T193" s="36">
        <f t="shared" si="40"/>
        <v>0.28900863916132197</v>
      </c>
      <c r="U193" s="36">
        <f t="shared" si="41"/>
        <v>-0.22097961843854663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215606001</v>
      </c>
      <c r="E194" s="31">
        <v>215606001</v>
      </c>
      <c r="F194" s="31">
        <v>59264698</v>
      </c>
      <c r="G194" s="36">
        <f t="shared" si="35"/>
        <v>0.27487499292749279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59264698</v>
      </c>
      <c r="O194" s="36">
        <f t="shared" si="39"/>
        <v>0.27487499292749279</v>
      </c>
      <c r="P194" s="31">
        <v>54391799</v>
      </c>
      <c r="Q194" s="31">
        <v>199349534</v>
      </c>
      <c r="R194" s="31">
        <v>186354284</v>
      </c>
      <c r="S194" s="31">
        <v>54391799</v>
      </c>
      <c r="T194" s="36">
        <f t="shared" si="40"/>
        <v>0.27284638147185236</v>
      </c>
      <c r="U194" s="36">
        <f t="shared" si="41"/>
        <v>8.9588855113985177E-2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487832559</v>
      </c>
      <c r="E195" s="31">
        <v>487832559</v>
      </c>
      <c r="F195" s="31">
        <v>109287384</v>
      </c>
      <c r="G195" s="36">
        <f t="shared" si="35"/>
        <v>0.22402642460771052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109287384</v>
      </c>
      <c r="O195" s="36">
        <f t="shared" si="39"/>
        <v>0.22402642460771052</v>
      </c>
      <c r="P195" s="31">
        <v>117576497</v>
      </c>
      <c r="Q195" s="31">
        <v>450271515</v>
      </c>
      <c r="R195" s="31">
        <v>453314275</v>
      </c>
      <c r="S195" s="31">
        <v>117576497</v>
      </c>
      <c r="T195" s="36">
        <f t="shared" si="40"/>
        <v>0.26112355119777009</v>
      </c>
      <c r="U195" s="36">
        <f t="shared" si="41"/>
        <v>-7.0499744519519014E-2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374776512</v>
      </c>
      <c r="E196" s="31">
        <v>374776512</v>
      </c>
      <c r="F196" s="31">
        <v>93406767</v>
      </c>
      <c r="G196" s="36">
        <f t="shared" si="35"/>
        <v>0.24923324703977179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93406767</v>
      </c>
      <c r="O196" s="36">
        <f t="shared" si="39"/>
        <v>0.24923324703977179</v>
      </c>
      <c r="P196" s="31">
        <v>89199348</v>
      </c>
      <c r="Q196" s="31">
        <v>344736860</v>
      </c>
      <c r="R196" s="31">
        <v>340775730</v>
      </c>
      <c r="S196" s="31">
        <v>89199348</v>
      </c>
      <c r="T196" s="36">
        <f t="shared" si="40"/>
        <v>0.25874618687424372</v>
      </c>
      <c r="U196" s="36">
        <f t="shared" si="41"/>
        <v>4.7168719215301858E-2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1489398268</v>
      </c>
      <c r="E198" s="32">
        <f>SUM(E192:E197)</f>
        <v>1489398268</v>
      </c>
      <c r="F198" s="32">
        <f>SUM(F192:F197)</f>
        <v>343805172</v>
      </c>
      <c r="G198" s="37">
        <f t="shared" si="35"/>
        <v>0.23083494817116304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343805172</v>
      </c>
      <c r="O198" s="37">
        <f t="shared" si="39"/>
        <v>0.23083494817116304</v>
      </c>
      <c r="P198" s="32">
        <f>SUM(P192:P197)</f>
        <v>356767665</v>
      </c>
      <c r="Q198" s="32">
        <f>SUM(Q192:Q197)</f>
        <v>1380940987</v>
      </c>
      <c r="R198" s="32">
        <f>SUM(R192:R197)</f>
        <v>1361130959</v>
      </c>
      <c r="S198" s="32">
        <f>SUM(S192:S197)</f>
        <v>356767665</v>
      </c>
      <c r="T198" s="37">
        <f t="shared" si="40"/>
        <v>0.25835113039482838</v>
      </c>
      <c r="U198" s="37">
        <f t="shared" si="41"/>
        <v>-3.6333149754476768E-2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80458878</v>
      </c>
      <c r="E199" s="31">
        <v>80408878</v>
      </c>
      <c r="F199" s="31">
        <v>20057468</v>
      </c>
      <c r="G199" s="36">
        <f t="shared" si="35"/>
        <v>0.24928843775325826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20057468</v>
      </c>
      <c r="O199" s="36">
        <f t="shared" si="39"/>
        <v>0.24928843775325826</v>
      </c>
      <c r="P199" s="31">
        <v>8391009</v>
      </c>
      <c r="Q199" s="31">
        <v>83731610</v>
      </c>
      <c r="R199" s="31">
        <v>80175834</v>
      </c>
      <c r="S199" s="31">
        <v>8391009</v>
      </c>
      <c r="T199" s="36">
        <f t="shared" si="40"/>
        <v>0.10021315725327627</v>
      </c>
      <c r="U199" s="36">
        <f t="shared" si="41"/>
        <v>1.3903523402251148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170465972</v>
      </c>
      <c r="E200" s="31">
        <v>170465972</v>
      </c>
      <c r="F200" s="31">
        <v>33101446</v>
      </c>
      <c r="G200" s="36">
        <f t="shared" si="35"/>
        <v>0.19418213272499921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33101446</v>
      </c>
      <c r="O200" s="36">
        <f t="shared" si="39"/>
        <v>0.19418213272499921</v>
      </c>
      <c r="P200" s="31">
        <v>45338464</v>
      </c>
      <c r="Q200" s="31">
        <v>139572983</v>
      </c>
      <c r="R200" s="31">
        <v>158450071</v>
      </c>
      <c r="S200" s="31">
        <v>45338464</v>
      </c>
      <c r="T200" s="36">
        <f t="shared" si="40"/>
        <v>0.3248369636120767</v>
      </c>
      <c r="U200" s="36">
        <f t="shared" si="41"/>
        <v>-0.26990367384303093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6074004</v>
      </c>
      <c r="E201" s="31">
        <v>6074004</v>
      </c>
      <c r="F201" s="31">
        <v>1660657</v>
      </c>
      <c r="G201" s="36">
        <f t="shared" si="35"/>
        <v>0.27340400170958068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1660657</v>
      </c>
      <c r="O201" s="36">
        <f t="shared" si="39"/>
        <v>0.27340400170958068</v>
      </c>
      <c r="P201" s="31">
        <v>912055</v>
      </c>
      <c r="Q201" s="31">
        <v>4481146</v>
      </c>
      <c r="R201" s="31">
        <v>6351251</v>
      </c>
      <c r="S201" s="31">
        <v>912055</v>
      </c>
      <c r="T201" s="36">
        <f t="shared" si="40"/>
        <v>0.20353164123641587</v>
      </c>
      <c r="U201" s="36">
        <f t="shared" si="41"/>
        <v>0.82078602715844995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256998854</v>
      </c>
      <c r="E204" s="32">
        <f>SUM(E199:E203)</f>
        <v>256948854</v>
      </c>
      <c r="F204" s="32">
        <f>SUM(F199:F203)</f>
        <v>54819571</v>
      </c>
      <c r="G204" s="37">
        <f t="shared" si="35"/>
        <v>0.21330667490058147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54819571</v>
      </c>
      <c r="O204" s="37">
        <f t="shared" si="39"/>
        <v>0.21330667490058147</v>
      </c>
      <c r="P204" s="32">
        <f>SUM(P199:P203)</f>
        <v>54641528</v>
      </c>
      <c r="Q204" s="32">
        <f>SUM(Q199:Q203)</f>
        <v>227785739</v>
      </c>
      <c r="R204" s="32">
        <f>SUM(R199:R203)</f>
        <v>244977156</v>
      </c>
      <c r="S204" s="32">
        <f>SUM(S199:S203)</f>
        <v>54641528</v>
      </c>
      <c r="T204" s="37">
        <f t="shared" si="40"/>
        <v>0.23988125086268022</v>
      </c>
      <c r="U204" s="37">
        <f t="shared" si="41"/>
        <v>3.2583825254666188E-3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5999260371</v>
      </c>
      <c r="E205" s="32">
        <f>SUM(E173:E178,E180:E184,E186:E190,E192:E197,E199:E203)</f>
        <v>5999210371</v>
      </c>
      <c r="F205" s="32">
        <f>SUM(F173:F178,F180:F184,F186:F190,F192:F197,F199:F203)</f>
        <v>1279702246</v>
      </c>
      <c r="G205" s="37">
        <f t="shared" si="35"/>
        <v>0.2133100027106658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1279702246</v>
      </c>
      <c r="O205" s="37">
        <f t="shared" si="39"/>
        <v>0.2133100027106658</v>
      </c>
      <c r="P205" s="32">
        <f>SUM(P173:P178,P180:P184,P186:P190,P192:P197,P199:P203)</f>
        <v>1295955820</v>
      </c>
      <c r="Q205" s="32">
        <f>SUM(Q173:Q178,Q180:Q184,Q186:Q190,Q192:Q197,Q199:Q203)</f>
        <v>5155618776</v>
      </c>
      <c r="R205" s="32">
        <f>SUM(R173:R178,R180:R184,R186:R190,R192:R197,R199:R203)</f>
        <v>5284604319</v>
      </c>
      <c r="S205" s="32">
        <f>SUM(S173:S178,S180:S184,S186:S190,S192:S197,S199:S203)</f>
        <v>1295955820</v>
      </c>
      <c r="T205" s="37">
        <f t="shared" si="40"/>
        <v>0.25136765853069348</v>
      </c>
      <c r="U205" s="37">
        <f t="shared" si="41"/>
        <v>-1.2541765505555635E-2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171207203</v>
      </c>
      <c r="E208" s="31">
        <v>171207203</v>
      </c>
      <c r="F208" s="31">
        <v>42246020</v>
      </c>
      <c r="G208" s="36">
        <f t="shared" ref="G208:G231" si="42">IF(($D208     =0),0,($F208     /$D208     ))</f>
        <v>0.24675375369574842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42246020</v>
      </c>
      <c r="O208" s="36">
        <f t="shared" ref="O208:O231" si="46">IF(($D208     =0),0,($N208     /$D208     ))</f>
        <v>0.24675375369574842</v>
      </c>
      <c r="P208" s="31">
        <v>23752279</v>
      </c>
      <c r="Q208" s="31">
        <v>199750002</v>
      </c>
      <c r="R208" s="31">
        <v>178429865</v>
      </c>
      <c r="S208" s="31">
        <v>23752279</v>
      </c>
      <c r="T208" s="36">
        <f t="shared" ref="T208:T231" si="47">IF(($Q208     =0),0,($S208     /$Q208     ))</f>
        <v>0.11891003135008729</v>
      </c>
      <c r="U208" s="36">
        <f t="shared" ref="U208:U231" si="48">IF(($P208     =0),0,(($F208     /$P208     )-1))</f>
        <v>0.77860911788717191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565505800</v>
      </c>
      <c r="E209" s="31">
        <v>565505800</v>
      </c>
      <c r="F209" s="31">
        <v>171412772</v>
      </c>
      <c r="G209" s="36">
        <f t="shared" si="42"/>
        <v>0.30311408300321591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171412772</v>
      </c>
      <c r="O209" s="36">
        <f t="shared" si="46"/>
        <v>0.30311408300321591</v>
      </c>
      <c r="P209" s="31">
        <v>98391407</v>
      </c>
      <c r="Q209" s="31">
        <v>461311319</v>
      </c>
      <c r="R209" s="31">
        <v>542075331</v>
      </c>
      <c r="S209" s="31">
        <v>98391407</v>
      </c>
      <c r="T209" s="36">
        <f t="shared" si="47"/>
        <v>0.21328634903926993</v>
      </c>
      <c r="U209" s="36">
        <f t="shared" si="48"/>
        <v>0.74215185275275108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297559731</v>
      </c>
      <c r="E210" s="31">
        <v>297559731</v>
      </c>
      <c r="F210" s="31">
        <v>78220832</v>
      </c>
      <c r="G210" s="36">
        <f t="shared" si="42"/>
        <v>0.26287438739484542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78220832</v>
      </c>
      <c r="O210" s="36">
        <f t="shared" si="46"/>
        <v>0.26287438739484542</v>
      </c>
      <c r="P210" s="31">
        <v>75891278</v>
      </c>
      <c r="Q210" s="31">
        <v>274730304</v>
      </c>
      <c r="R210" s="31">
        <v>288757535</v>
      </c>
      <c r="S210" s="31">
        <v>75891278</v>
      </c>
      <c r="T210" s="36">
        <f t="shared" si="47"/>
        <v>0.27623919493060367</v>
      </c>
      <c r="U210" s="36">
        <f t="shared" si="48"/>
        <v>3.0695938471348549E-2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142083291</v>
      </c>
      <c r="E211" s="31">
        <v>142083291</v>
      </c>
      <c r="F211" s="31">
        <v>34898160</v>
      </c>
      <c r="G211" s="36">
        <f t="shared" si="42"/>
        <v>0.24561762156818284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34898160</v>
      </c>
      <c r="O211" s="36">
        <f t="shared" si="46"/>
        <v>0.24561762156818284</v>
      </c>
      <c r="P211" s="31">
        <v>30523802</v>
      </c>
      <c r="Q211" s="31">
        <v>135150210</v>
      </c>
      <c r="R211" s="31">
        <v>164505976</v>
      </c>
      <c r="S211" s="31">
        <v>30523802</v>
      </c>
      <c r="T211" s="36">
        <f t="shared" si="47"/>
        <v>0.22585094022421423</v>
      </c>
      <c r="U211" s="36">
        <f t="shared" si="48"/>
        <v>0.14330973579241535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850107908</v>
      </c>
      <c r="E212" s="31">
        <v>850107908</v>
      </c>
      <c r="F212" s="31">
        <v>321214587</v>
      </c>
      <c r="G212" s="36">
        <f t="shared" si="42"/>
        <v>0.37785154564166223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321214587</v>
      </c>
      <c r="O212" s="36">
        <f t="shared" si="46"/>
        <v>0.37785154564166223</v>
      </c>
      <c r="P212" s="31">
        <v>287591219</v>
      </c>
      <c r="Q212" s="31">
        <v>860361831</v>
      </c>
      <c r="R212" s="31">
        <v>800572245</v>
      </c>
      <c r="S212" s="31">
        <v>287591219</v>
      </c>
      <c r="T212" s="36">
        <f t="shared" si="47"/>
        <v>0.3342677564690803</v>
      </c>
      <c r="U212" s="36">
        <f t="shared" si="48"/>
        <v>0.11691375041600272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129652951</v>
      </c>
      <c r="E213" s="31">
        <v>129652951</v>
      </c>
      <c r="F213" s="31">
        <v>43133274</v>
      </c>
      <c r="G213" s="36">
        <f t="shared" si="42"/>
        <v>0.33268254727190899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43133274</v>
      </c>
      <c r="O213" s="36">
        <f t="shared" si="46"/>
        <v>0.33268254727190899</v>
      </c>
      <c r="P213" s="31">
        <v>33615883</v>
      </c>
      <c r="Q213" s="31">
        <v>124341040</v>
      </c>
      <c r="R213" s="31">
        <v>124341040</v>
      </c>
      <c r="S213" s="31">
        <v>33615883</v>
      </c>
      <c r="T213" s="36">
        <f t="shared" si="47"/>
        <v>0.27035227467938178</v>
      </c>
      <c r="U213" s="36">
        <f t="shared" si="48"/>
        <v>0.28312185046574556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1606604509</v>
      </c>
      <c r="E214" s="31">
        <v>1606604509</v>
      </c>
      <c r="F214" s="31">
        <v>407288940</v>
      </c>
      <c r="G214" s="36">
        <f t="shared" si="42"/>
        <v>0.25350914784467343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407288940</v>
      </c>
      <c r="O214" s="36">
        <f t="shared" si="46"/>
        <v>0.25350914784467343</v>
      </c>
      <c r="P214" s="31">
        <v>522447347</v>
      </c>
      <c r="Q214" s="31">
        <v>1144866440</v>
      </c>
      <c r="R214" s="31">
        <v>1889890845</v>
      </c>
      <c r="S214" s="31">
        <v>522447347</v>
      </c>
      <c r="T214" s="36">
        <f t="shared" si="47"/>
        <v>0.45633912284126349</v>
      </c>
      <c r="U214" s="36">
        <f t="shared" si="48"/>
        <v>-0.22042107718847315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3762721393</v>
      </c>
      <c r="E216" s="32">
        <f>SUM(E208:E215)</f>
        <v>3762721393</v>
      </c>
      <c r="F216" s="32">
        <f>SUM(F208:F215)</f>
        <v>1098414585</v>
      </c>
      <c r="G216" s="37">
        <f t="shared" si="42"/>
        <v>0.29192025405958616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1098414585</v>
      </c>
      <c r="O216" s="37">
        <f t="shared" si="46"/>
        <v>0.29192025405958616</v>
      </c>
      <c r="P216" s="32">
        <f>SUM(P208:P215)</f>
        <v>1072213215</v>
      </c>
      <c r="Q216" s="32">
        <f>SUM(Q208:Q215)</f>
        <v>3200511146</v>
      </c>
      <c r="R216" s="32">
        <f>SUM(R208:R215)</f>
        <v>3988572837</v>
      </c>
      <c r="S216" s="32">
        <f>SUM(S208:S215)</f>
        <v>1072213215</v>
      </c>
      <c r="T216" s="37">
        <f t="shared" si="47"/>
        <v>0.33501311699540631</v>
      </c>
      <c r="U216" s="37">
        <f t="shared" si="48"/>
        <v>2.4436716161906347E-2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275708904</v>
      </c>
      <c r="E217" s="31">
        <v>275708904</v>
      </c>
      <c r="F217" s="31">
        <v>66526377</v>
      </c>
      <c r="G217" s="36">
        <f t="shared" si="42"/>
        <v>0.24129208754172118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66526377</v>
      </c>
      <c r="O217" s="36">
        <f t="shared" si="46"/>
        <v>0.24129208754172118</v>
      </c>
      <c r="P217" s="31">
        <v>58560297</v>
      </c>
      <c r="Q217" s="31">
        <v>242181808</v>
      </c>
      <c r="R217" s="31">
        <v>242181808</v>
      </c>
      <c r="S217" s="31">
        <v>58560297</v>
      </c>
      <c r="T217" s="36">
        <f t="shared" si="47"/>
        <v>0.24180303831904665</v>
      </c>
      <c r="U217" s="36">
        <f t="shared" si="48"/>
        <v>0.13603209696836061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2686439549</v>
      </c>
      <c r="E218" s="31">
        <v>2686439549</v>
      </c>
      <c r="F218" s="31">
        <v>859894170</v>
      </c>
      <c r="G218" s="36">
        <f t="shared" si="42"/>
        <v>0.32008692334807493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859894170</v>
      </c>
      <c r="O218" s="36">
        <f t="shared" si="46"/>
        <v>0.32008692334807493</v>
      </c>
      <c r="P218" s="31">
        <v>640504693</v>
      </c>
      <c r="Q218" s="31">
        <v>2480610352</v>
      </c>
      <c r="R218" s="31">
        <v>2570110352</v>
      </c>
      <c r="S218" s="31">
        <v>640504693</v>
      </c>
      <c r="T218" s="36">
        <f t="shared" si="47"/>
        <v>0.25820447475097852</v>
      </c>
      <c r="U218" s="36">
        <f t="shared" si="48"/>
        <v>0.34252594773727907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1079218591</v>
      </c>
      <c r="E219" s="31">
        <v>1079218591</v>
      </c>
      <c r="F219" s="31">
        <v>263090938</v>
      </c>
      <c r="G219" s="36">
        <f t="shared" si="42"/>
        <v>0.24377910109593359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263090938</v>
      </c>
      <c r="O219" s="36">
        <f t="shared" si="46"/>
        <v>0.24377910109593359</v>
      </c>
      <c r="P219" s="31">
        <v>325220544</v>
      </c>
      <c r="Q219" s="31">
        <v>1054594914</v>
      </c>
      <c r="R219" s="31">
        <v>1144308689</v>
      </c>
      <c r="S219" s="31">
        <v>325220544</v>
      </c>
      <c r="T219" s="36">
        <f t="shared" si="47"/>
        <v>0.30838432812696082</v>
      </c>
      <c r="U219" s="36">
        <f t="shared" si="48"/>
        <v>-0.19103838040440646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150425784</v>
      </c>
      <c r="E220" s="31">
        <v>150425784</v>
      </c>
      <c r="F220" s="31">
        <v>26709670</v>
      </c>
      <c r="G220" s="36">
        <f t="shared" si="42"/>
        <v>0.17756045067380205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26709670</v>
      </c>
      <c r="O220" s="36">
        <f t="shared" si="46"/>
        <v>0.17756045067380205</v>
      </c>
      <c r="P220" s="31">
        <v>31788357</v>
      </c>
      <c r="Q220" s="31">
        <v>137187948</v>
      </c>
      <c r="R220" s="31">
        <v>138737948</v>
      </c>
      <c r="S220" s="31">
        <v>31788357</v>
      </c>
      <c r="T220" s="36">
        <f t="shared" si="47"/>
        <v>0.23171391848502609</v>
      </c>
      <c r="U220" s="36">
        <f t="shared" si="48"/>
        <v>-0.15976563368783103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50526956</v>
      </c>
      <c r="E221" s="31">
        <v>50526956</v>
      </c>
      <c r="F221" s="31">
        <v>12298548</v>
      </c>
      <c r="G221" s="36">
        <f t="shared" si="42"/>
        <v>0.24340567834721727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12298548</v>
      </c>
      <c r="O221" s="36">
        <f t="shared" si="46"/>
        <v>0.24340567834721727</v>
      </c>
      <c r="P221" s="31">
        <v>7676676</v>
      </c>
      <c r="Q221" s="31">
        <v>30816964</v>
      </c>
      <c r="R221" s="31">
        <v>39835433</v>
      </c>
      <c r="S221" s="31">
        <v>7676676</v>
      </c>
      <c r="T221" s="36">
        <f t="shared" si="47"/>
        <v>0.24910552512570674</v>
      </c>
      <c r="U221" s="36">
        <f t="shared" si="48"/>
        <v>0.60206683205074696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59469341</v>
      </c>
      <c r="E222" s="31">
        <v>59469341</v>
      </c>
      <c r="F222" s="31">
        <v>9716113</v>
      </c>
      <c r="G222" s="36">
        <f t="shared" si="42"/>
        <v>0.16338020291834074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9716113</v>
      </c>
      <c r="O222" s="36">
        <f t="shared" si="46"/>
        <v>0.16338020291834074</v>
      </c>
      <c r="P222" s="31">
        <v>15958033</v>
      </c>
      <c r="Q222" s="31">
        <v>49624634</v>
      </c>
      <c r="R222" s="31">
        <v>49538482</v>
      </c>
      <c r="S222" s="31">
        <v>15958033</v>
      </c>
      <c r="T222" s="36">
        <f t="shared" si="47"/>
        <v>0.32157482511609053</v>
      </c>
      <c r="U222" s="36">
        <f t="shared" si="48"/>
        <v>-0.39114595138385788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4301789125</v>
      </c>
      <c r="E224" s="32">
        <f>SUM(E217:E223)</f>
        <v>4301789125</v>
      </c>
      <c r="F224" s="32">
        <f>SUM(F217:F223)</f>
        <v>1238235816</v>
      </c>
      <c r="G224" s="37">
        <f t="shared" si="42"/>
        <v>0.28784205362460674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1238235816</v>
      </c>
      <c r="O224" s="37">
        <f t="shared" si="46"/>
        <v>0.28784205362460674</v>
      </c>
      <c r="P224" s="32">
        <f>SUM(P217:P223)</f>
        <v>1079708600</v>
      </c>
      <c r="Q224" s="32">
        <f>SUM(Q217:Q223)</f>
        <v>3995016620</v>
      </c>
      <c r="R224" s="32">
        <f>SUM(R217:R223)</f>
        <v>4184712712</v>
      </c>
      <c r="S224" s="32">
        <f>SUM(S217:S223)</f>
        <v>1079708600</v>
      </c>
      <c r="T224" s="37">
        <f t="shared" si="47"/>
        <v>0.27026385687476817</v>
      </c>
      <c r="U224" s="37">
        <f t="shared" si="48"/>
        <v>0.14682407456974955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410688711</v>
      </c>
      <c r="E225" s="31">
        <v>410688711</v>
      </c>
      <c r="F225" s="31">
        <v>137201652</v>
      </c>
      <c r="G225" s="36">
        <f t="shared" si="42"/>
        <v>0.33407699877097424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137201652</v>
      </c>
      <c r="O225" s="36">
        <f t="shared" si="46"/>
        <v>0.33407699877097424</v>
      </c>
      <c r="P225" s="31">
        <v>128620530</v>
      </c>
      <c r="Q225" s="31">
        <v>316597882</v>
      </c>
      <c r="R225" s="31">
        <v>292154346</v>
      </c>
      <c r="S225" s="31">
        <v>128620530</v>
      </c>
      <c r="T225" s="36">
        <f t="shared" si="47"/>
        <v>0.40625834003526279</v>
      </c>
      <c r="U225" s="36">
        <f t="shared" si="48"/>
        <v>6.6716580937739911E-2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267881252</v>
      </c>
      <c r="E226" s="31">
        <v>267881252</v>
      </c>
      <c r="F226" s="31">
        <v>62128014</v>
      </c>
      <c r="G226" s="36">
        <f t="shared" si="42"/>
        <v>0.23192371073433687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62128014</v>
      </c>
      <c r="O226" s="36">
        <f t="shared" si="46"/>
        <v>0.23192371073433687</v>
      </c>
      <c r="P226" s="31">
        <v>66941928</v>
      </c>
      <c r="Q226" s="31">
        <v>228406816</v>
      </c>
      <c r="R226" s="31">
        <v>226018866</v>
      </c>
      <c r="S226" s="31">
        <v>66941928</v>
      </c>
      <c r="T226" s="36">
        <f t="shared" si="47"/>
        <v>0.29308200679965696</v>
      </c>
      <c r="U226" s="36">
        <f t="shared" si="48"/>
        <v>-7.1911791963924276E-2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124467167</v>
      </c>
      <c r="E227" s="31">
        <v>124467167</v>
      </c>
      <c r="F227" s="31">
        <v>16133348</v>
      </c>
      <c r="G227" s="36">
        <f t="shared" si="42"/>
        <v>0.12961930755602399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16133348</v>
      </c>
      <c r="O227" s="36">
        <f t="shared" si="46"/>
        <v>0.12961930755602399</v>
      </c>
      <c r="P227" s="31">
        <v>21171619</v>
      </c>
      <c r="Q227" s="31">
        <v>110662371</v>
      </c>
      <c r="R227" s="31">
        <v>121020816</v>
      </c>
      <c r="S227" s="31">
        <v>21171619</v>
      </c>
      <c r="T227" s="36">
        <f t="shared" si="47"/>
        <v>0.19131723646152493</v>
      </c>
      <c r="U227" s="36">
        <f t="shared" si="48"/>
        <v>-0.23797287302402337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1671501043</v>
      </c>
      <c r="E228" s="31">
        <v>1671501043</v>
      </c>
      <c r="F228" s="31">
        <v>539254017</v>
      </c>
      <c r="G228" s="36">
        <f t="shared" si="42"/>
        <v>0.32261662010820535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539254017</v>
      </c>
      <c r="O228" s="36">
        <f t="shared" si="46"/>
        <v>0.32261662010820535</v>
      </c>
      <c r="P228" s="31">
        <v>499722028</v>
      </c>
      <c r="Q228" s="31">
        <v>1659280317</v>
      </c>
      <c r="R228" s="31">
        <v>1249735992</v>
      </c>
      <c r="S228" s="31">
        <v>499722028</v>
      </c>
      <c r="T228" s="36">
        <f t="shared" si="47"/>
        <v>0.30116793580936574</v>
      </c>
      <c r="U228" s="36">
        <f t="shared" si="48"/>
        <v>7.9107957594376943E-2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2474538173</v>
      </c>
      <c r="E230" s="32">
        <f>SUM(E225:E229)</f>
        <v>2474538173</v>
      </c>
      <c r="F230" s="32">
        <f>SUM(F225:F229)</f>
        <v>754717031</v>
      </c>
      <c r="G230" s="37">
        <f t="shared" si="42"/>
        <v>0.30499308486521376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754717031</v>
      </c>
      <c r="O230" s="37">
        <f t="shared" si="46"/>
        <v>0.30499308486521376</v>
      </c>
      <c r="P230" s="32">
        <f>SUM(P225:P229)</f>
        <v>716456105</v>
      </c>
      <c r="Q230" s="32">
        <f>SUM(Q225:Q229)</f>
        <v>2314947386</v>
      </c>
      <c r="R230" s="32">
        <f>SUM(R225:R229)</f>
        <v>1888930020</v>
      </c>
      <c r="S230" s="32">
        <f>SUM(S225:S229)</f>
        <v>716456105</v>
      </c>
      <c r="T230" s="37">
        <f t="shared" si="47"/>
        <v>0.30949131255979223</v>
      </c>
      <c r="U230" s="37">
        <f t="shared" si="48"/>
        <v>5.3403028787088136E-2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10539048691</v>
      </c>
      <c r="E231" s="32">
        <f>SUM(E208:E215,E217:E223,E225:E229)</f>
        <v>10539048691</v>
      </c>
      <c r="F231" s="32">
        <f>SUM(F208:F215,F217:F223,F225:F229)</f>
        <v>3091367432</v>
      </c>
      <c r="G231" s="37">
        <f t="shared" si="42"/>
        <v>0.29332509248580718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3091367432</v>
      </c>
      <c r="O231" s="37">
        <f t="shared" si="46"/>
        <v>0.29332509248580718</v>
      </c>
      <c r="P231" s="32">
        <f>SUM(P208:P215,P217:P223,P225:P229)</f>
        <v>2868377920</v>
      </c>
      <c r="Q231" s="32">
        <f>SUM(Q208:Q215,Q217:Q223,Q225:Q229)</f>
        <v>9510475152</v>
      </c>
      <c r="R231" s="32">
        <f>SUM(R208:R215,R217:R223,R225:R229)</f>
        <v>10062215569</v>
      </c>
      <c r="S231" s="32">
        <f>SUM(S208:S215,S217:S223,S225:S229)</f>
        <v>2868377920</v>
      </c>
      <c r="T231" s="37">
        <f t="shared" si="47"/>
        <v>0.30160195722679495</v>
      </c>
      <c r="U231" s="37">
        <f t="shared" si="48"/>
        <v>7.7740631889956724E-2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24489773</v>
      </c>
      <c r="E234" s="31">
        <v>24489773</v>
      </c>
      <c r="F234" s="31">
        <v>5313157</v>
      </c>
      <c r="G234" s="36">
        <f t="shared" ref="G234:G260" si="49">IF(($D234     =0),0,($F234     /$D234     ))</f>
        <v>0.2169541138662249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5313157</v>
      </c>
      <c r="O234" s="36">
        <f t="shared" ref="O234:O260" si="53">IF(($D234     =0),0,($N234     /$D234     ))</f>
        <v>0.2169541138662249</v>
      </c>
      <c r="P234" s="31">
        <v>4345401</v>
      </c>
      <c r="Q234" s="31">
        <v>20948656</v>
      </c>
      <c r="R234" s="31">
        <v>20948656</v>
      </c>
      <c r="S234" s="31">
        <v>4345401</v>
      </c>
      <c r="T234" s="36">
        <f t="shared" ref="T234:T260" si="54">IF(($Q234     =0),0,($S234     /$Q234     ))</f>
        <v>0.20743101609955311</v>
      </c>
      <c r="U234" s="36">
        <f t="shared" ref="U234:U260" si="55">IF(($P234     =0),0,(($F234     /$P234     )-1))</f>
        <v>0.22270809989687956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1032786651</v>
      </c>
      <c r="E235" s="31">
        <v>1032786651</v>
      </c>
      <c r="F235" s="31">
        <v>280586065</v>
      </c>
      <c r="G235" s="36">
        <f t="shared" si="49"/>
        <v>0.27167863249231716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280586065</v>
      </c>
      <c r="O235" s="36">
        <f t="shared" si="53"/>
        <v>0.27167863249231716</v>
      </c>
      <c r="P235" s="31">
        <v>49431632</v>
      </c>
      <c r="Q235" s="31">
        <v>878271629</v>
      </c>
      <c r="R235" s="31">
        <v>940494861</v>
      </c>
      <c r="S235" s="31">
        <v>49431632</v>
      </c>
      <c r="T235" s="36">
        <f t="shared" si="54"/>
        <v>5.6282851873836401E-2</v>
      </c>
      <c r="U235" s="36">
        <f t="shared" si="55"/>
        <v>4.6762452228969495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2902169450</v>
      </c>
      <c r="E236" s="31">
        <v>2902169450</v>
      </c>
      <c r="F236" s="31">
        <v>510354694</v>
      </c>
      <c r="G236" s="36">
        <f t="shared" si="49"/>
        <v>0.17585282416917455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510354694</v>
      </c>
      <c r="O236" s="36">
        <f t="shared" si="53"/>
        <v>0.17585282416917455</v>
      </c>
      <c r="P236" s="31">
        <v>554978940</v>
      </c>
      <c r="Q236" s="31">
        <v>3478102996</v>
      </c>
      <c r="R236" s="31">
        <v>2826582997</v>
      </c>
      <c r="S236" s="31">
        <v>554978940</v>
      </c>
      <c r="T236" s="36">
        <f t="shared" si="54"/>
        <v>0.15956368763037057</v>
      </c>
      <c r="U236" s="36">
        <f t="shared" si="55"/>
        <v>-8.0407097970240149E-2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73578345</v>
      </c>
      <c r="E237" s="31">
        <v>73578345</v>
      </c>
      <c r="F237" s="31">
        <v>8170213</v>
      </c>
      <c r="G237" s="36">
        <f t="shared" si="49"/>
        <v>0.11104099990289262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8170213</v>
      </c>
      <c r="O237" s="36">
        <f t="shared" si="53"/>
        <v>0.11104099990289262</v>
      </c>
      <c r="P237" s="31">
        <v>26919577</v>
      </c>
      <c r="Q237" s="31">
        <v>86200735</v>
      </c>
      <c r="R237" s="31">
        <v>85172674</v>
      </c>
      <c r="S237" s="31">
        <v>26919577</v>
      </c>
      <c r="T237" s="36">
        <f t="shared" si="54"/>
        <v>0.31228941377356007</v>
      </c>
      <c r="U237" s="36">
        <f t="shared" si="55"/>
        <v>-0.69649549099527086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63956494</v>
      </c>
      <c r="E238" s="31">
        <v>63956494</v>
      </c>
      <c r="F238" s="31">
        <v>12041312</v>
      </c>
      <c r="G238" s="36">
        <f t="shared" si="49"/>
        <v>0.18827348478482889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12041312</v>
      </c>
      <c r="O238" s="36">
        <f t="shared" si="53"/>
        <v>0.18827348478482889</v>
      </c>
      <c r="P238" s="31">
        <v>14655873</v>
      </c>
      <c r="Q238" s="31">
        <v>56696642</v>
      </c>
      <c r="R238" s="31">
        <v>56696642</v>
      </c>
      <c r="S238" s="31">
        <v>14655873</v>
      </c>
      <c r="T238" s="36">
        <f t="shared" si="54"/>
        <v>0.25849631447308641</v>
      </c>
      <c r="U238" s="36">
        <f t="shared" si="55"/>
        <v>-0.1783968106164675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4096980713</v>
      </c>
      <c r="E240" s="32">
        <f>SUM(E234:E239)</f>
        <v>4096980713</v>
      </c>
      <c r="F240" s="32">
        <f>SUM(F234:F239)</f>
        <v>816465441</v>
      </c>
      <c r="G240" s="37">
        <f t="shared" si="49"/>
        <v>0.19928466795298774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816465441</v>
      </c>
      <c r="O240" s="37">
        <f t="shared" si="53"/>
        <v>0.19928466795298774</v>
      </c>
      <c r="P240" s="32">
        <f>SUM(P234:P239)</f>
        <v>650331423</v>
      </c>
      <c r="Q240" s="32">
        <f>SUM(Q234:Q239)</f>
        <v>4520220658</v>
      </c>
      <c r="R240" s="32">
        <f>SUM(R234:R239)</f>
        <v>3929895830</v>
      </c>
      <c r="S240" s="32">
        <f>SUM(S234:S239)</f>
        <v>650331423</v>
      </c>
      <c r="T240" s="37">
        <f t="shared" si="54"/>
        <v>0.14387160986245817</v>
      </c>
      <c r="U240" s="37">
        <f t="shared" si="55"/>
        <v>0.25546054230874837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11839992</v>
      </c>
      <c r="E241" s="31">
        <v>11839992</v>
      </c>
      <c r="F241" s="31">
        <v>4468155</v>
      </c>
      <c r="G241" s="36">
        <f t="shared" si="49"/>
        <v>0.37737821106635883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4468155</v>
      </c>
      <c r="O241" s="36">
        <f t="shared" si="53"/>
        <v>0.37737821106635883</v>
      </c>
      <c r="P241" s="31">
        <v>1715989</v>
      </c>
      <c r="Q241" s="31">
        <v>4550004</v>
      </c>
      <c r="R241" s="31">
        <v>5350008</v>
      </c>
      <c r="S241" s="31">
        <v>1715989</v>
      </c>
      <c r="T241" s="36">
        <f t="shared" si="54"/>
        <v>0.37714010800869624</v>
      </c>
      <c r="U241" s="36">
        <f t="shared" si="55"/>
        <v>1.603836621330323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129990561</v>
      </c>
      <c r="E242" s="31">
        <v>129990561</v>
      </c>
      <c r="F242" s="31">
        <v>18440405</v>
      </c>
      <c r="G242" s="36">
        <f t="shared" si="49"/>
        <v>0.1418595693267298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18440405</v>
      </c>
      <c r="O242" s="36">
        <f t="shared" si="53"/>
        <v>0.1418595693267298</v>
      </c>
      <c r="P242" s="31">
        <v>25819375</v>
      </c>
      <c r="Q242" s="31">
        <v>110445816</v>
      </c>
      <c r="R242" s="31">
        <v>104814350</v>
      </c>
      <c r="S242" s="31">
        <v>25819375</v>
      </c>
      <c r="T242" s="36">
        <f t="shared" si="54"/>
        <v>0.23377413409666872</v>
      </c>
      <c r="U242" s="36">
        <f t="shared" si="55"/>
        <v>-0.28579196824090436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58949576</v>
      </c>
      <c r="E243" s="31">
        <v>58949576</v>
      </c>
      <c r="F243" s="31">
        <v>13221277</v>
      </c>
      <c r="G243" s="36">
        <f t="shared" si="49"/>
        <v>0.22428112120772506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13221277</v>
      </c>
      <c r="O243" s="36">
        <f t="shared" si="53"/>
        <v>0.22428112120772506</v>
      </c>
      <c r="P243" s="31">
        <v>17299254</v>
      </c>
      <c r="Q243" s="31">
        <v>63634272</v>
      </c>
      <c r="R243" s="31">
        <v>74790480</v>
      </c>
      <c r="S243" s="31">
        <v>17299254</v>
      </c>
      <c r="T243" s="36">
        <f t="shared" si="54"/>
        <v>0.27185435546430076</v>
      </c>
      <c r="U243" s="36">
        <f t="shared" si="55"/>
        <v>-0.23573137893691831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258286000</v>
      </c>
      <c r="E244" s="31">
        <v>258286000</v>
      </c>
      <c r="F244" s="31">
        <v>2213603</v>
      </c>
      <c r="G244" s="36">
        <f t="shared" si="49"/>
        <v>8.570356116862703E-3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2213603</v>
      </c>
      <c r="O244" s="36">
        <f t="shared" si="53"/>
        <v>8.570356116862703E-3</v>
      </c>
      <c r="P244" s="31">
        <v>2007000</v>
      </c>
      <c r="Q244" s="31">
        <v>211754462</v>
      </c>
      <c r="R244" s="31">
        <v>211754462</v>
      </c>
      <c r="S244" s="31">
        <v>2007000</v>
      </c>
      <c r="T244" s="36">
        <f t="shared" si="54"/>
        <v>9.4779584857106816E-3</v>
      </c>
      <c r="U244" s="36">
        <f t="shared" si="55"/>
        <v>0.10294120577977073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114471739</v>
      </c>
      <c r="E245" s="31">
        <v>114471739</v>
      </c>
      <c r="F245" s="31">
        <v>42077411</v>
      </c>
      <c r="G245" s="36">
        <f t="shared" si="49"/>
        <v>0.36757903188663887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42077411</v>
      </c>
      <c r="O245" s="36">
        <f t="shared" si="53"/>
        <v>0.36757903188663887</v>
      </c>
      <c r="P245" s="31">
        <v>23135809</v>
      </c>
      <c r="Q245" s="31">
        <v>113124760</v>
      </c>
      <c r="R245" s="31">
        <v>149762009</v>
      </c>
      <c r="S245" s="31">
        <v>23135809</v>
      </c>
      <c r="T245" s="36">
        <f t="shared" si="54"/>
        <v>0.20451587256406112</v>
      </c>
      <c r="U245" s="36">
        <f t="shared" si="55"/>
        <v>0.81871362267902548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573537868</v>
      </c>
      <c r="E247" s="32">
        <f>SUM(E241:E246)</f>
        <v>573537868</v>
      </c>
      <c r="F247" s="32">
        <f>SUM(F241:F246)</f>
        <v>80420851</v>
      </c>
      <c r="G247" s="37">
        <f t="shared" si="49"/>
        <v>0.14021890355808206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80420851</v>
      </c>
      <c r="O247" s="37">
        <f t="shared" si="53"/>
        <v>0.14021890355808206</v>
      </c>
      <c r="P247" s="32">
        <f>SUM(P241:P246)</f>
        <v>69977427</v>
      </c>
      <c r="Q247" s="32">
        <f>SUM(Q241:Q246)</f>
        <v>503509314</v>
      </c>
      <c r="R247" s="32">
        <f>SUM(R241:R246)</f>
        <v>546471309</v>
      </c>
      <c r="S247" s="32">
        <f>SUM(S241:S246)</f>
        <v>69977427</v>
      </c>
      <c r="T247" s="37">
        <f t="shared" si="54"/>
        <v>0.13897940922697608</v>
      </c>
      <c r="U247" s="37">
        <f t="shared" si="55"/>
        <v>0.14923989703136709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296537118</v>
      </c>
      <c r="E248" s="31">
        <v>296537118</v>
      </c>
      <c r="F248" s="31">
        <v>53956360</v>
      </c>
      <c r="G248" s="36">
        <f t="shared" si="49"/>
        <v>0.1819548269839191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53956360</v>
      </c>
      <c r="O248" s="36">
        <f t="shared" si="53"/>
        <v>0.1819548269839191</v>
      </c>
      <c r="P248" s="31">
        <v>55393189</v>
      </c>
      <c r="Q248" s="31">
        <v>251449343</v>
      </c>
      <c r="R248" s="31">
        <v>257772168</v>
      </c>
      <c r="S248" s="31">
        <v>55393189</v>
      </c>
      <c r="T248" s="36">
        <f t="shared" si="54"/>
        <v>0.2202956203389245</v>
      </c>
      <c r="U248" s="36">
        <f t="shared" si="55"/>
        <v>-2.5938730481828709E-2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70964577</v>
      </c>
      <c r="E249" s="31">
        <v>70964577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13777629</v>
      </c>
      <c r="Q249" s="31">
        <v>51704270</v>
      </c>
      <c r="R249" s="31">
        <v>65704502</v>
      </c>
      <c r="S249" s="31">
        <v>13777629</v>
      </c>
      <c r="T249" s="36">
        <f t="shared" si="54"/>
        <v>0.26646984862178696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51494541</v>
      </c>
      <c r="E250" s="31">
        <v>51494541</v>
      </c>
      <c r="F250" s="31">
        <v>9083218</v>
      </c>
      <c r="G250" s="36">
        <f t="shared" si="49"/>
        <v>0.1763918625859778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9083218</v>
      </c>
      <c r="O250" s="36">
        <f t="shared" si="53"/>
        <v>0.1763918625859778</v>
      </c>
      <c r="P250" s="31">
        <v>9040745</v>
      </c>
      <c r="Q250" s="31">
        <v>42154586</v>
      </c>
      <c r="R250" s="31">
        <v>55254586</v>
      </c>
      <c r="S250" s="31">
        <v>9040745</v>
      </c>
      <c r="T250" s="36">
        <f t="shared" si="54"/>
        <v>0.21446646398092961</v>
      </c>
      <c r="U250" s="36">
        <f t="shared" si="55"/>
        <v>4.697953542545541E-3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99992755</v>
      </c>
      <c r="E251" s="31">
        <v>99992755</v>
      </c>
      <c r="F251" s="31">
        <v>31531209</v>
      </c>
      <c r="G251" s="36">
        <f t="shared" si="49"/>
        <v>0.31533493601611434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31531209</v>
      </c>
      <c r="O251" s="36">
        <f t="shared" si="53"/>
        <v>0.31533493601611434</v>
      </c>
      <c r="P251" s="31">
        <v>20131107</v>
      </c>
      <c r="Q251" s="31">
        <v>96896339</v>
      </c>
      <c r="R251" s="31">
        <v>98329468</v>
      </c>
      <c r="S251" s="31">
        <v>20131107</v>
      </c>
      <c r="T251" s="36">
        <f t="shared" si="54"/>
        <v>0.20775921162511621</v>
      </c>
      <c r="U251" s="36">
        <f t="shared" si="55"/>
        <v>0.56629285215164771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518988991</v>
      </c>
      <c r="E254" s="32">
        <f>SUM(E248:E253)</f>
        <v>518988991</v>
      </c>
      <c r="F254" s="32">
        <f>SUM(F248:F253)</f>
        <v>94570787</v>
      </c>
      <c r="G254" s="37">
        <f t="shared" si="49"/>
        <v>0.18222118125815889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94570787</v>
      </c>
      <c r="O254" s="37">
        <f t="shared" si="53"/>
        <v>0.18222118125815889</v>
      </c>
      <c r="P254" s="32">
        <f>SUM(P248:P253)</f>
        <v>98342670</v>
      </c>
      <c r="Q254" s="32">
        <f>SUM(Q248:Q253)</f>
        <v>442204538</v>
      </c>
      <c r="R254" s="32">
        <f>SUM(R248:R253)</f>
        <v>477060724</v>
      </c>
      <c r="S254" s="32">
        <f>SUM(S248:S253)</f>
        <v>98342670</v>
      </c>
      <c r="T254" s="37">
        <f t="shared" si="54"/>
        <v>0.22239181543632192</v>
      </c>
      <c r="U254" s="37">
        <f t="shared" si="55"/>
        <v>-3.8354490477022884E-2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1760117230</v>
      </c>
      <c r="E255" s="31">
        <v>1760117230</v>
      </c>
      <c r="F255" s="31">
        <v>252581677</v>
      </c>
      <c r="G255" s="36">
        <f t="shared" si="49"/>
        <v>0.14350275805208726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252581677</v>
      </c>
      <c r="O255" s="36">
        <f t="shared" si="53"/>
        <v>0.14350275805208726</v>
      </c>
      <c r="P255" s="31">
        <v>99734850</v>
      </c>
      <c r="Q255" s="31">
        <v>1562975979</v>
      </c>
      <c r="R255" s="31">
        <v>1705937543</v>
      </c>
      <c r="S255" s="31">
        <v>99734850</v>
      </c>
      <c r="T255" s="36">
        <f t="shared" si="54"/>
        <v>6.3810865515547377E-2</v>
      </c>
      <c r="U255" s="36">
        <f t="shared" si="55"/>
        <v>1.5325317780093921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90152300</v>
      </c>
      <c r="E256" s="31">
        <v>90152300</v>
      </c>
      <c r="F256" s="31">
        <v>1476273</v>
      </c>
      <c r="G256" s="36">
        <f t="shared" si="49"/>
        <v>1.6375322648451564E-2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1476273</v>
      </c>
      <c r="O256" s="36">
        <f t="shared" si="53"/>
        <v>1.6375322648451564E-2</v>
      </c>
      <c r="P256" s="31">
        <v>23575343</v>
      </c>
      <c r="Q256" s="31">
        <v>120939878</v>
      </c>
      <c r="R256" s="31">
        <v>120939878</v>
      </c>
      <c r="S256" s="31">
        <v>23575343</v>
      </c>
      <c r="T256" s="36">
        <f t="shared" si="54"/>
        <v>0.19493440368775633</v>
      </c>
      <c r="U256" s="36">
        <f t="shared" si="55"/>
        <v>-0.93738063535279215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1180960238</v>
      </c>
      <c r="E257" s="31">
        <v>1180960238</v>
      </c>
      <c r="F257" s="31">
        <v>291401097</v>
      </c>
      <c r="G257" s="36">
        <f t="shared" si="49"/>
        <v>0.24674928725246378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291401097</v>
      </c>
      <c r="O257" s="36">
        <f t="shared" si="53"/>
        <v>0.24674928725246378</v>
      </c>
      <c r="P257" s="31">
        <v>281835668</v>
      </c>
      <c r="Q257" s="31">
        <v>960218296</v>
      </c>
      <c r="R257" s="31">
        <v>1051909409</v>
      </c>
      <c r="S257" s="31">
        <v>281835668</v>
      </c>
      <c r="T257" s="36">
        <f t="shared" si="54"/>
        <v>0.29351207863258627</v>
      </c>
      <c r="U257" s="36">
        <f t="shared" si="55"/>
        <v>3.3939738954545717E-2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3031229768</v>
      </c>
      <c r="E259" s="32">
        <f>SUM(E255:E258)</f>
        <v>3031229768</v>
      </c>
      <c r="F259" s="32">
        <f>SUM(F255:F258)</f>
        <v>545459047</v>
      </c>
      <c r="G259" s="37">
        <f t="shared" si="49"/>
        <v>0.1799464536665239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545459047</v>
      </c>
      <c r="O259" s="37">
        <f t="shared" si="53"/>
        <v>0.1799464536665239</v>
      </c>
      <c r="P259" s="32">
        <f>SUM(P255:P258)</f>
        <v>405145861</v>
      </c>
      <c r="Q259" s="32">
        <f>SUM(Q255:Q258)</f>
        <v>2644134153</v>
      </c>
      <c r="R259" s="32">
        <f>SUM(R255:R258)</f>
        <v>2878786830</v>
      </c>
      <c r="S259" s="32">
        <f>SUM(S255:S258)</f>
        <v>405145861</v>
      </c>
      <c r="T259" s="37">
        <f t="shared" si="54"/>
        <v>0.15322439693172407</v>
      </c>
      <c r="U259" s="37">
        <f t="shared" si="55"/>
        <v>0.34632758101902472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8220737340</v>
      </c>
      <c r="E260" s="32">
        <f>SUM(E234:E239,E241:E246,E248:E253,E255:E258)</f>
        <v>8220737340</v>
      </c>
      <c r="F260" s="32">
        <f>SUM(F234:F239,F241:F246,F248:F253,F255:F258)</f>
        <v>1536916126</v>
      </c>
      <c r="G260" s="37">
        <f t="shared" si="49"/>
        <v>0.18695599463101201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1536916126</v>
      </c>
      <c r="O260" s="37">
        <f t="shared" si="53"/>
        <v>0.18695599463101201</v>
      </c>
      <c r="P260" s="32">
        <f>SUM(P234:P239,P241:P246,P248:P253,P255:P258)</f>
        <v>1223797381</v>
      </c>
      <c r="Q260" s="32">
        <f>SUM(Q234:Q239,Q241:Q246,Q248:Q253,Q255:Q258)</f>
        <v>8110068663</v>
      </c>
      <c r="R260" s="32">
        <f>SUM(R234:R239,R241:R246,R248:R253,R255:R258)</f>
        <v>7832214693</v>
      </c>
      <c r="S260" s="32">
        <f>SUM(S234:S239,S241:S246,S248:S253,S255:S258)</f>
        <v>1223797381</v>
      </c>
      <c r="T260" s="37">
        <f t="shared" si="54"/>
        <v>0.15089852279343149</v>
      </c>
      <c r="U260" s="37">
        <f t="shared" si="55"/>
        <v>0.25585832251425611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51361660</v>
      </c>
      <c r="E263" s="31">
        <v>51361660</v>
      </c>
      <c r="F263" s="31">
        <v>3092866</v>
      </c>
      <c r="G263" s="36">
        <f t="shared" ref="G263:G299" si="56">IF(($D263     =0),0,($F263     /$D263     ))</f>
        <v>6.0217407303424383E-2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3092866</v>
      </c>
      <c r="O263" s="36">
        <f t="shared" ref="O263:O299" si="60">IF(($D263     =0),0,($N263     /$D263     ))</f>
        <v>6.0217407303424383E-2</v>
      </c>
      <c r="P263" s="31">
        <v>7080899</v>
      </c>
      <c r="Q263" s="31">
        <v>49172629</v>
      </c>
      <c r="R263" s="31">
        <v>52406552</v>
      </c>
      <c r="S263" s="31">
        <v>7080899</v>
      </c>
      <c r="T263" s="36">
        <f t="shared" ref="T263:T299" si="61">IF(($Q263     =0),0,($S263     /$Q263     ))</f>
        <v>0.1440008220833586</v>
      </c>
      <c r="U263" s="36">
        <f t="shared" ref="U263:U299" si="62">IF(($P263     =0),0,(($F263     /$P263     )-1))</f>
        <v>-0.56320998223530649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186747552</v>
      </c>
      <c r="E264" s="31">
        <v>186747552</v>
      </c>
      <c r="F264" s="31">
        <v>51848918</v>
      </c>
      <c r="G264" s="36">
        <f t="shared" si="56"/>
        <v>0.27764175457571727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51848918</v>
      </c>
      <c r="O264" s="36">
        <f t="shared" si="60"/>
        <v>0.27764175457571727</v>
      </c>
      <c r="P264" s="31">
        <v>51363749</v>
      </c>
      <c r="Q264" s="31">
        <v>167536935</v>
      </c>
      <c r="R264" s="31">
        <v>187925030</v>
      </c>
      <c r="S264" s="31">
        <v>51363749</v>
      </c>
      <c r="T264" s="36">
        <f t="shared" si="61"/>
        <v>0.30658164422072065</v>
      </c>
      <c r="U264" s="36">
        <f t="shared" si="62"/>
        <v>9.4457474278211162E-3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273977792</v>
      </c>
      <c r="E265" s="31">
        <v>273977792</v>
      </c>
      <c r="F265" s="31">
        <v>33536857</v>
      </c>
      <c r="G265" s="36">
        <f t="shared" si="56"/>
        <v>0.12240720955952518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33536857</v>
      </c>
      <c r="O265" s="36">
        <f t="shared" si="60"/>
        <v>0.12240720955952518</v>
      </c>
      <c r="P265" s="31">
        <v>30674428</v>
      </c>
      <c r="Q265" s="31">
        <v>262773051</v>
      </c>
      <c r="R265" s="31">
        <v>262278850</v>
      </c>
      <c r="S265" s="31">
        <v>30674428</v>
      </c>
      <c r="T265" s="36">
        <f t="shared" si="61"/>
        <v>0.11673353825008487</v>
      </c>
      <c r="U265" s="36">
        <f t="shared" si="62"/>
        <v>9.3316458908377919E-2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512087004</v>
      </c>
      <c r="E267" s="32">
        <f>SUM(E263:E266)</f>
        <v>512087004</v>
      </c>
      <c r="F267" s="32">
        <f>SUM(F263:F266)</f>
        <v>88478641</v>
      </c>
      <c r="G267" s="37">
        <f t="shared" si="56"/>
        <v>0.17278048516927408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88478641</v>
      </c>
      <c r="O267" s="37">
        <f t="shared" si="60"/>
        <v>0.17278048516927408</v>
      </c>
      <c r="P267" s="32">
        <f>SUM(P263:P266)</f>
        <v>89119076</v>
      </c>
      <c r="Q267" s="32">
        <f>SUM(Q263:Q266)</f>
        <v>479482615</v>
      </c>
      <c r="R267" s="32">
        <f>SUM(R263:R266)</f>
        <v>502610432</v>
      </c>
      <c r="S267" s="32">
        <f>SUM(S263:S266)</f>
        <v>89119076</v>
      </c>
      <c r="T267" s="37">
        <f t="shared" si="61"/>
        <v>0.1858650829290234</v>
      </c>
      <c r="U267" s="37">
        <f t="shared" si="62"/>
        <v>-7.1862841127302568E-3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29044832</v>
      </c>
      <c r="E268" s="31">
        <v>29044832</v>
      </c>
      <c r="F268" s="31">
        <v>4980658</v>
      </c>
      <c r="G268" s="36">
        <f t="shared" si="56"/>
        <v>0.17148172866002462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4980658</v>
      </c>
      <c r="O268" s="36">
        <f t="shared" si="60"/>
        <v>0.17148172866002462</v>
      </c>
      <c r="P268" s="31">
        <v>784195</v>
      </c>
      <c r="Q268" s="31">
        <v>34350574</v>
      </c>
      <c r="R268" s="31">
        <v>32019740</v>
      </c>
      <c r="S268" s="31">
        <v>784195</v>
      </c>
      <c r="T268" s="36">
        <f t="shared" si="61"/>
        <v>2.2829167279708341E-2</v>
      </c>
      <c r="U268" s="36">
        <f t="shared" si="62"/>
        <v>5.3513003780947344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207768325</v>
      </c>
      <c r="E269" s="31">
        <v>207768325</v>
      </c>
      <c r="F269" s="31">
        <v>87763073</v>
      </c>
      <c r="G269" s="36">
        <f t="shared" si="56"/>
        <v>0.42240833871091754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87763073</v>
      </c>
      <c r="O269" s="36">
        <f t="shared" si="60"/>
        <v>0.42240833871091754</v>
      </c>
      <c r="P269" s="31">
        <v>36765052</v>
      </c>
      <c r="Q269" s="31">
        <v>156056876</v>
      </c>
      <c r="R269" s="31">
        <v>187461286</v>
      </c>
      <c r="S269" s="31">
        <v>36765052</v>
      </c>
      <c r="T269" s="36">
        <f t="shared" si="61"/>
        <v>0.23558751746382517</v>
      </c>
      <c r="U269" s="36">
        <f t="shared" si="62"/>
        <v>1.3871331121740287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21563394</v>
      </c>
      <c r="E270" s="31">
        <v>21563394</v>
      </c>
      <c r="F270" s="31">
        <v>9838807</v>
      </c>
      <c r="G270" s="36">
        <f t="shared" si="56"/>
        <v>0.45627358105129462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9838807</v>
      </c>
      <c r="O270" s="36">
        <f t="shared" si="60"/>
        <v>0.45627358105129462</v>
      </c>
      <c r="P270" s="31">
        <v>1006469</v>
      </c>
      <c r="Q270" s="31">
        <v>19217743</v>
      </c>
      <c r="R270" s="31">
        <v>19798664</v>
      </c>
      <c r="S270" s="31">
        <v>1006469</v>
      </c>
      <c r="T270" s="36">
        <f t="shared" si="61"/>
        <v>5.2371862814483472E-2</v>
      </c>
      <c r="U270" s="36">
        <f t="shared" si="62"/>
        <v>8.7755688451407838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43903931</v>
      </c>
      <c r="E271" s="31">
        <v>43903931</v>
      </c>
      <c r="F271" s="31">
        <v>7708901</v>
      </c>
      <c r="G271" s="36">
        <f t="shared" si="56"/>
        <v>0.17558566680509771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7708901</v>
      </c>
      <c r="O271" s="36">
        <f t="shared" si="60"/>
        <v>0.17558566680509771</v>
      </c>
      <c r="P271" s="31">
        <v>9565087</v>
      </c>
      <c r="Q271" s="31">
        <v>38629591</v>
      </c>
      <c r="R271" s="31">
        <v>40275158</v>
      </c>
      <c r="S271" s="31">
        <v>9565087</v>
      </c>
      <c r="T271" s="36">
        <f t="shared" si="61"/>
        <v>0.24761036170432144</v>
      </c>
      <c r="U271" s="36">
        <f t="shared" si="62"/>
        <v>-0.19405845446047698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19316691</v>
      </c>
      <c r="E272" s="31">
        <v>19316691</v>
      </c>
      <c r="F272" s="31">
        <v>3957278</v>
      </c>
      <c r="G272" s="36">
        <f t="shared" si="56"/>
        <v>0.20486314141485207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3957278</v>
      </c>
      <c r="O272" s="36">
        <f t="shared" si="60"/>
        <v>0.20486314141485207</v>
      </c>
      <c r="P272" s="31">
        <v>4931723</v>
      </c>
      <c r="Q272" s="31">
        <v>17322752</v>
      </c>
      <c r="R272" s="31">
        <v>17472752</v>
      </c>
      <c r="S272" s="31">
        <v>4931723</v>
      </c>
      <c r="T272" s="36">
        <f t="shared" si="61"/>
        <v>0.28469627689641924</v>
      </c>
      <c r="U272" s="36">
        <f t="shared" si="62"/>
        <v>-0.1975871313129306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22818347</v>
      </c>
      <c r="E273" s="31">
        <v>22818347</v>
      </c>
      <c r="F273" s="31">
        <v>5684567</v>
      </c>
      <c r="G273" s="36">
        <f t="shared" si="56"/>
        <v>0.24912264678944535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5684567</v>
      </c>
      <c r="O273" s="36">
        <f t="shared" si="60"/>
        <v>0.24912264678944535</v>
      </c>
      <c r="P273" s="31">
        <v>5920335</v>
      </c>
      <c r="Q273" s="31">
        <v>23203189</v>
      </c>
      <c r="R273" s="31">
        <v>23258689</v>
      </c>
      <c r="S273" s="31">
        <v>5920335</v>
      </c>
      <c r="T273" s="36">
        <f t="shared" si="61"/>
        <v>0.25515178107629949</v>
      </c>
      <c r="U273" s="36">
        <f t="shared" si="62"/>
        <v>-3.9823422154320665E-2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344415520</v>
      </c>
      <c r="E275" s="32">
        <f>SUM(E268:E274)</f>
        <v>344415520</v>
      </c>
      <c r="F275" s="32">
        <f>SUM(F268:F274)</f>
        <v>119933284</v>
      </c>
      <c r="G275" s="37">
        <f t="shared" si="56"/>
        <v>0.34822264687723714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119933284</v>
      </c>
      <c r="O275" s="37">
        <f t="shared" si="60"/>
        <v>0.34822264687723714</v>
      </c>
      <c r="P275" s="32">
        <f>SUM(P268:P274)</f>
        <v>58972861</v>
      </c>
      <c r="Q275" s="32">
        <f>SUM(Q268:Q274)</f>
        <v>288780725</v>
      </c>
      <c r="R275" s="32">
        <f>SUM(R268:R274)</f>
        <v>320286289</v>
      </c>
      <c r="S275" s="32">
        <f>SUM(S268:S274)</f>
        <v>58972861</v>
      </c>
      <c r="T275" s="37">
        <f t="shared" si="61"/>
        <v>0.20421328674204278</v>
      </c>
      <c r="U275" s="37">
        <f t="shared" si="62"/>
        <v>1.0337029943315792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32285640</v>
      </c>
      <c r="E276" s="31">
        <v>32285640</v>
      </c>
      <c r="F276" s="31">
        <v>9695301</v>
      </c>
      <c r="G276" s="36">
        <f t="shared" si="56"/>
        <v>0.3002976245786052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9695301</v>
      </c>
      <c r="O276" s="36">
        <f t="shared" si="60"/>
        <v>0.3002976245786052</v>
      </c>
      <c r="P276" s="31">
        <v>10138672</v>
      </c>
      <c r="Q276" s="31">
        <v>28102548</v>
      </c>
      <c r="R276" s="31">
        <v>34107503</v>
      </c>
      <c r="S276" s="31">
        <v>10138672</v>
      </c>
      <c r="T276" s="36">
        <f t="shared" si="61"/>
        <v>0.36077411912969598</v>
      </c>
      <c r="U276" s="36">
        <f t="shared" si="62"/>
        <v>-4.3730677942831142E-2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82248600</v>
      </c>
      <c r="E277" s="31">
        <v>82248600</v>
      </c>
      <c r="F277" s="31">
        <v>808010</v>
      </c>
      <c r="G277" s="36">
        <f t="shared" si="56"/>
        <v>9.8239970042043271E-3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808010</v>
      </c>
      <c r="O277" s="36">
        <f t="shared" si="60"/>
        <v>9.8239970042043271E-3</v>
      </c>
      <c r="P277" s="31">
        <v>16859411</v>
      </c>
      <c r="Q277" s="31">
        <v>69910070</v>
      </c>
      <c r="R277" s="31">
        <v>70639872</v>
      </c>
      <c r="S277" s="31">
        <v>16859411</v>
      </c>
      <c r="T277" s="36">
        <f t="shared" si="61"/>
        <v>0.24115854840368492</v>
      </c>
      <c r="U277" s="36">
        <f t="shared" si="62"/>
        <v>-0.95207365192058013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105243565</v>
      </c>
      <c r="E278" s="31">
        <v>105243565</v>
      </c>
      <c r="F278" s="31">
        <v>4258246</v>
      </c>
      <c r="G278" s="36">
        <f t="shared" si="56"/>
        <v>4.046086808252837E-2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4258246</v>
      </c>
      <c r="O278" s="36">
        <f t="shared" si="60"/>
        <v>4.046086808252837E-2</v>
      </c>
      <c r="P278" s="31">
        <v>11203225</v>
      </c>
      <c r="Q278" s="31">
        <v>0</v>
      </c>
      <c r="R278" s="31">
        <v>103672389</v>
      </c>
      <c r="S278" s="31">
        <v>11203225</v>
      </c>
      <c r="T278" s="36">
        <f t="shared" si="61"/>
        <v>0</v>
      </c>
      <c r="U278" s="36">
        <f t="shared" si="62"/>
        <v>-0.61990891015756622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29391461</v>
      </c>
      <c r="E279" s="31">
        <v>29391461</v>
      </c>
      <c r="F279" s="31">
        <v>2390050</v>
      </c>
      <c r="G279" s="36">
        <f t="shared" si="56"/>
        <v>8.1317835816327746E-2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2390050</v>
      </c>
      <c r="O279" s="36">
        <f t="shared" si="60"/>
        <v>8.1317835816327746E-2</v>
      </c>
      <c r="P279" s="31">
        <v>0</v>
      </c>
      <c r="Q279" s="31">
        <v>27285813</v>
      </c>
      <c r="R279" s="31">
        <v>27865840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28895995</v>
      </c>
      <c r="E280" s="31">
        <v>28895995</v>
      </c>
      <c r="F280" s="31">
        <v>7935109</v>
      </c>
      <c r="G280" s="36">
        <f t="shared" si="56"/>
        <v>0.27460930139280548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7935109</v>
      </c>
      <c r="O280" s="36">
        <f t="shared" si="60"/>
        <v>0.27460930139280548</v>
      </c>
      <c r="P280" s="31">
        <v>3133291</v>
      </c>
      <c r="Q280" s="31">
        <v>21091799</v>
      </c>
      <c r="R280" s="31">
        <v>27662499</v>
      </c>
      <c r="S280" s="31">
        <v>3133291</v>
      </c>
      <c r="T280" s="36">
        <f t="shared" si="61"/>
        <v>0.14855494308475062</v>
      </c>
      <c r="U280" s="36">
        <f t="shared" si="62"/>
        <v>1.5325158116497959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34848020</v>
      </c>
      <c r="E281" s="31">
        <v>34848020</v>
      </c>
      <c r="F281" s="31">
        <v>6070394</v>
      </c>
      <c r="G281" s="36">
        <f t="shared" si="56"/>
        <v>0.17419623840895407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6070394</v>
      </c>
      <c r="O281" s="36">
        <f t="shared" si="60"/>
        <v>0.17419623840895407</v>
      </c>
      <c r="P281" s="31">
        <v>5228146</v>
      </c>
      <c r="Q281" s="31">
        <v>26398413</v>
      </c>
      <c r="R281" s="31">
        <v>28772788</v>
      </c>
      <c r="S281" s="31">
        <v>5228146</v>
      </c>
      <c r="T281" s="36">
        <f t="shared" si="61"/>
        <v>0.19804773870308037</v>
      </c>
      <c r="U281" s="36">
        <f t="shared" si="62"/>
        <v>0.1610987910437085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56259799</v>
      </c>
      <c r="E282" s="31">
        <v>56259799</v>
      </c>
      <c r="F282" s="31">
        <v>1491587</v>
      </c>
      <c r="G282" s="36">
        <f t="shared" si="56"/>
        <v>2.6512483629740662E-2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1491587</v>
      </c>
      <c r="O282" s="36">
        <f t="shared" si="60"/>
        <v>2.6512483629740662E-2</v>
      </c>
      <c r="P282" s="31">
        <v>2529453</v>
      </c>
      <c r="Q282" s="31">
        <v>44818289</v>
      </c>
      <c r="R282" s="31">
        <v>50264208</v>
      </c>
      <c r="S282" s="31">
        <v>2529453</v>
      </c>
      <c r="T282" s="36">
        <f t="shared" si="61"/>
        <v>5.6437964421176365E-2</v>
      </c>
      <c r="U282" s="36">
        <f t="shared" si="62"/>
        <v>-0.41031242723229089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109299068</v>
      </c>
      <c r="E283" s="31">
        <v>109299068</v>
      </c>
      <c r="F283" s="31">
        <v>10226082</v>
      </c>
      <c r="G283" s="36">
        <f t="shared" si="56"/>
        <v>9.3560559912551133E-2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10226082</v>
      </c>
      <c r="O283" s="36">
        <f t="shared" si="60"/>
        <v>9.3560559912551133E-2</v>
      </c>
      <c r="P283" s="31">
        <v>20179668</v>
      </c>
      <c r="Q283" s="31">
        <v>94868439</v>
      </c>
      <c r="R283" s="31">
        <v>98757816</v>
      </c>
      <c r="S283" s="31">
        <v>20179668</v>
      </c>
      <c r="T283" s="36">
        <f t="shared" si="61"/>
        <v>0.21271213285168528</v>
      </c>
      <c r="U283" s="36">
        <f t="shared" si="62"/>
        <v>-0.49324825363826597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478472148</v>
      </c>
      <c r="E285" s="32">
        <f>SUM(E276:E284)</f>
        <v>478472148</v>
      </c>
      <c r="F285" s="32">
        <f>SUM(F276:F284)</f>
        <v>42874779</v>
      </c>
      <c r="G285" s="37">
        <f t="shared" si="56"/>
        <v>8.9607679734787823E-2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42874779</v>
      </c>
      <c r="O285" s="37">
        <f t="shared" si="60"/>
        <v>8.9607679734787823E-2</v>
      </c>
      <c r="P285" s="32">
        <f>SUM(P276:P284)</f>
        <v>69271866</v>
      </c>
      <c r="Q285" s="32">
        <f>SUM(Q276:Q284)</f>
        <v>312475371</v>
      </c>
      <c r="R285" s="32">
        <f>SUM(R276:R284)</f>
        <v>441742915</v>
      </c>
      <c r="S285" s="32">
        <f>SUM(S276:S284)</f>
        <v>69271866</v>
      </c>
      <c r="T285" s="37">
        <f t="shared" si="61"/>
        <v>0.2216874430081083</v>
      </c>
      <c r="U285" s="37">
        <f t="shared" si="62"/>
        <v>-0.38106504883237879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110088012</v>
      </c>
      <c r="E286" s="31">
        <v>110088012</v>
      </c>
      <c r="F286" s="31">
        <v>3140264</v>
      </c>
      <c r="G286" s="36">
        <f t="shared" si="56"/>
        <v>2.8525031408506131E-2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3140264</v>
      </c>
      <c r="O286" s="36">
        <f t="shared" si="60"/>
        <v>2.8525031408506131E-2</v>
      </c>
      <c r="P286" s="31">
        <v>3236153</v>
      </c>
      <c r="Q286" s="31">
        <v>154371329</v>
      </c>
      <c r="R286" s="31">
        <v>154371329</v>
      </c>
      <c r="S286" s="31">
        <v>3236153</v>
      </c>
      <c r="T286" s="36">
        <f t="shared" si="61"/>
        <v>2.0963432918297931E-2</v>
      </c>
      <c r="U286" s="36">
        <f t="shared" si="62"/>
        <v>-2.9630552078347305E-2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3707880</v>
      </c>
      <c r="E287" s="31">
        <v>3707880</v>
      </c>
      <c r="F287" s="31">
        <v>110823</v>
      </c>
      <c r="G287" s="36">
        <f t="shared" si="56"/>
        <v>2.9888507718696399E-2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110823</v>
      </c>
      <c r="O287" s="36">
        <f t="shared" si="60"/>
        <v>2.9888507718696399E-2</v>
      </c>
      <c r="P287" s="31">
        <v>91562</v>
      </c>
      <c r="Q287" s="31">
        <v>2199310</v>
      </c>
      <c r="R287" s="31">
        <v>4199310</v>
      </c>
      <c r="S287" s="31">
        <v>91562</v>
      </c>
      <c r="T287" s="36">
        <f t="shared" si="61"/>
        <v>4.1632148264683012E-2</v>
      </c>
      <c r="U287" s="36">
        <f t="shared" si="62"/>
        <v>0.21036019309320464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80621692</v>
      </c>
      <c r="E288" s="31">
        <v>80621692</v>
      </c>
      <c r="F288" s="31">
        <v>22405289</v>
      </c>
      <c r="G288" s="36">
        <f t="shared" si="56"/>
        <v>0.27790645971558126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22405289</v>
      </c>
      <c r="O288" s="36">
        <f t="shared" si="60"/>
        <v>0.27790645971558126</v>
      </c>
      <c r="P288" s="31">
        <v>5201162</v>
      </c>
      <c r="Q288" s="31">
        <v>61139546</v>
      </c>
      <c r="R288" s="31">
        <v>78138548</v>
      </c>
      <c r="S288" s="31">
        <v>5201162</v>
      </c>
      <c r="T288" s="36">
        <f t="shared" si="61"/>
        <v>8.5070340561573685E-2</v>
      </c>
      <c r="U288" s="36">
        <f t="shared" si="62"/>
        <v>3.3077468073480505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37262997</v>
      </c>
      <c r="E289" s="31">
        <v>37262997</v>
      </c>
      <c r="F289" s="31">
        <v>12080023</v>
      </c>
      <c r="G289" s="36">
        <f t="shared" si="56"/>
        <v>0.32418280794751964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12080023</v>
      </c>
      <c r="O289" s="36">
        <f t="shared" si="60"/>
        <v>0.32418280794751964</v>
      </c>
      <c r="P289" s="31">
        <v>2551660</v>
      </c>
      <c r="Q289" s="31">
        <v>37570233</v>
      </c>
      <c r="R289" s="31">
        <v>41445654</v>
      </c>
      <c r="S289" s="31">
        <v>2551660</v>
      </c>
      <c r="T289" s="36">
        <f t="shared" si="61"/>
        <v>6.7917066151812255E-2</v>
      </c>
      <c r="U289" s="36">
        <f t="shared" si="62"/>
        <v>3.7341820618734474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460007269</v>
      </c>
      <c r="E290" s="31">
        <v>460007269</v>
      </c>
      <c r="F290" s="31">
        <v>83128649</v>
      </c>
      <c r="G290" s="36">
        <f t="shared" si="56"/>
        <v>0.18071159871171513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83128649</v>
      </c>
      <c r="O290" s="36">
        <f t="shared" si="60"/>
        <v>0.18071159871171513</v>
      </c>
      <c r="P290" s="31">
        <v>85080412</v>
      </c>
      <c r="Q290" s="31">
        <v>387183457</v>
      </c>
      <c r="R290" s="31">
        <v>388183457</v>
      </c>
      <c r="S290" s="31">
        <v>85080412</v>
      </c>
      <c r="T290" s="36">
        <f t="shared" si="61"/>
        <v>0.21974185741102054</v>
      </c>
      <c r="U290" s="36">
        <f t="shared" si="62"/>
        <v>-2.2940215663271535E-2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691687850</v>
      </c>
      <c r="E292" s="32">
        <f>SUM(E286:E291)</f>
        <v>691687850</v>
      </c>
      <c r="F292" s="32">
        <f>SUM(F286:F291)</f>
        <v>120865048</v>
      </c>
      <c r="G292" s="37">
        <f t="shared" si="56"/>
        <v>0.17473929605674005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120865048</v>
      </c>
      <c r="O292" s="37">
        <f t="shared" si="60"/>
        <v>0.17473929605674005</v>
      </c>
      <c r="P292" s="32">
        <f>SUM(P286:P291)</f>
        <v>96160949</v>
      </c>
      <c r="Q292" s="32">
        <f>SUM(Q286:Q291)</f>
        <v>642463875</v>
      </c>
      <c r="R292" s="32">
        <f>SUM(R286:R291)</f>
        <v>666338298</v>
      </c>
      <c r="S292" s="32">
        <f>SUM(S286:S291)</f>
        <v>96160949</v>
      </c>
      <c r="T292" s="37">
        <f t="shared" si="61"/>
        <v>0.149675262286148</v>
      </c>
      <c r="U292" s="37">
        <f t="shared" si="62"/>
        <v>0.25690365222997125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1264127818</v>
      </c>
      <c r="E293" s="31">
        <v>1264127818</v>
      </c>
      <c r="F293" s="31">
        <v>374137748</v>
      </c>
      <c r="G293" s="36">
        <f t="shared" si="56"/>
        <v>0.29596512526077484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374137748</v>
      </c>
      <c r="O293" s="36">
        <f t="shared" si="60"/>
        <v>0.29596512526077484</v>
      </c>
      <c r="P293" s="31">
        <v>293331085</v>
      </c>
      <c r="Q293" s="31">
        <v>1139851325</v>
      </c>
      <c r="R293" s="31">
        <v>1234339558</v>
      </c>
      <c r="S293" s="31">
        <v>293331085</v>
      </c>
      <c r="T293" s="36">
        <f t="shared" si="61"/>
        <v>0.25734153092290346</v>
      </c>
      <c r="U293" s="36">
        <f t="shared" si="62"/>
        <v>0.27547937171404802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75130864</v>
      </c>
      <c r="E294" s="31">
        <v>75130864</v>
      </c>
      <c r="F294" s="31">
        <v>8148866</v>
      </c>
      <c r="G294" s="36">
        <f t="shared" si="56"/>
        <v>0.10846229586818008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8148866</v>
      </c>
      <c r="O294" s="36">
        <f t="shared" si="60"/>
        <v>0.10846229586818008</v>
      </c>
      <c r="P294" s="31">
        <v>7977540</v>
      </c>
      <c r="Q294" s="31">
        <v>53180442</v>
      </c>
      <c r="R294" s="31">
        <v>81138632</v>
      </c>
      <c r="S294" s="31">
        <v>7977540</v>
      </c>
      <c r="T294" s="36">
        <f t="shared" si="61"/>
        <v>0.15000890740998354</v>
      </c>
      <c r="U294" s="36">
        <f t="shared" si="62"/>
        <v>2.1476043993511773E-2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42339419</v>
      </c>
      <c r="E295" s="31">
        <v>42339419</v>
      </c>
      <c r="F295" s="31">
        <v>4647134</v>
      </c>
      <c r="G295" s="36">
        <f t="shared" si="56"/>
        <v>0.1097590403873988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4647134</v>
      </c>
      <c r="O295" s="36">
        <f t="shared" si="60"/>
        <v>0.1097590403873988</v>
      </c>
      <c r="P295" s="31">
        <v>4553094</v>
      </c>
      <c r="Q295" s="31">
        <v>39250970</v>
      </c>
      <c r="R295" s="31">
        <v>39912077</v>
      </c>
      <c r="S295" s="31">
        <v>4553094</v>
      </c>
      <c r="T295" s="36">
        <f t="shared" si="61"/>
        <v>0.11599952816452688</v>
      </c>
      <c r="U295" s="36">
        <f t="shared" si="62"/>
        <v>2.0654087088911366E-2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129639664</v>
      </c>
      <c r="E296" s="31">
        <v>129639664</v>
      </c>
      <c r="F296" s="31">
        <v>2796538</v>
      </c>
      <c r="G296" s="36">
        <f t="shared" si="56"/>
        <v>2.1571623326638676E-2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2796538</v>
      </c>
      <c r="O296" s="36">
        <f t="shared" si="60"/>
        <v>2.1571623326638676E-2</v>
      </c>
      <c r="P296" s="31">
        <v>4707776</v>
      </c>
      <c r="Q296" s="31">
        <v>154139510</v>
      </c>
      <c r="R296" s="31">
        <v>154139510</v>
      </c>
      <c r="S296" s="31">
        <v>4707776</v>
      </c>
      <c r="T296" s="36">
        <f t="shared" si="61"/>
        <v>3.0542305473788001E-2</v>
      </c>
      <c r="U296" s="36">
        <f t="shared" si="62"/>
        <v>-0.40597471077638358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1511237765</v>
      </c>
      <c r="E298" s="32">
        <f>SUM(E293:E297)</f>
        <v>1511237765</v>
      </c>
      <c r="F298" s="32">
        <f>SUM(F293:F297)</f>
        <v>389730286</v>
      </c>
      <c r="G298" s="37">
        <f t="shared" si="56"/>
        <v>0.25788813317539083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389730286</v>
      </c>
      <c r="O298" s="37">
        <f t="shared" si="60"/>
        <v>0.25788813317539083</v>
      </c>
      <c r="P298" s="32">
        <f>SUM(P293:P297)</f>
        <v>310569495</v>
      </c>
      <c r="Q298" s="32">
        <f>SUM(Q293:Q297)</f>
        <v>1386422247</v>
      </c>
      <c r="R298" s="32">
        <f>SUM(R293:R297)</f>
        <v>1509529777</v>
      </c>
      <c r="S298" s="32">
        <f>SUM(S293:S297)</f>
        <v>310569495</v>
      </c>
      <c r="T298" s="37">
        <f t="shared" si="61"/>
        <v>0.22400787038149714</v>
      </c>
      <c r="U298" s="37">
        <f t="shared" si="62"/>
        <v>0.25488913841972782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3537900287</v>
      </c>
      <c r="E299" s="32">
        <f>SUM(E263:E266,E268:E274,E276:E284,E286:E291,E293:E297)</f>
        <v>3537900287</v>
      </c>
      <c r="F299" s="32">
        <f>SUM(F263:F266,F268:F274,F276:F284,F286:F291,F293:F297)</f>
        <v>761882038</v>
      </c>
      <c r="G299" s="37">
        <f t="shared" si="56"/>
        <v>0.21534864642724172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761882038</v>
      </c>
      <c r="O299" s="37">
        <f t="shared" si="60"/>
        <v>0.21534864642724172</v>
      </c>
      <c r="P299" s="32">
        <f>SUM(P263:P266,P268:P274,P276:P284,P286:P291,P293:P297)</f>
        <v>624094247</v>
      </c>
      <c r="Q299" s="32">
        <f>SUM(Q263:Q266,Q268:Q274,Q276:Q284,Q286:Q291,Q293:Q297)</f>
        <v>3109624833</v>
      </c>
      <c r="R299" s="32">
        <f>SUM(R263:R266,R268:R274,R276:R284,R286:R291,R293:R297)</f>
        <v>3440507711</v>
      </c>
      <c r="S299" s="32">
        <f>SUM(S263:S266,S268:S274,S276:S284,S286:S291,S293:S297)</f>
        <v>624094247</v>
      </c>
      <c r="T299" s="37">
        <f t="shared" si="61"/>
        <v>0.20069760196695727</v>
      </c>
      <c r="U299" s="37">
        <f t="shared" si="62"/>
        <v>0.22078042164679657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21552410322</v>
      </c>
      <c r="E302" s="31">
        <v>21552210322</v>
      </c>
      <c r="F302" s="31">
        <v>4753306102</v>
      </c>
      <c r="G302" s="36">
        <f t="shared" ref="G302:G339" si="63">IF(($D302     =0),0,($F302     /$D302     ))</f>
        <v>0.2205463811696263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4753306102</v>
      </c>
      <c r="O302" s="36">
        <f t="shared" ref="O302:O339" si="67">IF(($D302     =0),0,($N302     /$D302     ))</f>
        <v>0.2205463811696263</v>
      </c>
      <c r="P302" s="31">
        <v>4785103402</v>
      </c>
      <c r="Q302" s="31">
        <v>18741182719</v>
      </c>
      <c r="R302" s="31">
        <v>19275504564</v>
      </c>
      <c r="S302" s="31">
        <v>4785103402</v>
      </c>
      <c r="T302" s="36">
        <f t="shared" ref="T302:T339" si="68">IF(($Q302     =0),0,($S302     /$Q302     ))</f>
        <v>0.25532558290191654</v>
      </c>
      <c r="U302" s="36">
        <f t="shared" ref="U302:U339" si="69">IF(($P302     =0),0,(($F302     /$P302     )-1))</f>
        <v>-6.6450601645744456E-3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21552410322</v>
      </c>
      <c r="E303" s="32">
        <f>E302</f>
        <v>21552210322</v>
      </c>
      <c r="F303" s="32">
        <f>F302</f>
        <v>4753306102</v>
      </c>
      <c r="G303" s="37">
        <f t="shared" si="63"/>
        <v>0.2205463811696263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4753306102</v>
      </c>
      <c r="O303" s="37">
        <f t="shared" si="67"/>
        <v>0.2205463811696263</v>
      </c>
      <c r="P303" s="32">
        <f>P302</f>
        <v>4785103402</v>
      </c>
      <c r="Q303" s="32">
        <f>Q302</f>
        <v>18741182719</v>
      </c>
      <c r="R303" s="32">
        <f>R302</f>
        <v>19275504564</v>
      </c>
      <c r="S303" s="32">
        <f>S302</f>
        <v>4785103402</v>
      </c>
      <c r="T303" s="37">
        <f t="shared" si="68"/>
        <v>0.25532558290191654</v>
      </c>
      <c r="U303" s="37">
        <f t="shared" si="69"/>
        <v>-6.6450601645744456E-3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194303972</v>
      </c>
      <c r="E304" s="31">
        <v>194303972</v>
      </c>
      <c r="F304" s="31">
        <v>54372834</v>
      </c>
      <c r="G304" s="36">
        <f t="shared" si="63"/>
        <v>0.27983387802283322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54372834</v>
      </c>
      <c r="O304" s="36">
        <f t="shared" si="67"/>
        <v>0.27983387802283322</v>
      </c>
      <c r="P304" s="31">
        <v>50170198</v>
      </c>
      <c r="Q304" s="31">
        <v>166713264</v>
      </c>
      <c r="R304" s="31">
        <v>176473540</v>
      </c>
      <c r="S304" s="31">
        <v>50170198</v>
      </c>
      <c r="T304" s="36">
        <f t="shared" si="68"/>
        <v>0.30093705081558475</v>
      </c>
      <c r="U304" s="36">
        <f t="shared" si="69"/>
        <v>8.3767578513443297E-2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172961085</v>
      </c>
      <c r="E305" s="31">
        <v>172961085</v>
      </c>
      <c r="F305" s="31">
        <v>41599341</v>
      </c>
      <c r="G305" s="36">
        <f t="shared" si="63"/>
        <v>0.24051271995663071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41599341</v>
      </c>
      <c r="O305" s="36">
        <f t="shared" si="67"/>
        <v>0.24051271995663071</v>
      </c>
      <c r="P305" s="31">
        <v>38080194</v>
      </c>
      <c r="Q305" s="31">
        <v>136678567</v>
      </c>
      <c r="R305" s="31">
        <v>164848213</v>
      </c>
      <c r="S305" s="31">
        <v>38080194</v>
      </c>
      <c r="T305" s="36">
        <f t="shared" si="68"/>
        <v>0.27861130560433811</v>
      </c>
      <c r="U305" s="36">
        <f t="shared" si="69"/>
        <v>9.2414103772685552E-2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219547000</v>
      </c>
      <c r="E306" s="31">
        <v>219547000</v>
      </c>
      <c r="F306" s="31">
        <v>46324153</v>
      </c>
      <c r="G306" s="36">
        <f t="shared" si="63"/>
        <v>0.21099879752399259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46324153</v>
      </c>
      <c r="O306" s="36">
        <f t="shared" si="67"/>
        <v>0.21099879752399259</v>
      </c>
      <c r="P306" s="31">
        <v>43450434</v>
      </c>
      <c r="Q306" s="31">
        <v>178342267</v>
      </c>
      <c r="R306" s="31">
        <v>203313000</v>
      </c>
      <c r="S306" s="31">
        <v>43450434</v>
      </c>
      <c r="T306" s="36">
        <f t="shared" si="68"/>
        <v>0.24363508847849288</v>
      </c>
      <c r="U306" s="36">
        <f t="shared" si="69"/>
        <v>6.6137866424993641E-2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635796103</v>
      </c>
      <c r="E307" s="31">
        <v>635796103</v>
      </c>
      <c r="F307" s="31">
        <v>136177782</v>
      </c>
      <c r="G307" s="36">
        <f t="shared" si="63"/>
        <v>0.21418467549179049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136177782</v>
      </c>
      <c r="O307" s="36">
        <f t="shared" si="67"/>
        <v>0.21418467549179049</v>
      </c>
      <c r="P307" s="31">
        <v>136214070</v>
      </c>
      <c r="Q307" s="31">
        <v>575240605</v>
      </c>
      <c r="R307" s="31">
        <v>574380253</v>
      </c>
      <c r="S307" s="31">
        <v>136214070</v>
      </c>
      <c r="T307" s="36">
        <f t="shared" si="68"/>
        <v>0.23679494948031354</v>
      </c>
      <c r="U307" s="36">
        <f t="shared" si="69"/>
        <v>-2.6640419745183053E-4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556386550</v>
      </c>
      <c r="E308" s="31">
        <v>556386550</v>
      </c>
      <c r="F308" s="31">
        <v>121214127</v>
      </c>
      <c r="G308" s="36">
        <f t="shared" si="63"/>
        <v>0.21785955645405158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121214127</v>
      </c>
      <c r="O308" s="36">
        <f t="shared" si="67"/>
        <v>0.21785955645405158</v>
      </c>
      <c r="P308" s="31">
        <v>116603878</v>
      </c>
      <c r="Q308" s="31">
        <v>452643424</v>
      </c>
      <c r="R308" s="31">
        <v>470548287</v>
      </c>
      <c r="S308" s="31">
        <v>116603878</v>
      </c>
      <c r="T308" s="36">
        <f t="shared" si="68"/>
        <v>0.25760647745541976</v>
      </c>
      <c r="U308" s="36">
        <f t="shared" si="69"/>
        <v>3.9537698737601268E-2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1778994710</v>
      </c>
      <c r="E310" s="32">
        <f>SUM(E304:E309)</f>
        <v>1778994710</v>
      </c>
      <c r="F310" s="32">
        <f>SUM(F304:F309)</f>
        <v>399688237</v>
      </c>
      <c r="G310" s="37">
        <f t="shared" si="63"/>
        <v>0.22467084064572626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399688237</v>
      </c>
      <c r="O310" s="37">
        <f t="shared" si="67"/>
        <v>0.22467084064572626</v>
      </c>
      <c r="P310" s="32">
        <f>SUM(P304:P309)</f>
        <v>384518774</v>
      </c>
      <c r="Q310" s="32">
        <f>SUM(Q304:Q309)</f>
        <v>1509618127</v>
      </c>
      <c r="R310" s="32">
        <f>SUM(R304:R309)</f>
        <v>1589563293</v>
      </c>
      <c r="S310" s="32">
        <f>SUM(S304:S309)</f>
        <v>384518774</v>
      </c>
      <c r="T310" s="37">
        <f t="shared" si="68"/>
        <v>0.25471261050908139</v>
      </c>
      <c r="U310" s="37">
        <f t="shared" si="69"/>
        <v>3.9450513279749577E-2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442294776</v>
      </c>
      <c r="E311" s="31">
        <v>442296528</v>
      </c>
      <c r="F311" s="31">
        <v>96632204</v>
      </c>
      <c r="G311" s="36">
        <f t="shared" si="63"/>
        <v>0.21847918909175632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96632204</v>
      </c>
      <c r="O311" s="36">
        <f t="shared" si="67"/>
        <v>0.21847918909175632</v>
      </c>
      <c r="P311" s="31">
        <v>101494750</v>
      </c>
      <c r="Q311" s="31">
        <v>428397701</v>
      </c>
      <c r="R311" s="31">
        <v>428339194</v>
      </c>
      <c r="S311" s="31">
        <v>101494750</v>
      </c>
      <c r="T311" s="36">
        <f t="shared" si="68"/>
        <v>0.23691712108417687</v>
      </c>
      <c r="U311" s="36">
        <f t="shared" si="69"/>
        <v>-4.7909335211919868E-2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1723224862</v>
      </c>
      <c r="E312" s="31">
        <v>1721412860</v>
      </c>
      <c r="F312" s="31">
        <v>483844523</v>
      </c>
      <c r="G312" s="36">
        <f t="shared" si="63"/>
        <v>0.28077851803881415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483844523</v>
      </c>
      <c r="O312" s="36">
        <f t="shared" si="67"/>
        <v>0.28077851803881415</v>
      </c>
      <c r="P312" s="31">
        <v>517404075</v>
      </c>
      <c r="Q312" s="31">
        <v>1475925048</v>
      </c>
      <c r="R312" s="31">
        <v>1545543555</v>
      </c>
      <c r="S312" s="31">
        <v>517404075</v>
      </c>
      <c r="T312" s="36">
        <f t="shared" si="68"/>
        <v>0.35056256799837171</v>
      </c>
      <c r="U312" s="36">
        <f t="shared" si="69"/>
        <v>-6.4861398704677775E-2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960718204</v>
      </c>
      <c r="E313" s="31">
        <v>960718204</v>
      </c>
      <c r="F313" s="31">
        <v>196330206</v>
      </c>
      <c r="G313" s="36">
        <f t="shared" si="63"/>
        <v>0.20435774526033651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196330206</v>
      </c>
      <c r="O313" s="36">
        <f t="shared" si="67"/>
        <v>0.20435774526033651</v>
      </c>
      <c r="P313" s="31">
        <v>221504724</v>
      </c>
      <c r="Q313" s="31">
        <v>839839019</v>
      </c>
      <c r="R313" s="31">
        <v>833276530</v>
      </c>
      <c r="S313" s="31">
        <v>221504724</v>
      </c>
      <c r="T313" s="36">
        <f t="shared" si="68"/>
        <v>0.26374664547468474</v>
      </c>
      <c r="U313" s="36">
        <f t="shared" si="69"/>
        <v>-0.11365228490567092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717164009</v>
      </c>
      <c r="E314" s="31">
        <v>717164009</v>
      </c>
      <c r="F314" s="31">
        <v>140027338</v>
      </c>
      <c r="G314" s="36">
        <f t="shared" si="63"/>
        <v>0.195251485354447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140027338</v>
      </c>
      <c r="O314" s="36">
        <f t="shared" si="67"/>
        <v>0.195251485354447</v>
      </c>
      <c r="P314" s="31">
        <v>145520055</v>
      </c>
      <c r="Q314" s="31">
        <v>591618230</v>
      </c>
      <c r="R314" s="31">
        <v>622339130</v>
      </c>
      <c r="S314" s="31">
        <v>145520055</v>
      </c>
      <c r="T314" s="36">
        <f t="shared" si="68"/>
        <v>0.2459695249755911</v>
      </c>
      <c r="U314" s="36">
        <f t="shared" si="69"/>
        <v>-3.7745429659162832E-2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593392705</v>
      </c>
      <c r="E315" s="31">
        <v>25060627</v>
      </c>
      <c r="F315" s="31">
        <v>187701816</v>
      </c>
      <c r="G315" s="36">
        <f t="shared" si="63"/>
        <v>0.31631972287222504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187701816</v>
      </c>
      <c r="O315" s="36">
        <f t="shared" si="67"/>
        <v>0.31631972287222504</v>
      </c>
      <c r="P315" s="31">
        <v>158239568</v>
      </c>
      <c r="Q315" s="31">
        <v>574644133</v>
      </c>
      <c r="R315" s="31">
        <v>586597945</v>
      </c>
      <c r="S315" s="31">
        <v>158239568</v>
      </c>
      <c r="T315" s="36">
        <f t="shared" si="68"/>
        <v>0.27536967474790175</v>
      </c>
      <c r="U315" s="36">
        <f t="shared" si="69"/>
        <v>0.1861876164879317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4436794556</v>
      </c>
      <c r="E317" s="32">
        <f>SUM(E311:E316)</f>
        <v>3866652228</v>
      </c>
      <c r="F317" s="32">
        <f>SUM(F311:F316)</f>
        <v>1104536087</v>
      </c>
      <c r="G317" s="37">
        <f t="shared" si="63"/>
        <v>0.2489491169940031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1104536087</v>
      </c>
      <c r="O317" s="37">
        <f t="shared" si="67"/>
        <v>0.2489491169940031</v>
      </c>
      <c r="P317" s="32">
        <f>SUM(P311:P316)</f>
        <v>1144163172</v>
      </c>
      <c r="Q317" s="32">
        <f>SUM(Q311:Q316)</f>
        <v>3910424131</v>
      </c>
      <c r="R317" s="32">
        <f>SUM(R311:R316)</f>
        <v>4016096354</v>
      </c>
      <c r="S317" s="32">
        <f>SUM(S311:S316)</f>
        <v>1144163172</v>
      </c>
      <c r="T317" s="37">
        <f t="shared" si="68"/>
        <v>0.2925931136036149</v>
      </c>
      <c r="U317" s="37">
        <f t="shared" si="69"/>
        <v>-3.4634120350799047E-2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182675121</v>
      </c>
      <c r="E318" s="31">
        <v>182666971</v>
      </c>
      <c r="F318" s="31">
        <v>34679781</v>
      </c>
      <c r="G318" s="36">
        <f t="shared" si="63"/>
        <v>0.1898440291713287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34679781</v>
      </c>
      <c r="O318" s="36">
        <f t="shared" si="67"/>
        <v>0.1898440291713287</v>
      </c>
      <c r="P318" s="31">
        <v>38866960</v>
      </c>
      <c r="Q318" s="31">
        <v>135152511</v>
      </c>
      <c r="R318" s="31">
        <v>165212450</v>
      </c>
      <c r="S318" s="31">
        <v>38866960</v>
      </c>
      <c r="T318" s="36">
        <f t="shared" si="68"/>
        <v>0.2875785267504205</v>
      </c>
      <c r="U318" s="36">
        <f t="shared" si="69"/>
        <v>-0.1077310651514809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674784373</v>
      </c>
      <c r="E319" s="31">
        <v>674784373</v>
      </c>
      <c r="F319" s="31">
        <v>147716257</v>
      </c>
      <c r="G319" s="36">
        <f t="shared" si="63"/>
        <v>0.21890882911717932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147716257</v>
      </c>
      <c r="O319" s="36">
        <f t="shared" si="67"/>
        <v>0.21890882911717932</v>
      </c>
      <c r="P319" s="31">
        <v>124535095</v>
      </c>
      <c r="Q319" s="31">
        <v>585409658</v>
      </c>
      <c r="R319" s="31">
        <v>617567357</v>
      </c>
      <c r="S319" s="31">
        <v>124535095</v>
      </c>
      <c r="T319" s="36">
        <f t="shared" si="68"/>
        <v>0.21273153474348727</v>
      </c>
      <c r="U319" s="36">
        <f t="shared" si="69"/>
        <v>0.18614160128917878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174139999</v>
      </c>
      <c r="E320" s="31">
        <v>174139999</v>
      </c>
      <c r="F320" s="31">
        <v>56591514</v>
      </c>
      <c r="G320" s="36">
        <f t="shared" si="63"/>
        <v>0.32497711223714892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56591514</v>
      </c>
      <c r="O320" s="36">
        <f t="shared" si="67"/>
        <v>0.32497711223714892</v>
      </c>
      <c r="P320" s="31">
        <v>41633114</v>
      </c>
      <c r="Q320" s="31">
        <v>171363871</v>
      </c>
      <c r="R320" s="31">
        <v>168072445</v>
      </c>
      <c r="S320" s="31">
        <v>41633114</v>
      </c>
      <c r="T320" s="36">
        <f t="shared" si="68"/>
        <v>0.24295152622923649</v>
      </c>
      <c r="U320" s="36">
        <f t="shared" si="69"/>
        <v>0.35929092404666152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157135954</v>
      </c>
      <c r="E321" s="31">
        <v>157133954</v>
      </c>
      <c r="F321" s="31">
        <v>33271081</v>
      </c>
      <c r="G321" s="36">
        <f t="shared" si="63"/>
        <v>0.21173436220713687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33271081</v>
      </c>
      <c r="O321" s="36">
        <f t="shared" si="67"/>
        <v>0.21173436220713687</v>
      </c>
      <c r="P321" s="31">
        <v>32350083</v>
      </c>
      <c r="Q321" s="31">
        <v>130095221</v>
      </c>
      <c r="R321" s="31">
        <v>157849148</v>
      </c>
      <c r="S321" s="31">
        <v>32350083</v>
      </c>
      <c r="T321" s="36">
        <f t="shared" si="68"/>
        <v>0.24866465310051628</v>
      </c>
      <c r="U321" s="36">
        <f t="shared" si="69"/>
        <v>2.8469726028214515E-2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330000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1188735447</v>
      </c>
      <c r="E323" s="32">
        <f>SUM(E318:E322)</f>
        <v>1188725297</v>
      </c>
      <c r="F323" s="32">
        <f>SUM(F318:F322)</f>
        <v>272258633</v>
      </c>
      <c r="G323" s="37">
        <f t="shared" si="63"/>
        <v>0.22903214814288281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272258633</v>
      </c>
      <c r="O323" s="37">
        <f t="shared" si="67"/>
        <v>0.22903214814288281</v>
      </c>
      <c r="P323" s="32">
        <f>SUM(P318:P322)</f>
        <v>237385252</v>
      </c>
      <c r="Q323" s="32">
        <f>SUM(Q318:Q322)</f>
        <v>1022351261</v>
      </c>
      <c r="R323" s="32">
        <f>SUM(R318:R322)</f>
        <v>1108701400</v>
      </c>
      <c r="S323" s="32">
        <f>SUM(S318:S322)</f>
        <v>237385252</v>
      </c>
      <c r="T323" s="37">
        <f t="shared" si="68"/>
        <v>0.23219539218624782</v>
      </c>
      <c r="U323" s="37">
        <f t="shared" si="69"/>
        <v>0.14690626610620283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94301971</v>
      </c>
      <c r="E324" s="31">
        <v>94301971</v>
      </c>
      <c r="F324" s="31">
        <v>17366553</v>
      </c>
      <c r="G324" s="36">
        <f t="shared" si="63"/>
        <v>0.18415896100411305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17366553</v>
      </c>
      <c r="O324" s="36">
        <f t="shared" si="67"/>
        <v>0.18415896100411305</v>
      </c>
      <c r="P324" s="31">
        <v>17013598</v>
      </c>
      <c r="Q324" s="31">
        <v>71137192</v>
      </c>
      <c r="R324" s="31">
        <v>71137192</v>
      </c>
      <c r="S324" s="31">
        <v>17013598</v>
      </c>
      <c r="T324" s="36">
        <f t="shared" si="68"/>
        <v>0.2391660047531817</v>
      </c>
      <c r="U324" s="36">
        <f t="shared" si="69"/>
        <v>2.0745464892258481E-2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257896233</v>
      </c>
      <c r="E325" s="31">
        <v>257896233</v>
      </c>
      <c r="F325" s="31">
        <v>58089104</v>
      </c>
      <c r="G325" s="36">
        <f t="shared" si="63"/>
        <v>0.22524215776350637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58089104</v>
      </c>
      <c r="O325" s="36">
        <f t="shared" si="67"/>
        <v>0.22524215776350637</v>
      </c>
      <c r="P325" s="31">
        <v>57047657</v>
      </c>
      <c r="Q325" s="31">
        <v>235629265</v>
      </c>
      <c r="R325" s="31">
        <v>233338413</v>
      </c>
      <c r="S325" s="31">
        <v>57047657</v>
      </c>
      <c r="T325" s="36">
        <f t="shared" si="68"/>
        <v>0.24210768980669697</v>
      </c>
      <c r="U325" s="36">
        <f t="shared" si="69"/>
        <v>1.8255736602819539E-2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818810242</v>
      </c>
      <c r="E326" s="31">
        <v>818810242</v>
      </c>
      <c r="F326" s="31">
        <v>172584710</v>
      </c>
      <c r="G326" s="36">
        <f t="shared" si="63"/>
        <v>0.21077497709170082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172584710</v>
      </c>
      <c r="O326" s="36">
        <f t="shared" si="67"/>
        <v>0.21077497709170082</v>
      </c>
      <c r="P326" s="31">
        <v>262653243</v>
      </c>
      <c r="Q326" s="31">
        <v>669923940</v>
      </c>
      <c r="R326" s="31">
        <v>736850152</v>
      </c>
      <c r="S326" s="31">
        <v>262653243</v>
      </c>
      <c r="T326" s="36">
        <f t="shared" si="68"/>
        <v>0.39206427374427011</v>
      </c>
      <c r="U326" s="36">
        <f t="shared" si="69"/>
        <v>-0.34291803128431197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1214906967</v>
      </c>
      <c r="E327" s="31">
        <v>1215649967</v>
      </c>
      <c r="F327" s="31">
        <v>247477211</v>
      </c>
      <c r="G327" s="36">
        <f t="shared" si="63"/>
        <v>0.20370054475125912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247477211</v>
      </c>
      <c r="O327" s="36">
        <f t="shared" si="67"/>
        <v>0.20370054475125912</v>
      </c>
      <c r="P327" s="31">
        <v>248029526</v>
      </c>
      <c r="Q327" s="31">
        <v>982530852</v>
      </c>
      <c r="R327" s="31">
        <v>982470852</v>
      </c>
      <c r="S327" s="31">
        <v>248029526</v>
      </c>
      <c r="T327" s="36">
        <f t="shared" si="68"/>
        <v>0.2524394277239449</v>
      </c>
      <c r="U327" s="36">
        <f t="shared" si="69"/>
        <v>-2.2268114966280672E-3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379123300</v>
      </c>
      <c r="E328" s="31">
        <v>379123300</v>
      </c>
      <c r="F328" s="31">
        <v>87886591</v>
      </c>
      <c r="G328" s="36">
        <f t="shared" si="63"/>
        <v>0.23181532498793928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87886591</v>
      </c>
      <c r="O328" s="36">
        <f t="shared" si="67"/>
        <v>0.23181532498793928</v>
      </c>
      <c r="P328" s="31">
        <v>84079659</v>
      </c>
      <c r="Q328" s="31">
        <v>325891900</v>
      </c>
      <c r="R328" s="31">
        <v>344029500</v>
      </c>
      <c r="S328" s="31">
        <v>84079659</v>
      </c>
      <c r="T328" s="36">
        <f t="shared" si="68"/>
        <v>0.25799861549182412</v>
      </c>
      <c r="U328" s="36">
        <f t="shared" si="69"/>
        <v>4.5277681252251512E-2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303462180</v>
      </c>
      <c r="E329" s="31">
        <v>303462180</v>
      </c>
      <c r="F329" s="31">
        <v>65117524</v>
      </c>
      <c r="G329" s="36">
        <f t="shared" si="63"/>
        <v>0.21458200820939202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65117524</v>
      </c>
      <c r="O329" s="36">
        <f t="shared" si="67"/>
        <v>0.21458200820939202</v>
      </c>
      <c r="P329" s="31">
        <v>61196565</v>
      </c>
      <c r="Q329" s="31">
        <v>283960637</v>
      </c>
      <c r="R329" s="31">
        <v>272991392</v>
      </c>
      <c r="S329" s="31">
        <v>61196565</v>
      </c>
      <c r="T329" s="36">
        <f t="shared" si="68"/>
        <v>0.21551073291894327</v>
      </c>
      <c r="U329" s="36">
        <f t="shared" si="69"/>
        <v>6.407155368932882E-2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457520339</v>
      </c>
      <c r="E330" s="31">
        <v>457533202</v>
      </c>
      <c r="F330" s="31">
        <v>97257113</v>
      </c>
      <c r="G330" s="36">
        <f t="shared" si="63"/>
        <v>0.21257440316768081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97257113</v>
      </c>
      <c r="O330" s="36">
        <f t="shared" si="67"/>
        <v>0.21257440316768081</v>
      </c>
      <c r="P330" s="31">
        <v>127695107</v>
      </c>
      <c r="Q330" s="31">
        <v>425258562</v>
      </c>
      <c r="R330" s="31">
        <v>407294753</v>
      </c>
      <c r="S330" s="31">
        <v>127695107</v>
      </c>
      <c r="T330" s="36">
        <f t="shared" si="68"/>
        <v>0.30027639278900631</v>
      </c>
      <c r="U330" s="36">
        <f t="shared" si="69"/>
        <v>-0.23836460703228046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3526021232</v>
      </c>
      <c r="E332" s="32">
        <f>SUM(E324:E331)</f>
        <v>3526777095</v>
      </c>
      <c r="F332" s="32">
        <f>SUM(F324:F331)</f>
        <v>745778806</v>
      </c>
      <c r="G332" s="37">
        <f t="shared" si="63"/>
        <v>0.2115071796028255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745778806</v>
      </c>
      <c r="O332" s="37">
        <f t="shared" si="67"/>
        <v>0.2115071796028255</v>
      </c>
      <c r="P332" s="32">
        <f>SUM(P324:P331)</f>
        <v>857715355</v>
      </c>
      <c r="Q332" s="32">
        <f>SUM(Q324:Q331)</f>
        <v>2994332348</v>
      </c>
      <c r="R332" s="32">
        <f>SUM(R324:R331)</f>
        <v>3048112254</v>
      </c>
      <c r="S332" s="32">
        <f>SUM(S324:S331)</f>
        <v>857715355</v>
      </c>
      <c r="T332" s="37">
        <f t="shared" si="68"/>
        <v>0.28644627760605551</v>
      </c>
      <c r="U332" s="37">
        <f t="shared" si="69"/>
        <v>-0.13050547404505775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20680340</v>
      </c>
      <c r="E333" s="31">
        <v>20680340</v>
      </c>
      <c r="F333" s="31">
        <v>5969853</v>
      </c>
      <c r="G333" s="36">
        <f t="shared" si="63"/>
        <v>0.28867286514631774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5969853</v>
      </c>
      <c r="O333" s="36">
        <f t="shared" si="67"/>
        <v>0.28867286514631774</v>
      </c>
      <c r="P333" s="31">
        <v>5620075</v>
      </c>
      <c r="Q333" s="31">
        <v>16547806</v>
      </c>
      <c r="R333" s="31">
        <v>17817366</v>
      </c>
      <c r="S333" s="31">
        <v>5620075</v>
      </c>
      <c r="T333" s="36">
        <f t="shared" si="68"/>
        <v>0.33962659460716421</v>
      </c>
      <c r="U333" s="36">
        <f t="shared" si="69"/>
        <v>6.2237247723562428E-2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28256927</v>
      </c>
      <c r="E334" s="31">
        <v>28256927</v>
      </c>
      <c r="F334" s="31">
        <v>5512089</v>
      </c>
      <c r="G334" s="36">
        <f t="shared" si="63"/>
        <v>0.19507036274680542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5512089</v>
      </c>
      <c r="O334" s="36">
        <f t="shared" si="67"/>
        <v>0.19507036274680542</v>
      </c>
      <c r="P334" s="31">
        <v>7675546</v>
      </c>
      <c r="Q334" s="31">
        <v>24206996</v>
      </c>
      <c r="R334" s="31">
        <v>24739046</v>
      </c>
      <c r="S334" s="31">
        <v>7675546</v>
      </c>
      <c r="T334" s="36">
        <f t="shared" si="68"/>
        <v>0.31707965746761801</v>
      </c>
      <c r="U334" s="36">
        <f t="shared" si="69"/>
        <v>-0.28186359641385772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156767573</v>
      </c>
      <c r="E335" s="31">
        <v>156767573</v>
      </c>
      <c r="F335" s="31">
        <v>40074131</v>
      </c>
      <c r="G335" s="36">
        <f t="shared" si="63"/>
        <v>0.25562768009427561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40074131</v>
      </c>
      <c r="O335" s="36">
        <f t="shared" si="67"/>
        <v>0.25562768009427561</v>
      </c>
      <c r="P335" s="31">
        <v>18685648</v>
      </c>
      <c r="Q335" s="31">
        <v>135228364</v>
      </c>
      <c r="R335" s="31">
        <v>138699418</v>
      </c>
      <c r="S335" s="31">
        <v>18685648</v>
      </c>
      <c r="T335" s="36">
        <f t="shared" si="68"/>
        <v>0.13817846676012438</v>
      </c>
      <c r="U335" s="36">
        <f t="shared" si="69"/>
        <v>1.1446476461506712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205704840</v>
      </c>
      <c r="E337" s="32">
        <f>SUM(E333:E336)</f>
        <v>205704840</v>
      </c>
      <c r="F337" s="32">
        <f>SUM(F333:F336)</f>
        <v>51556073</v>
      </c>
      <c r="G337" s="37">
        <f t="shared" si="63"/>
        <v>0.25063130745975642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51556073</v>
      </c>
      <c r="O337" s="37">
        <f t="shared" si="67"/>
        <v>0.25063130745975642</v>
      </c>
      <c r="P337" s="32">
        <f>SUM(P333:P336)</f>
        <v>31981269</v>
      </c>
      <c r="Q337" s="32">
        <f>SUM(Q333:Q336)</f>
        <v>175983166</v>
      </c>
      <c r="R337" s="32">
        <f>SUM(R333:R336)</f>
        <v>181255830</v>
      </c>
      <c r="S337" s="32">
        <f>SUM(S333:S336)</f>
        <v>31981269</v>
      </c>
      <c r="T337" s="37">
        <f t="shared" si="68"/>
        <v>0.18172913766081467</v>
      </c>
      <c r="U337" s="37">
        <f t="shared" si="69"/>
        <v>0.61207089687404204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32688661107</v>
      </c>
      <c r="E338" s="32">
        <f>SUM(E302,E304:E309,E311:E316,E318:E322,E324:E331,E333:E336)</f>
        <v>32119064492</v>
      </c>
      <c r="F338" s="32">
        <f>SUM(F302,F304:F309,F311:F316,F318:F322,F324:F331,F333:F336)</f>
        <v>7327123938</v>
      </c>
      <c r="G338" s="37">
        <f t="shared" si="63"/>
        <v>0.22414879318599434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7327123938</v>
      </c>
      <c r="O338" s="37">
        <f t="shared" si="67"/>
        <v>0.22414879318599434</v>
      </c>
      <c r="P338" s="32">
        <f>SUM(P302,P304:P309,P311:P316,P318:P322,P324:P331,P333:P336)</f>
        <v>7440867224</v>
      </c>
      <c r="Q338" s="32">
        <f>SUM(Q302,Q304:Q309,Q311:Q316,Q318:Q322,Q324:Q331,Q333:Q336)</f>
        <v>28353891752</v>
      </c>
      <c r="R338" s="32">
        <f>SUM(R302,R304:R309,R311:R316,R318:R322,R324:R331,R333:R336)</f>
        <v>29219233695</v>
      </c>
      <c r="S338" s="32">
        <f>SUM(S302,S304:S309,S311:S316,S318:S322,S324:S331,S333:S336)</f>
        <v>7440867224</v>
      </c>
      <c r="T338" s="37">
        <f t="shared" si="68"/>
        <v>0.26242842743007733</v>
      </c>
      <c r="U338" s="37">
        <f t="shared" si="69"/>
        <v>-1.5286294268647693E-2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200628319967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200056879972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49055228791</v>
      </c>
      <c r="G339" s="39">
        <f t="shared" si="63"/>
        <v>0.24450799766986417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49055228791</v>
      </c>
      <c r="O339" s="39">
        <f t="shared" si="67"/>
        <v>0.24450799766986417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51210956822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180819307613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183545226480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51210956822</v>
      </c>
      <c r="T339" s="39">
        <f t="shared" si="68"/>
        <v>0.28321619797153891</v>
      </c>
      <c r="U339" s="39">
        <f t="shared" si="69"/>
        <v>-4.2095054745665439E-2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920191769</v>
      </c>
      <c r="E8" s="31">
        <v>920191769</v>
      </c>
      <c r="F8" s="31">
        <v>290828504</v>
      </c>
      <c r="G8" s="36">
        <f>IF(($D8       =0),0,($F8       /$D8       ))</f>
        <v>0.31605205979624451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290828504</v>
      </c>
      <c r="O8" s="36">
        <f>IF(($D8       =0),0,($N8       /$D8       ))</f>
        <v>0.31605205979624451</v>
      </c>
      <c r="P8" s="31">
        <v>236564486</v>
      </c>
      <c r="Q8" s="31">
        <v>918660923</v>
      </c>
      <c r="R8" s="31">
        <v>934666932</v>
      </c>
      <c r="S8" s="31">
        <v>236564486</v>
      </c>
      <c r="T8" s="36">
        <f>IF(($Q8       =0),0,($S8       /$Q8       ))</f>
        <v>0.25751012160990766</v>
      </c>
      <c r="U8" s="36">
        <f>IF(($P8       =0),0,(($F8       /$P8       )-1))</f>
        <v>0.22938361931469298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3119706010</v>
      </c>
      <c r="E9" s="31">
        <v>3119706010</v>
      </c>
      <c r="F9" s="31">
        <v>141819172</v>
      </c>
      <c r="G9" s="36">
        <f>IF(($D9       =0),0,($F9       /$D9       ))</f>
        <v>4.5459146325137222E-2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141819172</v>
      </c>
      <c r="O9" s="36">
        <f>IF(($D9       =0),0,($N9       /$D9       ))</f>
        <v>4.5459146325137222E-2</v>
      </c>
      <c r="P9" s="31">
        <v>189878445</v>
      </c>
      <c r="Q9" s="31">
        <v>2661485240</v>
      </c>
      <c r="R9" s="31">
        <v>2647166050</v>
      </c>
      <c r="S9" s="31">
        <v>189878445</v>
      </c>
      <c r="T9" s="36">
        <f>IF(($Q9       =0),0,($S9       /$Q9       ))</f>
        <v>7.1343038896582417E-2</v>
      </c>
      <c r="U9" s="36">
        <f>IF(($P9       =0),0,(($F9       /$P9       )-1))</f>
        <v>-0.25310546965981318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4039897779</v>
      </c>
      <c r="E10" s="32">
        <f>SUM(E8:E9)</f>
        <v>4039897779</v>
      </c>
      <c r="F10" s="32">
        <f>SUM(F8:F9)</f>
        <v>432647676</v>
      </c>
      <c r="G10" s="37">
        <f t="shared" ref="G10:G54" si="0">IF(($D10      =0),0,($F10      /$D10      ))</f>
        <v>0.1070937186205473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432647676</v>
      </c>
      <c r="O10" s="37">
        <f t="shared" ref="O10:O54" si="4">IF(($D10      =0),0,($N10      /$D10      ))</f>
        <v>0.1070937186205473</v>
      </c>
      <c r="P10" s="32">
        <f>SUM(P8:P9)</f>
        <v>426442931</v>
      </c>
      <c r="Q10" s="32">
        <f>SUM(Q8:Q9)</f>
        <v>3580146163</v>
      </c>
      <c r="R10" s="32">
        <f>SUM(R8:R9)</f>
        <v>3581832982</v>
      </c>
      <c r="S10" s="32">
        <f>SUM(S8:S9)</f>
        <v>426442931</v>
      </c>
      <c r="T10" s="37">
        <f t="shared" ref="T10:T54" si="5">IF(($Q10      =0),0,($S10      /$Q10      ))</f>
        <v>0.11911327403534279</v>
      </c>
      <c r="U10" s="37">
        <f t="shared" ref="U10:U54" si="6">IF(($P10      =0),0,(($F10      /$P10      )-1))</f>
        <v>1.4550000830005461E-2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71549072</v>
      </c>
      <c r="E11" s="31">
        <v>71549072</v>
      </c>
      <c r="F11" s="31">
        <v>15201608</v>
      </c>
      <c r="G11" s="36">
        <f t="shared" si="0"/>
        <v>0.21246408339160569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15201608</v>
      </c>
      <c r="O11" s="36">
        <f t="shared" si="4"/>
        <v>0.21246408339160569</v>
      </c>
      <c r="P11" s="31">
        <v>3077879</v>
      </c>
      <c r="Q11" s="31">
        <v>68129237</v>
      </c>
      <c r="R11" s="31">
        <v>76662045</v>
      </c>
      <c r="S11" s="31">
        <v>3077879</v>
      </c>
      <c r="T11" s="36">
        <f t="shared" si="5"/>
        <v>4.5177065464566998E-2</v>
      </c>
      <c r="U11" s="36">
        <f t="shared" si="6"/>
        <v>3.9389881798472262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40783598</v>
      </c>
      <c r="E12" s="31">
        <v>40706501</v>
      </c>
      <c r="F12" s="31">
        <v>3323847</v>
      </c>
      <c r="G12" s="36">
        <f t="shared" si="0"/>
        <v>8.1499601874263278E-2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3323847</v>
      </c>
      <c r="O12" s="36">
        <f t="shared" si="4"/>
        <v>8.1499601874263278E-2</v>
      </c>
      <c r="P12" s="31">
        <v>3277871</v>
      </c>
      <c r="Q12" s="31">
        <v>29490170</v>
      </c>
      <c r="R12" s="31">
        <v>29476664</v>
      </c>
      <c r="S12" s="31">
        <v>3277871</v>
      </c>
      <c r="T12" s="36">
        <f t="shared" si="5"/>
        <v>0.11115130906332517</v>
      </c>
      <c r="U12" s="36">
        <f t="shared" si="6"/>
        <v>1.4026177357193026E-2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143151707</v>
      </c>
      <c r="E13" s="31">
        <v>143151707</v>
      </c>
      <c r="F13" s="31">
        <v>7308711</v>
      </c>
      <c r="G13" s="36">
        <f t="shared" si="0"/>
        <v>5.1055702744781099E-2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7308711</v>
      </c>
      <c r="O13" s="36">
        <f t="shared" si="4"/>
        <v>5.1055702744781099E-2</v>
      </c>
      <c r="P13" s="31">
        <v>3906533</v>
      </c>
      <c r="Q13" s="31">
        <v>129451836</v>
      </c>
      <c r="R13" s="31">
        <v>132086418</v>
      </c>
      <c r="S13" s="31">
        <v>3906533</v>
      </c>
      <c r="T13" s="36">
        <f t="shared" si="5"/>
        <v>3.0177501692598627E-2</v>
      </c>
      <c r="U13" s="36">
        <f t="shared" si="6"/>
        <v>0.8708944734371884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116370074</v>
      </c>
      <c r="E14" s="31">
        <v>116370074</v>
      </c>
      <c r="F14" s="31">
        <v>22548956</v>
      </c>
      <c r="G14" s="36">
        <f t="shared" si="0"/>
        <v>0.19376937063733413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22548956</v>
      </c>
      <c r="O14" s="36">
        <f t="shared" si="4"/>
        <v>0.19376937063733413</v>
      </c>
      <c r="P14" s="31">
        <v>18052221</v>
      </c>
      <c r="Q14" s="31">
        <v>90760736</v>
      </c>
      <c r="R14" s="31">
        <v>90760736</v>
      </c>
      <c r="S14" s="31">
        <v>18052221</v>
      </c>
      <c r="T14" s="36">
        <f t="shared" si="5"/>
        <v>0.19889901509833505</v>
      </c>
      <c r="U14" s="36">
        <f t="shared" si="6"/>
        <v>0.24909594226660525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42124039</v>
      </c>
      <c r="E15" s="31">
        <v>42124039</v>
      </c>
      <c r="F15" s="31">
        <v>7117837</v>
      </c>
      <c r="G15" s="36">
        <f t="shared" si="0"/>
        <v>0.16897327912928767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7117837</v>
      </c>
      <c r="O15" s="36">
        <f t="shared" si="4"/>
        <v>0.16897327912928767</v>
      </c>
      <c r="P15" s="31">
        <v>7314676</v>
      </c>
      <c r="Q15" s="31">
        <v>22828843</v>
      </c>
      <c r="R15" s="31">
        <v>28644239</v>
      </c>
      <c r="S15" s="31">
        <v>7314676</v>
      </c>
      <c r="T15" s="36">
        <f t="shared" si="5"/>
        <v>0.32041378531535741</v>
      </c>
      <c r="U15" s="36">
        <f t="shared" si="6"/>
        <v>-2.691014612267173E-2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121164242</v>
      </c>
      <c r="E16" s="31">
        <v>114026449</v>
      </c>
      <c r="F16" s="31">
        <v>28578721</v>
      </c>
      <c r="G16" s="36">
        <f t="shared" si="0"/>
        <v>0.2358676167841664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28578721</v>
      </c>
      <c r="O16" s="36">
        <f t="shared" si="4"/>
        <v>0.2358676167841664</v>
      </c>
      <c r="P16" s="31">
        <v>15645427</v>
      </c>
      <c r="Q16" s="31">
        <v>108541507</v>
      </c>
      <c r="R16" s="31">
        <v>105776280</v>
      </c>
      <c r="S16" s="31">
        <v>15645427</v>
      </c>
      <c r="T16" s="36">
        <f t="shared" si="5"/>
        <v>0.1441423417863546</v>
      </c>
      <c r="U16" s="36">
        <f t="shared" si="6"/>
        <v>0.82665011316086168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47040304</v>
      </c>
      <c r="E17" s="31">
        <v>47040304</v>
      </c>
      <c r="F17" s="31">
        <v>11014445</v>
      </c>
      <c r="G17" s="36">
        <f t="shared" si="0"/>
        <v>0.23414910328810801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11014445</v>
      </c>
      <c r="O17" s="36">
        <f t="shared" si="4"/>
        <v>0.23414910328810801</v>
      </c>
      <c r="P17" s="31">
        <v>24378881</v>
      </c>
      <c r="Q17" s="31">
        <v>38707353</v>
      </c>
      <c r="R17" s="31">
        <v>45537986</v>
      </c>
      <c r="S17" s="31">
        <v>24378881</v>
      </c>
      <c r="T17" s="36">
        <f t="shared" si="5"/>
        <v>0.62982557861809874</v>
      </c>
      <c r="U17" s="36">
        <f t="shared" si="6"/>
        <v>-0.54819726959576198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2500000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179130</v>
      </c>
      <c r="Q18" s="31">
        <v>8752648</v>
      </c>
      <c r="R18" s="31">
        <v>12854708</v>
      </c>
      <c r="S18" s="31">
        <v>179130</v>
      </c>
      <c r="T18" s="36">
        <f t="shared" si="5"/>
        <v>2.0465806462227204E-2</v>
      </c>
      <c r="U18" s="36">
        <f t="shared" si="6"/>
        <v>-1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582183036</v>
      </c>
      <c r="E19" s="32">
        <f>SUM(E11:E18)</f>
        <v>577468146</v>
      </c>
      <c r="F19" s="32">
        <f>SUM(F11:F18)</f>
        <v>95094125</v>
      </c>
      <c r="G19" s="37">
        <f t="shared" si="0"/>
        <v>0.16334059757797545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95094125</v>
      </c>
      <c r="O19" s="37">
        <f t="shared" si="4"/>
        <v>0.16334059757797545</v>
      </c>
      <c r="P19" s="32">
        <f>SUM(P11:P18)</f>
        <v>75832618</v>
      </c>
      <c r="Q19" s="32">
        <f>SUM(Q11:Q18)</f>
        <v>496662330</v>
      </c>
      <c r="R19" s="32">
        <f>SUM(R11:R18)</f>
        <v>521799076</v>
      </c>
      <c r="S19" s="32">
        <f>SUM(S11:S18)</f>
        <v>75832618</v>
      </c>
      <c r="T19" s="37">
        <f t="shared" si="5"/>
        <v>0.15268445666092695</v>
      </c>
      <c r="U19" s="37">
        <f t="shared" si="6"/>
        <v>0.25400029048186101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1119352695</v>
      </c>
      <c r="E26" s="31">
        <v>1119352695</v>
      </c>
      <c r="F26" s="31">
        <v>133378887</v>
      </c>
      <c r="G26" s="36">
        <f t="shared" si="0"/>
        <v>0.11915715895069158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133378887</v>
      </c>
      <c r="O26" s="36">
        <f t="shared" si="4"/>
        <v>0.11915715895069158</v>
      </c>
      <c r="P26" s="31">
        <v>95064239</v>
      </c>
      <c r="Q26" s="31">
        <v>1138465776</v>
      </c>
      <c r="R26" s="31">
        <v>1186805455</v>
      </c>
      <c r="S26" s="31">
        <v>95064239</v>
      </c>
      <c r="T26" s="36">
        <f t="shared" si="5"/>
        <v>8.3502061286381615E-2</v>
      </c>
      <c r="U26" s="36">
        <f t="shared" si="6"/>
        <v>0.40303954886758198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1119352695</v>
      </c>
      <c r="E27" s="32">
        <f>SUM(E20:E26)</f>
        <v>1119352695</v>
      </c>
      <c r="F27" s="32">
        <f>SUM(F20:F26)</f>
        <v>133378887</v>
      </c>
      <c r="G27" s="37">
        <f t="shared" si="0"/>
        <v>0.11915715895069158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133378887</v>
      </c>
      <c r="O27" s="37">
        <f t="shared" si="4"/>
        <v>0.11915715895069158</v>
      </c>
      <c r="P27" s="32">
        <f>SUM(P20:P26)</f>
        <v>95064239</v>
      </c>
      <c r="Q27" s="32">
        <f>SUM(Q20:Q26)</f>
        <v>1138465776</v>
      </c>
      <c r="R27" s="32">
        <f>SUM(R20:R26)</f>
        <v>1186805455</v>
      </c>
      <c r="S27" s="32">
        <f>SUM(S20:S26)</f>
        <v>95064239</v>
      </c>
      <c r="T27" s="37">
        <f t="shared" si="5"/>
        <v>8.3502061286381615E-2</v>
      </c>
      <c r="U27" s="37">
        <f t="shared" si="6"/>
        <v>0.40303954886758198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632418545</v>
      </c>
      <c r="E34" s="31">
        <v>632418545</v>
      </c>
      <c r="F34" s="31">
        <v>138769422</v>
      </c>
      <c r="G34" s="36">
        <f t="shared" si="0"/>
        <v>0.21942655397621208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138769422</v>
      </c>
      <c r="O34" s="36">
        <f t="shared" si="4"/>
        <v>0.21942655397621208</v>
      </c>
      <c r="P34" s="31">
        <v>124535361</v>
      </c>
      <c r="Q34" s="31">
        <v>544833108</v>
      </c>
      <c r="R34" s="31">
        <v>617940763</v>
      </c>
      <c r="S34" s="31">
        <v>124535361</v>
      </c>
      <c r="T34" s="36">
        <f t="shared" si="5"/>
        <v>0.22857524473347535</v>
      </c>
      <c r="U34" s="36">
        <f t="shared" si="6"/>
        <v>0.11429734402905845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632418545</v>
      </c>
      <c r="E35" s="32">
        <f>SUM(E28:E34)</f>
        <v>632418545</v>
      </c>
      <c r="F35" s="32">
        <f>SUM(F28:F34)</f>
        <v>138769422</v>
      </c>
      <c r="G35" s="37">
        <f t="shared" si="0"/>
        <v>0.21942655397621208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138769422</v>
      </c>
      <c r="O35" s="37">
        <f t="shared" si="4"/>
        <v>0.21942655397621208</v>
      </c>
      <c r="P35" s="32">
        <f>SUM(P28:P34)</f>
        <v>124535361</v>
      </c>
      <c r="Q35" s="32">
        <f>SUM(Q28:Q34)</f>
        <v>544833108</v>
      </c>
      <c r="R35" s="32">
        <f>SUM(R28:R34)</f>
        <v>617940763</v>
      </c>
      <c r="S35" s="32">
        <f>SUM(S28:S34)</f>
        <v>124535361</v>
      </c>
      <c r="T35" s="37">
        <f t="shared" si="5"/>
        <v>0.22857524473347535</v>
      </c>
      <c r="U35" s="37">
        <f t="shared" si="6"/>
        <v>0.11429734402905845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381570889</v>
      </c>
      <c r="E39" s="31">
        <v>381570889</v>
      </c>
      <c r="F39" s="31">
        <v>41121503</v>
      </c>
      <c r="G39" s="36">
        <f t="shared" si="0"/>
        <v>0.10776897343444877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41121503</v>
      </c>
      <c r="O39" s="36">
        <f t="shared" si="4"/>
        <v>0.10776897343444877</v>
      </c>
      <c r="P39" s="31">
        <v>38502453</v>
      </c>
      <c r="Q39" s="31">
        <v>317955882</v>
      </c>
      <c r="R39" s="31">
        <v>257002486</v>
      </c>
      <c r="S39" s="31">
        <v>38502453</v>
      </c>
      <c r="T39" s="36">
        <f t="shared" si="5"/>
        <v>0.12109369626318157</v>
      </c>
      <c r="U39" s="36">
        <f t="shared" si="6"/>
        <v>6.8022938694321633E-2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381570889</v>
      </c>
      <c r="E40" s="32">
        <f>SUM(E36:E39)</f>
        <v>381570889</v>
      </c>
      <c r="F40" s="32">
        <f>SUM(F36:F39)</f>
        <v>41121503</v>
      </c>
      <c r="G40" s="37">
        <f t="shared" si="0"/>
        <v>0.10776897343444877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41121503</v>
      </c>
      <c r="O40" s="37">
        <f t="shared" si="4"/>
        <v>0.10776897343444877</v>
      </c>
      <c r="P40" s="32">
        <f>SUM(P36:P39)</f>
        <v>38502453</v>
      </c>
      <c r="Q40" s="32">
        <f>SUM(Q36:Q39)</f>
        <v>317955882</v>
      </c>
      <c r="R40" s="32">
        <f>SUM(R36:R39)</f>
        <v>257002486</v>
      </c>
      <c r="S40" s="32">
        <f>SUM(S36:S39)</f>
        <v>38502453</v>
      </c>
      <c r="T40" s="37">
        <f t="shared" si="5"/>
        <v>0.12109369626318157</v>
      </c>
      <c r="U40" s="37">
        <f t="shared" si="6"/>
        <v>6.8022938694321633E-2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240000</v>
      </c>
      <c r="E43" s="31">
        <v>240000</v>
      </c>
      <c r="F43" s="31">
        <v>127200</v>
      </c>
      <c r="G43" s="36">
        <f t="shared" si="0"/>
        <v>0.53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127200</v>
      </c>
      <c r="O43" s="36">
        <f t="shared" si="4"/>
        <v>0.53</v>
      </c>
      <c r="P43" s="31">
        <v>141960</v>
      </c>
      <c r="Q43" s="31">
        <v>700000</v>
      </c>
      <c r="R43" s="31">
        <v>1328696</v>
      </c>
      <c r="S43" s="31">
        <v>141960</v>
      </c>
      <c r="T43" s="36">
        <f t="shared" si="5"/>
        <v>0.20280000000000001</v>
      </c>
      <c r="U43" s="36">
        <f t="shared" si="6"/>
        <v>-0.1039729501267963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796033672</v>
      </c>
      <c r="E46" s="31">
        <v>803033672</v>
      </c>
      <c r="F46" s="31">
        <v>361733742</v>
      </c>
      <c r="G46" s="36">
        <f t="shared" si="0"/>
        <v>0.45442015171438627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361733742</v>
      </c>
      <c r="O46" s="36">
        <f t="shared" si="4"/>
        <v>0.45442015171438627</v>
      </c>
      <c r="P46" s="31">
        <v>97965048</v>
      </c>
      <c r="Q46" s="31">
        <v>708766887</v>
      </c>
      <c r="R46" s="31">
        <v>764752141</v>
      </c>
      <c r="S46" s="31">
        <v>97965048</v>
      </c>
      <c r="T46" s="36">
        <f t="shared" si="5"/>
        <v>0.13821899667838178</v>
      </c>
      <c r="U46" s="36">
        <f t="shared" si="6"/>
        <v>2.6924775660805067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796273672</v>
      </c>
      <c r="E47" s="32">
        <f>SUM(E41:E46)</f>
        <v>803273672</v>
      </c>
      <c r="F47" s="32">
        <f>SUM(F41:F46)</f>
        <v>361860942</v>
      </c>
      <c r="G47" s="37">
        <f t="shared" si="0"/>
        <v>0.45444293177635037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361860942</v>
      </c>
      <c r="O47" s="37">
        <f t="shared" si="4"/>
        <v>0.45444293177635037</v>
      </c>
      <c r="P47" s="32">
        <f>SUM(P41:P46)</f>
        <v>98107008</v>
      </c>
      <c r="Q47" s="32">
        <f>SUM(Q41:Q46)</f>
        <v>709466887</v>
      </c>
      <c r="R47" s="32">
        <f>SUM(R41:R46)</f>
        <v>766080837</v>
      </c>
      <c r="S47" s="32">
        <f>SUM(S41:S46)</f>
        <v>98107008</v>
      </c>
      <c r="T47" s="37">
        <f t="shared" si="5"/>
        <v>0.1382827159345634</v>
      </c>
      <c r="U47" s="37">
        <f t="shared" si="6"/>
        <v>2.6884311261434046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400920284</v>
      </c>
      <c r="E52" s="31">
        <v>400920284</v>
      </c>
      <c r="F52" s="31">
        <v>79643039</v>
      </c>
      <c r="G52" s="36">
        <f t="shared" si="0"/>
        <v>0.19865056016971194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79643039</v>
      </c>
      <c r="O52" s="36">
        <f t="shared" si="4"/>
        <v>0.19865056016971194</v>
      </c>
      <c r="P52" s="31">
        <v>45079401</v>
      </c>
      <c r="Q52" s="31">
        <v>338757081</v>
      </c>
      <c r="R52" s="31">
        <v>314855557</v>
      </c>
      <c r="S52" s="31">
        <v>45079401</v>
      </c>
      <c r="T52" s="36">
        <f t="shared" si="5"/>
        <v>0.13307294084282181</v>
      </c>
      <c r="U52" s="36">
        <f t="shared" si="6"/>
        <v>0.76672797848400864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400920284</v>
      </c>
      <c r="E53" s="32">
        <f>SUM(E48:E52)</f>
        <v>400920284</v>
      </c>
      <c r="F53" s="32">
        <f>SUM(F48:F52)</f>
        <v>79643039</v>
      </c>
      <c r="G53" s="37">
        <f t="shared" si="0"/>
        <v>0.19865056016971194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79643039</v>
      </c>
      <c r="O53" s="37">
        <f t="shared" si="4"/>
        <v>0.19865056016971194</v>
      </c>
      <c r="P53" s="32">
        <f>SUM(P48:P52)</f>
        <v>45079401</v>
      </c>
      <c r="Q53" s="32">
        <f>SUM(Q48:Q52)</f>
        <v>338757081</v>
      </c>
      <c r="R53" s="32">
        <f>SUM(R48:R52)</f>
        <v>314855557</v>
      </c>
      <c r="S53" s="32">
        <f>SUM(S48:S52)</f>
        <v>45079401</v>
      </c>
      <c r="T53" s="37">
        <f t="shared" si="5"/>
        <v>0.13307294084282181</v>
      </c>
      <c r="U53" s="37">
        <f t="shared" si="6"/>
        <v>0.76672797848400864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7952616900</v>
      </c>
      <c r="E54" s="32">
        <f>SUM(E8:E9,E11:E18,E20:E26,E28:E34,E36:E39,E41:E46,E48:E52)</f>
        <v>7954902010</v>
      </c>
      <c r="F54" s="32">
        <f>SUM(F8:F9,F11:F18,F20:F26,F28:F34,F36:F39,F41:F46,F48:F52)</f>
        <v>1282515594</v>
      </c>
      <c r="G54" s="37">
        <f t="shared" si="0"/>
        <v>0.16126963113236348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1282515594</v>
      </c>
      <c r="O54" s="37">
        <f t="shared" si="4"/>
        <v>0.16126963113236348</v>
      </c>
      <c r="P54" s="32">
        <f>SUM(P8:P9,P11:P18,P20:P26,P28:P34,P36:P39,P41:P46,P48:P52)</f>
        <v>903564011</v>
      </c>
      <c r="Q54" s="32">
        <f>SUM(Q8:Q9,Q11:Q18,Q20:Q26,Q28:Q34,Q36:Q39,Q41:Q46,Q48:Q52)</f>
        <v>7126287227</v>
      </c>
      <c r="R54" s="32">
        <f>SUM(R8:R9,R11:R18,R20:R26,R28:R34,R36:R39,R41:R46,R48:R52)</f>
        <v>7246317156</v>
      </c>
      <c r="S54" s="32">
        <f>SUM(S8:S9,S11:S18,S20:S26,S28:S34,S36:S39,S41:S46,S48:S52)</f>
        <v>903564011</v>
      </c>
      <c r="T54" s="37">
        <f t="shared" si="5"/>
        <v>0.12679309466738675</v>
      </c>
      <c r="U54" s="37">
        <f t="shared" si="6"/>
        <v>0.41939649918172761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2563284579</v>
      </c>
      <c r="E57" s="31">
        <v>2563284579</v>
      </c>
      <c r="F57" s="31">
        <v>2251539474</v>
      </c>
      <c r="G57" s="36">
        <f t="shared" ref="G57:G85" si="7">IF(($D57      =0),0,($F57      /$D57      ))</f>
        <v>0.87838061073904661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2251539474</v>
      </c>
      <c r="O57" s="36">
        <f t="shared" ref="O57:O85" si="11">IF(($D57      =0),0,($N57      /$D57      ))</f>
        <v>0.87838061073904661</v>
      </c>
      <c r="P57" s="31">
        <v>1072164626</v>
      </c>
      <c r="Q57" s="31">
        <v>2412569668</v>
      </c>
      <c r="R57" s="31">
        <v>2212411978</v>
      </c>
      <c r="S57" s="31">
        <v>1072164626</v>
      </c>
      <c r="T57" s="36">
        <f t="shared" ref="T57:T85" si="12">IF(($Q57      =0),0,($S57      /$Q57      ))</f>
        <v>0.44440773678830814</v>
      </c>
      <c r="U57" s="36">
        <f t="shared" ref="U57:U85" si="13">IF(($P57      =0),0,(($F57      /$P57      )-1))</f>
        <v>1.0999941794386339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2563284579</v>
      </c>
      <c r="E58" s="32">
        <f>E57</f>
        <v>2563284579</v>
      </c>
      <c r="F58" s="32">
        <f>F57</f>
        <v>2251539474</v>
      </c>
      <c r="G58" s="37">
        <f t="shared" si="7"/>
        <v>0.87838061073904661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2251539474</v>
      </c>
      <c r="O58" s="37">
        <f t="shared" si="11"/>
        <v>0.87838061073904661</v>
      </c>
      <c r="P58" s="32">
        <f>P57</f>
        <v>1072164626</v>
      </c>
      <c r="Q58" s="32">
        <f>Q57</f>
        <v>2412569668</v>
      </c>
      <c r="R58" s="32">
        <f>R57</f>
        <v>2212411978</v>
      </c>
      <c r="S58" s="32">
        <f>S57</f>
        <v>1072164626</v>
      </c>
      <c r="T58" s="37">
        <f t="shared" si="12"/>
        <v>0.44440773678830814</v>
      </c>
      <c r="U58" s="37">
        <f t="shared" si="13"/>
        <v>1.0999941794386339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7468034</v>
      </c>
      <c r="E59" s="31">
        <v>7468034</v>
      </c>
      <c r="F59" s="31">
        <v>941683</v>
      </c>
      <c r="G59" s="36">
        <f t="shared" si="7"/>
        <v>0.12609516775097704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941683</v>
      </c>
      <c r="O59" s="36">
        <f t="shared" si="11"/>
        <v>0.12609516775097704</v>
      </c>
      <c r="P59" s="31">
        <v>2683779</v>
      </c>
      <c r="Q59" s="31">
        <v>15967960</v>
      </c>
      <c r="R59" s="31">
        <v>12309978</v>
      </c>
      <c r="S59" s="31">
        <v>2683779</v>
      </c>
      <c r="T59" s="36">
        <f t="shared" si="12"/>
        <v>0.16807275318825948</v>
      </c>
      <c r="U59" s="36">
        <f t="shared" si="13"/>
        <v>-0.64912051253102443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110585135</v>
      </c>
      <c r="E60" s="31">
        <v>110585135</v>
      </c>
      <c r="F60" s="31">
        <v>5701491</v>
      </c>
      <c r="G60" s="36">
        <f t="shared" si="7"/>
        <v>5.1557481030339206E-2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5701491</v>
      </c>
      <c r="O60" s="36">
        <f t="shared" si="11"/>
        <v>5.1557481030339206E-2</v>
      </c>
      <c r="P60" s="31">
        <v>0</v>
      </c>
      <c r="Q60" s="31">
        <v>99715344</v>
      </c>
      <c r="R60" s="31">
        <v>99715344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39127068</v>
      </c>
      <c r="E61" s="31">
        <v>39127068</v>
      </c>
      <c r="F61" s="31">
        <v>5020512</v>
      </c>
      <c r="G61" s="36">
        <f t="shared" si="7"/>
        <v>0.12831301338500498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5020512</v>
      </c>
      <c r="O61" s="36">
        <f t="shared" si="11"/>
        <v>0.12831301338500498</v>
      </c>
      <c r="P61" s="31">
        <v>1791584</v>
      </c>
      <c r="Q61" s="31">
        <v>37776684</v>
      </c>
      <c r="R61" s="31">
        <v>37776684</v>
      </c>
      <c r="S61" s="31">
        <v>1791584</v>
      </c>
      <c r="T61" s="36">
        <f t="shared" si="12"/>
        <v>4.7425655465154114E-2</v>
      </c>
      <c r="U61" s="36">
        <f t="shared" si="13"/>
        <v>1.802275528247629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157180237</v>
      </c>
      <c r="E63" s="32">
        <f>SUM(E59:E62)</f>
        <v>157180237</v>
      </c>
      <c r="F63" s="32">
        <f>SUM(F59:F62)</f>
        <v>11663686</v>
      </c>
      <c r="G63" s="37">
        <f t="shared" si="7"/>
        <v>7.4205804893906602E-2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11663686</v>
      </c>
      <c r="O63" s="37">
        <f t="shared" si="11"/>
        <v>7.4205804893906602E-2</v>
      </c>
      <c r="P63" s="32">
        <f>SUM(P59:P62)</f>
        <v>4475363</v>
      </c>
      <c r="Q63" s="32">
        <f>SUM(Q59:Q62)</f>
        <v>153459988</v>
      </c>
      <c r="R63" s="32">
        <f>SUM(R59:R62)</f>
        <v>149802006</v>
      </c>
      <c r="S63" s="32">
        <f>SUM(S59:S62)</f>
        <v>4475363</v>
      </c>
      <c r="T63" s="37">
        <f t="shared" si="12"/>
        <v>2.9163061057974279E-2</v>
      </c>
      <c r="U63" s="37">
        <f t="shared" si="13"/>
        <v>1.6061988714658453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49905806</v>
      </c>
      <c r="E64" s="31">
        <v>49905806</v>
      </c>
      <c r="F64" s="31">
        <v>448508</v>
      </c>
      <c r="G64" s="36">
        <f t="shared" si="7"/>
        <v>8.9870906002399806E-3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448508</v>
      </c>
      <c r="O64" s="36">
        <f t="shared" si="11"/>
        <v>8.9870906002399806E-3</v>
      </c>
      <c r="P64" s="31">
        <v>65162</v>
      </c>
      <c r="Q64" s="31">
        <v>34788636</v>
      </c>
      <c r="R64" s="31">
        <v>34288636</v>
      </c>
      <c r="S64" s="31">
        <v>65162</v>
      </c>
      <c r="T64" s="36">
        <f t="shared" si="12"/>
        <v>1.8730829228257181E-3</v>
      </c>
      <c r="U64" s="36">
        <f t="shared" si="13"/>
        <v>5.882968601332065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91388746</v>
      </c>
      <c r="E65" s="31">
        <v>91388746</v>
      </c>
      <c r="F65" s="31">
        <v>36446388</v>
      </c>
      <c r="G65" s="36">
        <f t="shared" si="7"/>
        <v>0.39880608494179359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36446388</v>
      </c>
      <c r="O65" s="36">
        <f t="shared" si="11"/>
        <v>0.39880608494179359</v>
      </c>
      <c r="P65" s="31">
        <v>2013020</v>
      </c>
      <c r="Q65" s="31">
        <v>24631594</v>
      </c>
      <c r="R65" s="31">
        <v>12837411</v>
      </c>
      <c r="S65" s="31">
        <v>2013020</v>
      </c>
      <c r="T65" s="36">
        <f t="shared" si="12"/>
        <v>8.1725120997041448E-2</v>
      </c>
      <c r="U65" s="36">
        <f t="shared" si="13"/>
        <v>17.105328312684424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28897295</v>
      </c>
      <c r="E66" s="31">
        <v>28897295</v>
      </c>
      <c r="F66" s="31">
        <v>5452389</v>
      </c>
      <c r="G66" s="36">
        <f t="shared" si="7"/>
        <v>0.18868163957906786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5452389</v>
      </c>
      <c r="O66" s="36">
        <f t="shared" si="11"/>
        <v>0.18868163957906786</v>
      </c>
      <c r="P66" s="31">
        <v>2447790</v>
      </c>
      <c r="Q66" s="31">
        <v>26306789</v>
      </c>
      <c r="R66" s="31">
        <v>30518360</v>
      </c>
      <c r="S66" s="31">
        <v>2447790</v>
      </c>
      <c r="T66" s="36">
        <f t="shared" si="12"/>
        <v>9.3047844037522032E-2</v>
      </c>
      <c r="U66" s="36">
        <f t="shared" si="13"/>
        <v>1.2274741705783585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1391287530</v>
      </c>
      <c r="E67" s="31">
        <v>1391287530</v>
      </c>
      <c r="F67" s="31">
        <v>31830656</v>
      </c>
      <c r="G67" s="36">
        <f t="shared" si="7"/>
        <v>2.2878560551750221E-2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31830656</v>
      </c>
      <c r="O67" s="36">
        <f t="shared" si="11"/>
        <v>2.2878560551750221E-2</v>
      </c>
      <c r="P67" s="31">
        <v>-48335188</v>
      </c>
      <c r="Q67" s="31">
        <v>467838562</v>
      </c>
      <c r="R67" s="31">
        <v>1125581150</v>
      </c>
      <c r="S67" s="31">
        <v>-48335188</v>
      </c>
      <c r="T67" s="36">
        <f t="shared" si="12"/>
        <v>-0.10331595538719188</v>
      </c>
      <c r="U67" s="36">
        <f t="shared" si="13"/>
        <v>-1.6585400267813171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116694189</v>
      </c>
      <c r="E68" s="31">
        <v>116694189</v>
      </c>
      <c r="F68" s="31">
        <v>18850644</v>
      </c>
      <c r="G68" s="36">
        <f t="shared" si="7"/>
        <v>0.16153884063584348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18850644</v>
      </c>
      <c r="O68" s="36">
        <f t="shared" si="11"/>
        <v>0.16153884063584348</v>
      </c>
      <c r="P68" s="31">
        <v>14201814</v>
      </c>
      <c r="Q68" s="31">
        <v>91761312</v>
      </c>
      <c r="R68" s="31">
        <v>92447361</v>
      </c>
      <c r="S68" s="31">
        <v>14201814</v>
      </c>
      <c r="T68" s="36">
        <f t="shared" si="12"/>
        <v>0.15476908176727028</v>
      </c>
      <c r="U68" s="36">
        <f t="shared" si="13"/>
        <v>0.32734057775999603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1678173566</v>
      </c>
      <c r="E70" s="32">
        <f>SUM(E64:E69)</f>
        <v>1678173566</v>
      </c>
      <c r="F70" s="32">
        <f>SUM(F64:F69)</f>
        <v>93028585</v>
      </c>
      <c r="G70" s="37">
        <f t="shared" si="7"/>
        <v>5.5434423998071726E-2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93028585</v>
      </c>
      <c r="O70" s="37">
        <f t="shared" si="11"/>
        <v>5.5434423998071726E-2</v>
      </c>
      <c r="P70" s="32">
        <f>SUM(P64:P69)</f>
        <v>-29607402</v>
      </c>
      <c r="Q70" s="32">
        <f>SUM(Q64:Q69)</f>
        <v>645326893</v>
      </c>
      <c r="R70" s="32">
        <f>SUM(R64:R69)</f>
        <v>1295672918</v>
      </c>
      <c r="S70" s="32">
        <f>SUM(S64:S69)</f>
        <v>-29607402</v>
      </c>
      <c r="T70" s="37">
        <f t="shared" si="12"/>
        <v>-4.5879696509099302E-2</v>
      </c>
      <c r="U70" s="37">
        <f t="shared" si="13"/>
        <v>-4.142071871081427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183221292</v>
      </c>
      <c r="E71" s="31">
        <v>183221292</v>
      </c>
      <c r="F71" s="31">
        <v>55057669</v>
      </c>
      <c r="G71" s="36">
        <f t="shared" si="7"/>
        <v>0.3004982030145274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55057669</v>
      </c>
      <c r="O71" s="36">
        <f t="shared" si="11"/>
        <v>0.3004982030145274</v>
      </c>
      <c r="P71" s="31">
        <v>29531922</v>
      </c>
      <c r="Q71" s="31">
        <v>160300284</v>
      </c>
      <c r="R71" s="31">
        <v>216086892</v>
      </c>
      <c r="S71" s="31">
        <v>29531922</v>
      </c>
      <c r="T71" s="36">
        <f t="shared" si="12"/>
        <v>0.18422875657537824</v>
      </c>
      <c r="U71" s="36">
        <f t="shared" si="13"/>
        <v>0.86434425094309808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104523247</v>
      </c>
      <c r="E72" s="31">
        <v>104523247</v>
      </c>
      <c r="F72" s="31">
        <v>90276942</v>
      </c>
      <c r="G72" s="36">
        <f t="shared" si="7"/>
        <v>0.86370204324019895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90276942</v>
      </c>
      <c r="O72" s="36">
        <f t="shared" si="11"/>
        <v>0.86370204324019895</v>
      </c>
      <c r="P72" s="31">
        <v>90496727</v>
      </c>
      <c r="Q72" s="31">
        <v>113046474</v>
      </c>
      <c r="R72" s="31">
        <v>113046474</v>
      </c>
      <c r="S72" s="31">
        <v>90496727</v>
      </c>
      <c r="T72" s="36">
        <f t="shared" si="12"/>
        <v>0.80052675504058624</v>
      </c>
      <c r="U72" s="36">
        <f t="shared" si="13"/>
        <v>-2.4286513698997814E-3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114166476</v>
      </c>
      <c r="E73" s="31">
        <v>114166476</v>
      </c>
      <c r="F73" s="31">
        <v>30241684</v>
      </c>
      <c r="G73" s="36">
        <f t="shared" si="7"/>
        <v>0.26489110516120334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30241684</v>
      </c>
      <c r="O73" s="36">
        <f t="shared" si="11"/>
        <v>0.26489110516120334</v>
      </c>
      <c r="P73" s="31">
        <v>52194234</v>
      </c>
      <c r="Q73" s="31">
        <v>96072674</v>
      </c>
      <c r="R73" s="31">
        <v>118226386</v>
      </c>
      <c r="S73" s="31">
        <v>52194234</v>
      </c>
      <c r="T73" s="36">
        <f t="shared" si="12"/>
        <v>0.54327866423287019</v>
      </c>
      <c r="U73" s="36">
        <f t="shared" si="13"/>
        <v>-0.42059339351545999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147741020</v>
      </c>
      <c r="E74" s="31">
        <v>147741020</v>
      </c>
      <c r="F74" s="31">
        <v>18850390</v>
      </c>
      <c r="G74" s="36">
        <f t="shared" si="7"/>
        <v>0.12759076659955373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18850390</v>
      </c>
      <c r="O74" s="36">
        <f t="shared" si="11"/>
        <v>0.12759076659955373</v>
      </c>
      <c r="P74" s="31">
        <v>11811275</v>
      </c>
      <c r="Q74" s="31">
        <v>100764612</v>
      </c>
      <c r="R74" s="31">
        <v>156449966</v>
      </c>
      <c r="S74" s="31">
        <v>11811275</v>
      </c>
      <c r="T74" s="36">
        <f t="shared" si="12"/>
        <v>0.11721649858583288</v>
      </c>
      <c r="U74" s="36">
        <f t="shared" si="13"/>
        <v>0.59596571919627639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40368442</v>
      </c>
      <c r="E75" s="31">
        <v>40368442</v>
      </c>
      <c r="F75" s="31">
        <v>4656827</v>
      </c>
      <c r="G75" s="36">
        <f t="shared" si="7"/>
        <v>0.11535810572030498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4656827</v>
      </c>
      <c r="O75" s="36">
        <f t="shared" si="11"/>
        <v>0.11535810572030498</v>
      </c>
      <c r="P75" s="31">
        <v>4719225</v>
      </c>
      <c r="Q75" s="31">
        <v>33997745</v>
      </c>
      <c r="R75" s="31">
        <v>32023694</v>
      </c>
      <c r="S75" s="31">
        <v>4719225</v>
      </c>
      <c r="T75" s="36">
        <f t="shared" si="12"/>
        <v>0.13880994165936594</v>
      </c>
      <c r="U75" s="36">
        <f t="shared" si="13"/>
        <v>-1.3222086253569132E-2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90660998</v>
      </c>
      <c r="E76" s="31">
        <v>90660998</v>
      </c>
      <c r="F76" s="31">
        <v>3446749</v>
      </c>
      <c r="G76" s="36">
        <f t="shared" si="7"/>
        <v>3.8017990933653739E-2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3446749</v>
      </c>
      <c r="O76" s="36">
        <f t="shared" si="11"/>
        <v>3.8017990933653739E-2</v>
      </c>
      <c r="P76" s="31">
        <v>7683074</v>
      </c>
      <c r="Q76" s="31">
        <v>82574604</v>
      </c>
      <c r="R76" s="31">
        <v>117442539</v>
      </c>
      <c r="S76" s="31">
        <v>7683074</v>
      </c>
      <c r="T76" s="36">
        <f t="shared" si="12"/>
        <v>9.3044030825748802E-2</v>
      </c>
      <c r="U76" s="36">
        <f t="shared" si="13"/>
        <v>-0.55138412047053043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680681475</v>
      </c>
      <c r="E78" s="32">
        <f>SUM(E71:E77)</f>
        <v>680681475</v>
      </c>
      <c r="F78" s="32">
        <f>SUM(F71:F77)</f>
        <v>202530261</v>
      </c>
      <c r="G78" s="37">
        <f t="shared" si="7"/>
        <v>0.29754043328415836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202530261</v>
      </c>
      <c r="O78" s="37">
        <f t="shared" si="11"/>
        <v>0.29754043328415836</v>
      </c>
      <c r="P78" s="32">
        <f>SUM(P71:P77)</f>
        <v>196436457</v>
      </c>
      <c r="Q78" s="32">
        <f>SUM(Q71:Q77)</f>
        <v>586756393</v>
      </c>
      <c r="R78" s="32">
        <f>SUM(R71:R77)</f>
        <v>753275951</v>
      </c>
      <c r="S78" s="32">
        <f>SUM(S71:S77)</f>
        <v>196436457</v>
      </c>
      <c r="T78" s="37">
        <f t="shared" si="12"/>
        <v>0.33478366719729974</v>
      </c>
      <c r="U78" s="37">
        <f t="shared" si="13"/>
        <v>3.1021756821851154E-2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126236867</v>
      </c>
      <c r="E79" s="31">
        <v>126236867</v>
      </c>
      <c r="F79" s="31">
        <v>24755186</v>
      </c>
      <c r="G79" s="36">
        <f t="shared" si="7"/>
        <v>0.19610108036030394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24755186</v>
      </c>
      <c r="O79" s="36">
        <f t="shared" si="11"/>
        <v>0.19610108036030394</v>
      </c>
      <c r="P79" s="31">
        <v>16151688</v>
      </c>
      <c r="Q79" s="31">
        <v>116592755</v>
      </c>
      <c r="R79" s="31">
        <v>111446775</v>
      </c>
      <c r="S79" s="31">
        <v>16151688</v>
      </c>
      <c r="T79" s="36">
        <f t="shared" si="12"/>
        <v>0.13853080322186401</v>
      </c>
      <c r="U79" s="36">
        <f t="shared" si="13"/>
        <v>0.53266865977104061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144095263</v>
      </c>
      <c r="E80" s="31">
        <v>144095263</v>
      </c>
      <c r="F80" s="31">
        <v>28770955</v>
      </c>
      <c r="G80" s="36">
        <f t="shared" si="7"/>
        <v>0.19966620970739338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28770955</v>
      </c>
      <c r="O80" s="36">
        <f t="shared" si="11"/>
        <v>0.19966620970739338</v>
      </c>
      <c r="P80" s="31">
        <v>19514825</v>
      </c>
      <c r="Q80" s="31">
        <v>111911174</v>
      </c>
      <c r="R80" s="31">
        <v>132779626</v>
      </c>
      <c r="S80" s="31">
        <v>19514825</v>
      </c>
      <c r="T80" s="36">
        <f t="shared" si="12"/>
        <v>0.17437780609825432</v>
      </c>
      <c r="U80" s="36">
        <f t="shared" si="13"/>
        <v>0.47431273403681562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379067932</v>
      </c>
      <c r="E81" s="31">
        <v>379067932</v>
      </c>
      <c r="F81" s="31">
        <v>88865033</v>
      </c>
      <c r="G81" s="36">
        <f t="shared" si="7"/>
        <v>0.23443036326269878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88865033</v>
      </c>
      <c r="O81" s="36">
        <f t="shared" si="11"/>
        <v>0.23443036326269878</v>
      </c>
      <c r="P81" s="31">
        <v>90172248</v>
      </c>
      <c r="Q81" s="31">
        <v>443427840</v>
      </c>
      <c r="R81" s="31">
        <v>371856899</v>
      </c>
      <c r="S81" s="31">
        <v>90172248</v>
      </c>
      <c r="T81" s="36">
        <f t="shared" si="12"/>
        <v>0.20335269882919393</v>
      </c>
      <c r="U81" s="36">
        <f t="shared" si="13"/>
        <v>-1.4496866042421397E-2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43211004</v>
      </c>
      <c r="E82" s="31">
        <v>43211004</v>
      </c>
      <c r="F82" s="31">
        <v>4118463</v>
      </c>
      <c r="G82" s="36">
        <f t="shared" si="7"/>
        <v>9.5310513960749438E-2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4118463</v>
      </c>
      <c r="O82" s="36">
        <f t="shared" si="11"/>
        <v>9.5310513960749438E-2</v>
      </c>
      <c r="P82" s="31">
        <v>6610681</v>
      </c>
      <c r="Q82" s="31">
        <v>36413212</v>
      </c>
      <c r="R82" s="31">
        <v>34082234</v>
      </c>
      <c r="S82" s="31">
        <v>6610681</v>
      </c>
      <c r="T82" s="36">
        <f t="shared" si="12"/>
        <v>0.1815462200917623</v>
      </c>
      <c r="U82" s="36">
        <f t="shared" si="13"/>
        <v>-0.37699867835098988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692611066</v>
      </c>
      <c r="E84" s="32">
        <f>SUM(E79:E83)</f>
        <v>692611066</v>
      </c>
      <c r="F84" s="32">
        <f>SUM(F79:F83)</f>
        <v>146509637</v>
      </c>
      <c r="G84" s="37">
        <f t="shared" si="7"/>
        <v>0.21153233638920807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146509637</v>
      </c>
      <c r="O84" s="37">
        <f t="shared" si="11"/>
        <v>0.21153233638920807</v>
      </c>
      <c r="P84" s="32">
        <f>SUM(P79:P83)</f>
        <v>132449442</v>
      </c>
      <c r="Q84" s="32">
        <f>SUM(Q79:Q83)</f>
        <v>708344981</v>
      </c>
      <c r="R84" s="32">
        <f>SUM(R79:R83)</f>
        <v>650165534</v>
      </c>
      <c r="S84" s="32">
        <f>SUM(S79:S83)</f>
        <v>132449442</v>
      </c>
      <c r="T84" s="37">
        <f t="shared" si="12"/>
        <v>0.18698437280238173</v>
      </c>
      <c r="U84" s="37">
        <f t="shared" si="13"/>
        <v>0.10615518485914044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5771930923</v>
      </c>
      <c r="E85" s="32">
        <f>SUM(E57,E59:E62,E64:E69,E71:E77,E79:E83)</f>
        <v>5771930923</v>
      </c>
      <c r="F85" s="32">
        <f>SUM(F57,F59:F62,F64:F69,F71:F77,F79:F83)</f>
        <v>2705271643</v>
      </c>
      <c r="G85" s="37">
        <f t="shared" si="7"/>
        <v>0.46869438998655183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2705271643</v>
      </c>
      <c r="O85" s="37">
        <f t="shared" si="11"/>
        <v>0.46869438998655183</v>
      </c>
      <c r="P85" s="32">
        <f>SUM(P57,P59:P62,P64:P69,P71:P77,P79:P83)</f>
        <v>1375918486</v>
      </c>
      <c r="Q85" s="32">
        <f>SUM(Q57,Q59:Q62,Q64:Q69,Q71:Q77,Q79:Q83)</f>
        <v>4506457923</v>
      </c>
      <c r="R85" s="32">
        <f>SUM(R57,R59:R62,R64:R69,R71:R77,R79:R83)</f>
        <v>5061328387</v>
      </c>
      <c r="S85" s="32">
        <f>SUM(S57,S59:S62,S64:S69,S71:S77,S79:S83)</f>
        <v>1375918486</v>
      </c>
      <c r="T85" s="37">
        <f t="shared" si="12"/>
        <v>0.30532149850498003</v>
      </c>
      <c r="U85" s="37">
        <f t="shared" si="13"/>
        <v>0.96615691301933704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12523726286</v>
      </c>
      <c r="E88" s="31">
        <v>12523726286</v>
      </c>
      <c r="F88" s="31">
        <v>2238919397</v>
      </c>
      <c r="G88" s="36">
        <f t="shared" ref="G88:G99" si="14">IF(($D88      =0),0,($F88      /$D88      ))</f>
        <v>0.17877421989834122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2238919397</v>
      </c>
      <c r="O88" s="36">
        <f t="shared" ref="O88:O99" si="18">IF(($D88      =0),0,($N88      /$D88      ))</f>
        <v>0.17877421989834122</v>
      </c>
      <c r="P88" s="31">
        <v>2648525163</v>
      </c>
      <c r="Q88" s="31">
        <v>12041474490</v>
      </c>
      <c r="R88" s="31">
        <v>11152555477</v>
      </c>
      <c r="S88" s="31">
        <v>2648525163</v>
      </c>
      <c r="T88" s="36">
        <f t="shared" ref="T88:T99" si="19">IF(($Q88      =0),0,($S88      /$Q88      ))</f>
        <v>0.21995023659266166</v>
      </c>
      <c r="U88" s="36">
        <f t="shared" ref="U88:U99" si="20">IF(($P88      =0),0,(($F88      /$P88      )-1))</f>
        <v>-0.1546542852309688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11145920376</v>
      </c>
      <c r="E89" s="31">
        <v>11145920376</v>
      </c>
      <c r="F89" s="31">
        <v>2788423389</v>
      </c>
      <c r="G89" s="36">
        <f t="shared" si="14"/>
        <v>0.25017435033935687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2788423389</v>
      </c>
      <c r="O89" s="36">
        <f t="shared" si="18"/>
        <v>0.25017435033935687</v>
      </c>
      <c r="P89" s="31">
        <v>2517394146</v>
      </c>
      <c r="Q89" s="31">
        <v>13080394776</v>
      </c>
      <c r="R89" s="31">
        <v>10032865000</v>
      </c>
      <c r="S89" s="31">
        <v>2517394146</v>
      </c>
      <c r="T89" s="36">
        <f t="shared" si="19"/>
        <v>0.19245551752145373</v>
      </c>
      <c r="U89" s="36">
        <f t="shared" si="20"/>
        <v>0.10766261748508898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7159743633</v>
      </c>
      <c r="E90" s="31">
        <v>7159743633</v>
      </c>
      <c r="F90" s="31">
        <v>1751834061</v>
      </c>
      <c r="G90" s="36">
        <f t="shared" si="14"/>
        <v>0.24467832240886606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1751834061</v>
      </c>
      <c r="O90" s="36">
        <f t="shared" si="18"/>
        <v>0.24467832240886606</v>
      </c>
      <c r="P90" s="31">
        <v>1037064736</v>
      </c>
      <c r="Q90" s="31">
        <v>5412584510</v>
      </c>
      <c r="R90" s="31">
        <v>6566663645</v>
      </c>
      <c r="S90" s="31">
        <v>1037064736</v>
      </c>
      <c r="T90" s="36">
        <f t="shared" si="19"/>
        <v>0.19160250229515585</v>
      </c>
      <c r="U90" s="36">
        <f t="shared" si="20"/>
        <v>0.68922344014597758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30829390295</v>
      </c>
      <c r="E91" s="32">
        <f>SUM(E88:E90)</f>
        <v>30829390295</v>
      </c>
      <c r="F91" s="32">
        <f>SUM(F88:F90)</f>
        <v>6779176847</v>
      </c>
      <c r="G91" s="37">
        <f t="shared" si="14"/>
        <v>0.21989331550612815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6779176847</v>
      </c>
      <c r="O91" s="37">
        <f t="shared" si="18"/>
        <v>0.21989331550612815</v>
      </c>
      <c r="P91" s="32">
        <f>SUM(P88:P90)</f>
        <v>6202984045</v>
      </c>
      <c r="Q91" s="32">
        <f>SUM(Q88:Q90)</f>
        <v>30534453776</v>
      </c>
      <c r="R91" s="32">
        <f>SUM(R88:R90)</f>
        <v>27752084122</v>
      </c>
      <c r="S91" s="32">
        <f>SUM(S88:S90)</f>
        <v>6202984045</v>
      </c>
      <c r="T91" s="37">
        <f t="shared" si="19"/>
        <v>0.20314704466321676</v>
      </c>
      <c r="U91" s="37">
        <f t="shared" si="20"/>
        <v>9.2889615356087862E-2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2065356986</v>
      </c>
      <c r="E92" s="31">
        <v>2065356986</v>
      </c>
      <c r="F92" s="31">
        <v>944209480</v>
      </c>
      <c r="G92" s="36">
        <f t="shared" si="14"/>
        <v>0.45716526799014107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944209480</v>
      </c>
      <c r="O92" s="36">
        <f t="shared" si="18"/>
        <v>0.45716526799014107</v>
      </c>
      <c r="P92" s="31">
        <v>543068365</v>
      </c>
      <c r="Q92" s="31">
        <v>1814070231</v>
      </c>
      <c r="R92" s="31">
        <v>1708080240</v>
      </c>
      <c r="S92" s="31">
        <v>543068365</v>
      </c>
      <c r="T92" s="36">
        <f t="shared" si="19"/>
        <v>0.29936457570368452</v>
      </c>
      <c r="U92" s="36">
        <f t="shared" si="20"/>
        <v>0.73865675272762399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330779440</v>
      </c>
      <c r="E93" s="31">
        <v>330779440</v>
      </c>
      <c r="F93" s="31">
        <v>73725428</v>
      </c>
      <c r="G93" s="36">
        <f t="shared" si="14"/>
        <v>0.22288394949819129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73725428</v>
      </c>
      <c r="O93" s="36">
        <f t="shared" si="18"/>
        <v>0.22288394949819129</v>
      </c>
      <c r="P93" s="31">
        <v>71705488</v>
      </c>
      <c r="Q93" s="31">
        <v>276152466</v>
      </c>
      <c r="R93" s="31">
        <v>288290395</v>
      </c>
      <c r="S93" s="31">
        <v>71705488</v>
      </c>
      <c r="T93" s="36">
        <f t="shared" si="19"/>
        <v>0.25965905370549902</v>
      </c>
      <c r="U93" s="36">
        <f t="shared" si="20"/>
        <v>2.8169949837033359E-2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205499221</v>
      </c>
      <c r="E94" s="31">
        <v>205499221</v>
      </c>
      <c r="F94" s="31">
        <v>60207559</v>
      </c>
      <c r="G94" s="36">
        <f t="shared" si="14"/>
        <v>0.29298193300693826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60207559</v>
      </c>
      <c r="O94" s="36">
        <f t="shared" si="18"/>
        <v>0.29298193300693826</v>
      </c>
      <c r="P94" s="31">
        <v>69631957</v>
      </c>
      <c r="Q94" s="31">
        <v>201991462</v>
      </c>
      <c r="R94" s="31">
        <v>203766982</v>
      </c>
      <c r="S94" s="31">
        <v>69631957</v>
      </c>
      <c r="T94" s="36">
        <f t="shared" si="19"/>
        <v>0.34472722911426823</v>
      </c>
      <c r="U94" s="36">
        <f t="shared" si="20"/>
        <v>-0.13534587287270983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2601635647</v>
      </c>
      <c r="E96" s="32">
        <f>SUM(E92:E95)</f>
        <v>2601635647</v>
      </c>
      <c r="F96" s="32">
        <f>SUM(F92:F95)</f>
        <v>1078142467</v>
      </c>
      <c r="G96" s="37">
        <f t="shared" si="14"/>
        <v>0.41440947668564904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1078142467</v>
      </c>
      <c r="O96" s="37">
        <f t="shared" si="18"/>
        <v>0.41440947668564904</v>
      </c>
      <c r="P96" s="32">
        <f>SUM(P92:P95)</f>
        <v>684405810</v>
      </c>
      <c r="Q96" s="32">
        <f>SUM(Q92:Q95)</f>
        <v>2292214159</v>
      </c>
      <c r="R96" s="32">
        <f>SUM(R92:R95)</f>
        <v>2200137617</v>
      </c>
      <c r="S96" s="32">
        <f>SUM(S92:S95)</f>
        <v>684405810</v>
      </c>
      <c r="T96" s="37">
        <f t="shared" si="19"/>
        <v>0.2985784758866416</v>
      </c>
      <c r="U96" s="37">
        <f t="shared" si="20"/>
        <v>0.57529706973118766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953941022</v>
      </c>
      <c r="E97" s="31">
        <v>953941022</v>
      </c>
      <c r="F97" s="31">
        <v>211232571</v>
      </c>
      <c r="G97" s="36">
        <f t="shared" si="14"/>
        <v>0.2214314786014098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211232571</v>
      </c>
      <c r="O97" s="36">
        <f t="shared" si="18"/>
        <v>0.2214314786014098</v>
      </c>
      <c r="P97" s="31">
        <v>140937776</v>
      </c>
      <c r="Q97" s="31">
        <v>716419843</v>
      </c>
      <c r="R97" s="31">
        <v>875654902</v>
      </c>
      <c r="S97" s="31">
        <v>140937776</v>
      </c>
      <c r="T97" s="36">
        <f t="shared" si="19"/>
        <v>0.19672511499657053</v>
      </c>
      <c r="U97" s="36">
        <f t="shared" si="20"/>
        <v>0.49876475275159726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653591081</v>
      </c>
      <c r="E98" s="31">
        <v>653591081</v>
      </c>
      <c r="F98" s="31">
        <v>139932596</v>
      </c>
      <c r="G98" s="36">
        <f t="shared" si="14"/>
        <v>0.21409808069275046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139932596</v>
      </c>
      <c r="O98" s="36">
        <f t="shared" si="18"/>
        <v>0.21409808069275046</v>
      </c>
      <c r="P98" s="31">
        <v>52708499</v>
      </c>
      <c r="Q98" s="31">
        <v>578750600</v>
      </c>
      <c r="R98" s="31">
        <v>585225202</v>
      </c>
      <c r="S98" s="31">
        <v>52708499</v>
      </c>
      <c r="T98" s="36">
        <f t="shared" si="19"/>
        <v>9.1072906015129837E-2</v>
      </c>
      <c r="U98" s="36">
        <f t="shared" si="20"/>
        <v>1.6548393267658787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580916488</v>
      </c>
      <c r="E99" s="31">
        <v>580916488</v>
      </c>
      <c r="F99" s="31">
        <v>94765053</v>
      </c>
      <c r="G99" s="36">
        <f t="shared" si="14"/>
        <v>0.16313025186504948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94765053</v>
      </c>
      <c r="O99" s="36">
        <f t="shared" si="18"/>
        <v>0.16313025186504948</v>
      </c>
      <c r="P99" s="31">
        <v>133148643</v>
      </c>
      <c r="Q99" s="31">
        <v>409882458</v>
      </c>
      <c r="R99" s="31">
        <v>464836618</v>
      </c>
      <c r="S99" s="31">
        <v>133148643</v>
      </c>
      <c r="T99" s="36">
        <f t="shared" si="19"/>
        <v>0.32484591716779448</v>
      </c>
      <c r="U99" s="36">
        <f t="shared" si="20"/>
        <v>-0.28827623875971453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2188448591</v>
      </c>
      <c r="E101" s="32">
        <f>SUM(E97:E100)</f>
        <v>2188448591</v>
      </c>
      <c r="F101" s="32">
        <f>SUM(F97:F100)</f>
        <v>445930220</v>
      </c>
      <c r="G101" s="37">
        <f>IF(($D101     =0),0,($F101     /$D101     ))</f>
        <v>0.20376545367978444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445930220</v>
      </c>
      <c r="O101" s="37">
        <f>IF(($D101     =0),0,($N101     /$D101     ))</f>
        <v>0.20376545367978444</v>
      </c>
      <c r="P101" s="32">
        <f>SUM(P97:P100)</f>
        <v>326794918</v>
      </c>
      <c r="Q101" s="32">
        <f>SUM(Q97:Q100)</f>
        <v>1705052901</v>
      </c>
      <c r="R101" s="32">
        <f>SUM(R97:R100)</f>
        <v>1925716722</v>
      </c>
      <c r="S101" s="32">
        <f>SUM(S97:S100)</f>
        <v>326794918</v>
      </c>
      <c r="T101" s="37">
        <f>IF(($Q101     =0),0,($S101     /$Q101     ))</f>
        <v>0.19166262689464789</v>
      </c>
      <c r="U101" s="37">
        <f>IF(($P101     =0),0,(($F101     /$P101     )-1))</f>
        <v>0.36455677685905763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35619474533</v>
      </c>
      <c r="E102" s="32">
        <f>SUM(E88:E90,E92:E95,E97:E100)</f>
        <v>35619474533</v>
      </c>
      <c r="F102" s="32">
        <f>SUM(F88:F90,F92:F95,F97:F100)</f>
        <v>8303249534</v>
      </c>
      <c r="G102" s="37">
        <f>IF(($D102     =0),0,($F102     /$D102     ))</f>
        <v>0.23310982665697036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8303249534</v>
      </c>
      <c r="O102" s="37">
        <f>IF(($D102     =0),0,($N102     /$D102     ))</f>
        <v>0.23310982665697036</v>
      </c>
      <c r="P102" s="32">
        <f>SUM(P88:P90,P92:P95,P97:P100)</f>
        <v>7214184773</v>
      </c>
      <c r="Q102" s="32">
        <f>SUM(Q88:Q90,Q92:Q95,Q97:Q100)</f>
        <v>34531720836</v>
      </c>
      <c r="R102" s="32">
        <f>SUM(R88:R90,R92:R95,R97:R100)</f>
        <v>31877938461</v>
      </c>
      <c r="S102" s="32">
        <f>SUM(S88:S90,S92:S95,S97:S100)</f>
        <v>7214184773</v>
      </c>
      <c r="T102" s="37">
        <f>IF(($Q102     =0),0,($S102     /$Q102     ))</f>
        <v>0.20891471952011931</v>
      </c>
      <c r="U102" s="37">
        <f>IF(($P102     =0),0,(($F102     /$P102     )-1))</f>
        <v>0.15096158405534088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9683465450</v>
      </c>
      <c r="E105" s="31">
        <v>9683465450</v>
      </c>
      <c r="F105" s="31">
        <v>2959717139</v>
      </c>
      <c r="G105" s="36">
        <f t="shared" ref="G105:G136" si="21">IF(($D105     =0),0,($F105     /$D105     ))</f>
        <v>0.30564648103329578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2959717139</v>
      </c>
      <c r="O105" s="36">
        <f t="shared" ref="O105:O136" si="25">IF(($D105     =0),0,($N105     /$D105     ))</f>
        <v>0.30564648103329578</v>
      </c>
      <c r="P105" s="31">
        <v>2143883662</v>
      </c>
      <c r="Q105" s="31">
        <v>8539804020</v>
      </c>
      <c r="R105" s="31">
        <v>8843507091</v>
      </c>
      <c r="S105" s="31">
        <v>2143883662</v>
      </c>
      <c r="T105" s="36">
        <f t="shared" ref="T105:T136" si="26">IF(($Q105     =0),0,($S105     /$Q105     ))</f>
        <v>0.2510460025755954</v>
      </c>
      <c r="U105" s="36">
        <f t="shared" ref="U105:U136" si="27">IF(($P105     =0),0,(($F105     /$P105     )-1))</f>
        <v>0.38053999452513199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9683465450</v>
      </c>
      <c r="E106" s="32">
        <f>E105</f>
        <v>9683465450</v>
      </c>
      <c r="F106" s="32">
        <f>F105</f>
        <v>2959717139</v>
      </c>
      <c r="G106" s="37">
        <f t="shared" si="21"/>
        <v>0.30564648103329578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2959717139</v>
      </c>
      <c r="O106" s="37">
        <f t="shared" si="25"/>
        <v>0.30564648103329578</v>
      </c>
      <c r="P106" s="32">
        <f>P105</f>
        <v>2143883662</v>
      </c>
      <c r="Q106" s="32">
        <f>Q105</f>
        <v>8539804020</v>
      </c>
      <c r="R106" s="32">
        <f>R105</f>
        <v>8843507091</v>
      </c>
      <c r="S106" s="32">
        <f>S105</f>
        <v>2143883662</v>
      </c>
      <c r="T106" s="37">
        <f t="shared" si="26"/>
        <v>0.2510460025755954</v>
      </c>
      <c r="U106" s="37">
        <f t="shared" si="27"/>
        <v>0.38053999452513199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229310714</v>
      </c>
      <c r="E111" s="31">
        <v>229310714</v>
      </c>
      <c r="F111" s="31">
        <v>226590277</v>
      </c>
      <c r="G111" s="36">
        <f t="shared" si="21"/>
        <v>0.98813645924978455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226590277</v>
      </c>
      <c r="O111" s="36">
        <f t="shared" si="25"/>
        <v>0.98813645924978455</v>
      </c>
      <c r="P111" s="31">
        <v>220885899</v>
      </c>
      <c r="Q111" s="31">
        <v>206512449</v>
      </c>
      <c r="R111" s="31">
        <v>220972890</v>
      </c>
      <c r="S111" s="31">
        <v>220885899</v>
      </c>
      <c r="T111" s="36">
        <f t="shared" si="26"/>
        <v>1.0696008888064661</v>
      </c>
      <c r="U111" s="36">
        <f t="shared" si="27"/>
        <v>2.5824998453160664E-2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229310714</v>
      </c>
      <c r="E112" s="32">
        <f>SUM(E107:E111)</f>
        <v>229310714</v>
      </c>
      <c r="F112" s="32">
        <f>SUM(F107:F111)</f>
        <v>226590277</v>
      </c>
      <c r="G112" s="37">
        <f t="shared" si="21"/>
        <v>0.98813645924978455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226590277</v>
      </c>
      <c r="O112" s="37">
        <f t="shared" si="25"/>
        <v>0.98813645924978455</v>
      </c>
      <c r="P112" s="32">
        <f>SUM(P107:P111)</f>
        <v>220885899</v>
      </c>
      <c r="Q112" s="32">
        <f>SUM(Q107:Q111)</f>
        <v>206512449</v>
      </c>
      <c r="R112" s="32">
        <f>SUM(R107:R111)</f>
        <v>220972890</v>
      </c>
      <c r="S112" s="32">
        <f>SUM(S107:S111)</f>
        <v>220885899</v>
      </c>
      <c r="T112" s="37">
        <f t="shared" si="26"/>
        <v>1.0696008888064661</v>
      </c>
      <c r="U112" s="37">
        <f t="shared" si="27"/>
        <v>2.5824998453160664E-2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1700000</v>
      </c>
      <c r="E113" s="31">
        <v>1700000</v>
      </c>
      <c r="F113" s="31">
        <v>546282</v>
      </c>
      <c r="G113" s="36">
        <f t="shared" si="21"/>
        <v>0.32134235294117647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546282</v>
      </c>
      <c r="O113" s="36">
        <f t="shared" si="25"/>
        <v>0.32134235294117647</v>
      </c>
      <c r="P113" s="31">
        <v>245579</v>
      </c>
      <c r="Q113" s="31">
        <v>2000000</v>
      </c>
      <c r="R113" s="31">
        <v>1700000</v>
      </c>
      <c r="S113" s="31">
        <v>245579</v>
      </c>
      <c r="T113" s="36">
        <f t="shared" si="26"/>
        <v>0.1227895</v>
      </c>
      <c r="U113" s="36">
        <f t="shared" si="27"/>
        <v>1.2244654469641132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1101523492</v>
      </c>
      <c r="E117" s="31">
        <v>1101523492</v>
      </c>
      <c r="F117" s="31">
        <v>312774015</v>
      </c>
      <c r="G117" s="36">
        <f t="shared" si="21"/>
        <v>0.2839467494534379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312774015</v>
      </c>
      <c r="O117" s="36">
        <f t="shared" si="25"/>
        <v>0.2839467494534379</v>
      </c>
      <c r="P117" s="31">
        <v>291721248</v>
      </c>
      <c r="Q117" s="31">
        <v>1042192806</v>
      </c>
      <c r="R117" s="31">
        <v>238395392</v>
      </c>
      <c r="S117" s="31">
        <v>291721248</v>
      </c>
      <c r="T117" s="36">
        <f t="shared" si="26"/>
        <v>0.2799110167720732</v>
      </c>
      <c r="U117" s="36">
        <f t="shared" si="27"/>
        <v>7.2167410308076052E-2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942957892</v>
      </c>
      <c r="E120" s="31">
        <v>942957892</v>
      </c>
      <c r="F120" s="31">
        <v>153036132</v>
      </c>
      <c r="G120" s="36">
        <f t="shared" si="21"/>
        <v>0.16229370717223923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153036132</v>
      </c>
      <c r="O120" s="36">
        <f t="shared" si="25"/>
        <v>0.16229370717223923</v>
      </c>
      <c r="P120" s="31">
        <v>141616689</v>
      </c>
      <c r="Q120" s="31">
        <v>809794195</v>
      </c>
      <c r="R120" s="31">
        <v>873095357</v>
      </c>
      <c r="S120" s="31">
        <v>141616689</v>
      </c>
      <c r="T120" s="36">
        <f t="shared" si="26"/>
        <v>0.17487985203450365</v>
      </c>
      <c r="U120" s="36">
        <f t="shared" si="27"/>
        <v>8.0636280092666102E-2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2046181384</v>
      </c>
      <c r="E121" s="32">
        <f>SUM(E113:E120)</f>
        <v>2046181384</v>
      </c>
      <c r="F121" s="32">
        <f>SUM(F113:F120)</f>
        <v>466356429</v>
      </c>
      <c r="G121" s="37">
        <f t="shared" si="21"/>
        <v>0.2279154881608482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466356429</v>
      </c>
      <c r="O121" s="37">
        <f t="shared" si="25"/>
        <v>0.2279154881608482</v>
      </c>
      <c r="P121" s="32">
        <f>SUM(P113:P120)</f>
        <v>433583516</v>
      </c>
      <c r="Q121" s="32">
        <f>SUM(Q113:Q120)</f>
        <v>1853987001</v>
      </c>
      <c r="R121" s="32">
        <f>SUM(R113:R120)</f>
        <v>1113190749</v>
      </c>
      <c r="S121" s="32">
        <f>SUM(S113:S120)</f>
        <v>433583516</v>
      </c>
      <c r="T121" s="37">
        <f t="shared" si="26"/>
        <v>0.23386545631988495</v>
      </c>
      <c r="U121" s="37">
        <f t="shared" si="27"/>
        <v>7.558615996831386E-2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180099</v>
      </c>
      <c r="Q124" s="31">
        <v>0</v>
      </c>
      <c r="R124" s="31">
        <v>0</v>
      </c>
      <c r="S124" s="31">
        <v>180099</v>
      </c>
      <c r="T124" s="36">
        <f t="shared" si="26"/>
        <v>0</v>
      </c>
      <c r="U124" s="36">
        <f t="shared" si="27"/>
        <v>-1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593212056</v>
      </c>
      <c r="E125" s="31">
        <v>593212056</v>
      </c>
      <c r="F125" s="31">
        <v>86995014</v>
      </c>
      <c r="G125" s="36">
        <f t="shared" si="21"/>
        <v>0.14665078553292249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86995014</v>
      </c>
      <c r="O125" s="36">
        <f t="shared" si="25"/>
        <v>0.14665078553292249</v>
      </c>
      <c r="P125" s="31">
        <v>74922065</v>
      </c>
      <c r="Q125" s="31">
        <v>453051540</v>
      </c>
      <c r="R125" s="31">
        <v>669109653</v>
      </c>
      <c r="S125" s="31">
        <v>74922065</v>
      </c>
      <c r="T125" s="36">
        <f t="shared" si="26"/>
        <v>0.16537205678629854</v>
      </c>
      <c r="U125" s="36">
        <f t="shared" si="27"/>
        <v>0.16114009938193785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593212056</v>
      </c>
      <c r="E126" s="32">
        <f>SUM(E122:E125)</f>
        <v>593212056</v>
      </c>
      <c r="F126" s="32">
        <f>SUM(F122:F125)</f>
        <v>86995014</v>
      </c>
      <c r="G126" s="37">
        <f t="shared" si="21"/>
        <v>0.14665078553292249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86995014</v>
      </c>
      <c r="O126" s="37">
        <f t="shared" si="25"/>
        <v>0.14665078553292249</v>
      </c>
      <c r="P126" s="32">
        <f>SUM(P122:P125)</f>
        <v>75102164</v>
      </c>
      <c r="Q126" s="32">
        <f>SUM(Q122:Q125)</f>
        <v>453051540</v>
      </c>
      <c r="R126" s="32">
        <f>SUM(R122:R125)</f>
        <v>669109653</v>
      </c>
      <c r="S126" s="32">
        <f>SUM(S122:S125)</f>
        <v>75102164</v>
      </c>
      <c r="T126" s="37">
        <f t="shared" si="26"/>
        <v>0.16576958109446002</v>
      </c>
      <c r="U126" s="37">
        <f t="shared" si="27"/>
        <v>0.15835562341452647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340569683</v>
      </c>
      <c r="E131" s="31">
        <v>340569683</v>
      </c>
      <c r="F131" s="31">
        <v>79868776</v>
      </c>
      <c r="G131" s="36">
        <f t="shared" si="21"/>
        <v>0.23451522547883394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79868776</v>
      </c>
      <c r="O131" s="36">
        <f t="shared" si="25"/>
        <v>0.23451522547883394</v>
      </c>
      <c r="P131" s="31">
        <v>61972288</v>
      </c>
      <c r="Q131" s="31">
        <v>323176948</v>
      </c>
      <c r="R131" s="31">
        <v>352912983</v>
      </c>
      <c r="S131" s="31">
        <v>61972288</v>
      </c>
      <c r="T131" s="36">
        <f t="shared" si="26"/>
        <v>0.19175961770639655</v>
      </c>
      <c r="U131" s="36">
        <f t="shared" si="27"/>
        <v>0.28878210854503217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340569683</v>
      </c>
      <c r="E132" s="32">
        <f>SUM(E127:E131)</f>
        <v>340569683</v>
      </c>
      <c r="F132" s="32">
        <f>SUM(F127:F131)</f>
        <v>79868776</v>
      </c>
      <c r="G132" s="37">
        <f t="shared" si="21"/>
        <v>0.23451522547883394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79868776</v>
      </c>
      <c r="O132" s="37">
        <f t="shared" si="25"/>
        <v>0.23451522547883394</v>
      </c>
      <c r="P132" s="32">
        <f>SUM(P127:P131)</f>
        <v>61972288</v>
      </c>
      <c r="Q132" s="32">
        <f>SUM(Q127:Q131)</f>
        <v>323176948</v>
      </c>
      <c r="R132" s="32">
        <f>SUM(R127:R131)</f>
        <v>352912983</v>
      </c>
      <c r="S132" s="32">
        <f>SUM(S127:S131)</f>
        <v>61972288</v>
      </c>
      <c r="T132" s="37">
        <f t="shared" si="26"/>
        <v>0.19175961770639655</v>
      </c>
      <c r="U132" s="37">
        <f t="shared" si="27"/>
        <v>0.28878210854503217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368286959</v>
      </c>
      <c r="E133" s="31">
        <v>368286959</v>
      </c>
      <c r="F133" s="31">
        <v>116962005</v>
      </c>
      <c r="G133" s="36">
        <f t="shared" si="21"/>
        <v>0.31758388979502256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116962005</v>
      </c>
      <c r="O133" s="36">
        <f t="shared" si="25"/>
        <v>0.31758388979502256</v>
      </c>
      <c r="P133" s="31">
        <v>92993644</v>
      </c>
      <c r="Q133" s="31">
        <v>374727883</v>
      </c>
      <c r="R133" s="31">
        <v>404477366</v>
      </c>
      <c r="S133" s="31">
        <v>92993644</v>
      </c>
      <c r="T133" s="36">
        <f t="shared" si="26"/>
        <v>0.24816312908319127</v>
      </c>
      <c r="U133" s="36">
        <f t="shared" si="27"/>
        <v>0.2577419269643848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58238283</v>
      </c>
      <c r="E136" s="31">
        <v>58238283</v>
      </c>
      <c r="F136" s="31">
        <v>18811307</v>
      </c>
      <c r="G136" s="36">
        <f t="shared" si="21"/>
        <v>0.32300586540300302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18811307</v>
      </c>
      <c r="O136" s="36">
        <f t="shared" si="25"/>
        <v>0.32300586540300302</v>
      </c>
      <c r="P136" s="31">
        <v>22400071</v>
      </c>
      <c r="Q136" s="31">
        <v>51757734</v>
      </c>
      <c r="R136" s="31">
        <v>59131566</v>
      </c>
      <c r="S136" s="31">
        <v>22400071</v>
      </c>
      <c r="T136" s="36">
        <f t="shared" si="26"/>
        <v>0.43278693383292244</v>
      </c>
      <c r="U136" s="36">
        <f t="shared" si="27"/>
        <v>-0.16021217075606586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426525242</v>
      </c>
      <c r="E137" s="32">
        <f>SUM(E133:E136)</f>
        <v>426525242</v>
      </c>
      <c r="F137" s="32">
        <f>SUM(F133:F136)</f>
        <v>135773312</v>
      </c>
      <c r="G137" s="37">
        <f t="shared" ref="G137:G170" si="28">IF(($D137     =0),0,($F137     /$D137     ))</f>
        <v>0.31832421303684533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135773312</v>
      </c>
      <c r="O137" s="37">
        <f t="shared" ref="O137:O170" si="32">IF(($D137     =0),0,($N137     /$D137     ))</f>
        <v>0.31832421303684533</v>
      </c>
      <c r="P137" s="32">
        <f>SUM(P133:P136)</f>
        <v>115393715</v>
      </c>
      <c r="Q137" s="32">
        <f>SUM(Q133:Q136)</f>
        <v>426485617</v>
      </c>
      <c r="R137" s="32">
        <f>SUM(R133:R136)</f>
        <v>463608932</v>
      </c>
      <c r="S137" s="32">
        <f>SUM(S133:S136)</f>
        <v>115393715</v>
      </c>
      <c r="T137" s="37">
        <f t="shared" ref="T137:T170" si="33">IF(($Q137     =0),0,($S137     /$Q137     ))</f>
        <v>0.27056883139859789</v>
      </c>
      <c r="U137" s="37">
        <f t="shared" ref="U137:U170" si="34">IF(($P137     =0),0,(($F137     /$P137     )-1))</f>
        <v>0.17660924600616257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50647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50647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89955764</v>
      </c>
      <c r="E140" s="31">
        <v>89955764</v>
      </c>
      <c r="F140" s="31">
        <v>22777602</v>
      </c>
      <c r="G140" s="36">
        <f t="shared" si="28"/>
        <v>0.25320892166509751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22777602</v>
      </c>
      <c r="O140" s="36">
        <f t="shared" si="32"/>
        <v>0.25320892166509751</v>
      </c>
      <c r="P140" s="31">
        <v>21160211</v>
      </c>
      <c r="Q140" s="31">
        <v>65082187</v>
      </c>
      <c r="R140" s="31">
        <v>105338541</v>
      </c>
      <c r="S140" s="31">
        <v>21160211</v>
      </c>
      <c r="T140" s="36">
        <f t="shared" si="33"/>
        <v>0.32513060755011197</v>
      </c>
      <c r="U140" s="36">
        <f t="shared" si="34"/>
        <v>7.6435485449554363E-2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2220</v>
      </c>
      <c r="E141" s="31">
        <v>2220</v>
      </c>
      <c r="F141" s="31">
        <v>768</v>
      </c>
      <c r="G141" s="36">
        <f t="shared" si="28"/>
        <v>0.34594594594594597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768</v>
      </c>
      <c r="O141" s="36">
        <f t="shared" si="32"/>
        <v>0.34594594594594597</v>
      </c>
      <c r="P141" s="31">
        <v>512</v>
      </c>
      <c r="Q141" s="31">
        <v>18000</v>
      </c>
      <c r="R141" s="31">
        <v>18000</v>
      </c>
      <c r="S141" s="31">
        <v>512</v>
      </c>
      <c r="T141" s="36">
        <f t="shared" si="33"/>
        <v>2.8444444444444446E-2</v>
      </c>
      <c r="U141" s="36">
        <f t="shared" si="34"/>
        <v>0.5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326178144</v>
      </c>
      <c r="E143" s="31">
        <v>326178144</v>
      </c>
      <c r="F143" s="31">
        <v>106579944</v>
      </c>
      <c r="G143" s="36">
        <f t="shared" si="28"/>
        <v>0.32675378764801605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106579944</v>
      </c>
      <c r="O143" s="36">
        <f t="shared" si="32"/>
        <v>0.32675378764801605</v>
      </c>
      <c r="P143" s="31">
        <v>90413373</v>
      </c>
      <c r="Q143" s="31">
        <v>378362206</v>
      </c>
      <c r="R143" s="31">
        <v>552249432</v>
      </c>
      <c r="S143" s="31">
        <v>90413373</v>
      </c>
      <c r="T143" s="36">
        <f t="shared" si="33"/>
        <v>0.23895984209374233</v>
      </c>
      <c r="U143" s="36">
        <f t="shared" si="34"/>
        <v>0.17880729878311263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416136128</v>
      </c>
      <c r="E144" s="32">
        <f>SUM(E138:E143)</f>
        <v>416136128</v>
      </c>
      <c r="F144" s="32">
        <f>SUM(F138:F143)</f>
        <v>129408961</v>
      </c>
      <c r="G144" s="37">
        <f t="shared" si="28"/>
        <v>0.31097747177577428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129408961</v>
      </c>
      <c r="O144" s="37">
        <f t="shared" si="32"/>
        <v>0.31097747177577428</v>
      </c>
      <c r="P144" s="32">
        <f>SUM(P138:P143)</f>
        <v>111574096</v>
      </c>
      <c r="Q144" s="32">
        <f>SUM(Q138:Q143)</f>
        <v>443462393</v>
      </c>
      <c r="R144" s="32">
        <f>SUM(R138:R143)</f>
        <v>657605973</v>
      </c>
      <c r="S144" s="32">
        <f>SUM(S138:S143)</f>
        <v>111574096</v>
      </c>
      <c r="T144" s="37">
        <f t="shared" si="33"/>
        <v>0.25159765013039109</v>
      </c>
      <c r="U144" s="37">
        <f t="shared" si="34"/>
        <v>0.15984772128469671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2354226</v>
      </c>
      <c r="Q145" s="31">
        <v>0</v>
      </c>
      <c r="R145" s="31">
        <v>0</v>
      </c>
      <c r="S145" s="31">
        <v>2354226</v>
      </c>
      <c r="T145" s="36">
        <f t="shared" si="33"/>
        <v>0</v>
      </c>
      <c r="U145" s="36">
        <f t="shared" si="34"/>
        <v>-1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288519582</v>
      </c>
      <c r="E149" s="31">
        <v>288519582</v>
      </c>
      <c r="F149" s="31">
        <v>73976672</v>
      </c>
      <c r="G149" s="36">
        <f t="shared" si="28"/>
        <v>0.25640087056552024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73976672</v>
      </c>
      <c r="O149" s="36">
        <f t="shared" si="32"/>
        <v>0.25640087056552024</v>
      </c>
      <c r="P149" s="31">
        <v>51409032</v>
      </c>
      <c r="Q149" s="31">
        <v>287497360</v>
      </c>
      <c r="R149" s="31">
        <v>251197360</v>
      </c>
      <c r="S149" s="31">
        <v>51409032</v>
      </c>
      <c r="T149" s="36">
        <f t="shared" si="33"/>
        <v>0.17881566634211876</v>
      </c>
      <c r="U149" s="36">
        <f t="shared" si="34"/>
        <v>0.43898200611908034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288519582</v>
      </c>
      <c r="E150" s="32">
        <f>SUM(E145:E149)</f>
        <v>288519582</v>
      </c>
      <c r="F150" s="32">
        <f>SUM(F145:F149)</f>
        <v>73976672</v>
      </c>
      <c r="G150" s="37">
        <f t="shared" si="28"/>
        <v>0.25640087056552024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73976672</v>
      </c>
      <c r="O150" s="37">
        <f t="shared" si="32"/>
        <v>0.25640087056552024</v>
      </c>
      <c r="P150" s="32">
        <f>SUM(P145:P149)</f>
        <v>53763258</v>
      </c>
      <c r="Q150" s="32">
        <f>SUM(Q145:Q149)</f>
        <v>287497360</v>
      </c>
      <c r="R150" s="32">
        <f>SUM(R145:R149)</f>
        <v>251197360</v>
      </c>
      <c r="S150" s="32">
        <f>SUM(S145:S149)</f>
        <v>53763258</v>
      </c>
      <c r="T150" s="37">
        <f t="shared" si="33"/>
        <v>0.18700435370954363</v>
      </c>
      <c r="U150" s="37">
        <f t="shared" si="34"/>
        <v>0.37597077915181409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50000</v>
      </c>
      <c r="E151" s="31">
        <v>50000</v>
      </c>
      <c r="F151" s="31">
        <v>21168</v>
      </c>
      <c r="G151" s="36">
        <f t="shared" si="28"/>
        <v>0.42336000000000001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21168</v>
      </c>
      <c r="O151" s="36">
        <f t="shared" si="32"/>
        <v>0.42336000000000001</v>
      </c>
      <c r="P151" s="31">
        <v>0</v>
      </c>
      <c r="Q151" s="31">
        <v>162309</v>
      </c>
      <c r="R151" s="31">
        <v>131942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1262875500</v>
      </c>
      <c r="E152" s="31">
        <v>1262875500</v>
      </c>
      <c r="F152" s="31">
        <v>321653336</v>
      </c>
      <c r="G152" s="36">
        <f t="shared" si="28"/>
        <v>0.25469916551552391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321653336</v>
      </c>
      <c r="O152" s="36">
        <f t="shared" si="32"/>
        <v>0.25469916551552391</v>
      </c>
      <c r="P152" s="31">
        <v>342290144</v>
      </c>
      <c r="Q152" s="31">
        <v>1146580800</v>
      </c>
      <c r="R152" s="31">
        <v>1137683424</v>
      </c>
      <c r="S152" s="31">
        <v>342290144</v>
      </c>
      <c r="T152" s="36">
        <f t="shared" si="33"/>
        <v>0.29853120163882041</v>
      </c>
      <c r="U152" s="36">
        <f t="shared" si="34"/>
        <v>-6.0290395039829137E-2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16541</v>
      </c>
      <c r="Q154" s="31">
        <v>0</v>
      </c>
      <c r="R154" s="31">
        <v>0</v>
      </c>
      <c r="S154" s="31">
        <v>16541</v>
      </c>
      <c r="T154" s="36">
        <f t="shared" si="33"/>
        <v>0</v>
      </c>
      <c r="U154" s="36">
        <f t="shared" si="34"/>
        <v>-1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748959332</v>
      </c>
      <c r="E156" s="31">
        <v>749108118</v>
      </c>
      <c r="F156" s="31">
        <v>180638404</v>
      </c>
      <c r="G156" s="36">
        <f t="shared" si="28"/>
        <v>0.24118586454838378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180638404</v>
      </c>
      <c r="O156" s="36">
        <f t="shared" si="32"/>
        <v>0.24118586454838378</v>
      </c>
      <c r="P156" s="31">
        <v>143247519</v>
      </c>
      <c r="Q156" s="31">
        <v>687986102</v>
      </c>
      <c r="R156" s="31">
        <v>730742349</v>
      </c>
      <c r="S156" s="31">
        <v>143247519</v>
      </c>
      <c r="T156" s="36">
        <f t="shared" si="33"/>
        <v>0.20821280921747456</v>
      </c>
      <c r="U156" s="36">
        <f t="shared" si="34"/>
        <v>0.26102291516825504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2011884832</v>
      </c>
      <c r="E157" s="32">
        <f>SUM(E151:E156)</f>
        <v>2012033618</v>
      </c>
      <c r="F157" s="32">
        <f>SUM(F151:F156)</f>
        <v>502312908</v>
      </c>
      <c r="G157" s="37">
        <f t="shared" si="28"/>
        <v>0.2496727943918412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502312908</v>
      </c>
      <c r="O157" s="37">
        <f t="shared" si="32"/>
        <v>0.2496727943918412</v>
      </c>
      <c r="P157" s="32">
        <f>SUM(P151:P156)</f>
        <v>485554204</v>
      </c>
      <c r="Q157" s="32">
        <f>SUM(Q151:Q156)</f>
        <v>1834729211</v>
      </c>
      <c r="R157" s="32">
        <f>SUM(R151:R156)</f>
        <v>1868557715</v>
      </c>
      <c r="S157" s="32">
        <f>SUM(S151:S156)</f>
        <v>485554204</v>
      </c>
      <c r="T157" s="37">
        <f t="shared" si="33"/>
        <v>0.26464624920609059</v>
      </c>
      <c r="U157" s="37">
        <f t="shared" si="34"/>
        <v>3.4514589436033472E-2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1035239141</v>
      </c>
      <c r="E162" s="31">
        <v>1035239141</v>
      </c>
      <c r="F162" s="31">
        <v>92392270</v>
      </c>
      <c r="G162" s="36">
        <f t="shared" si="28"/>
        <v>8.924727277095873E-2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92392270</v>
      </c>
      <c r="O162" s="36">
        <f t="shared" si="32"/>
        <v>8.924727277095873E-2</v>
      </c>
      <c r="P162" s="31">
        <v>113625347</v>
      </c>
      <c r="Q162" s="31">
        <v>740060935</v>
      </c>
      <c r="R162" s="31">
        <v>791039726</v>
      </c>
      <c r="S162" s="31">
        <v>113625347</v>
      </c>
      <c r="T162" s="36">
        <f t="shared" si="33"/>
        <v>0.15353512342872144</v>
      </c>
      <c r="U162" s="36">
        <f t="shared" si="34"/>
        <v>-0.18686919389561907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1035239141</v>
      </c>
      <c r="E163" s="32">
        <f>SUM(E158:E162)</f>
        <v>1035239141</v>
      </c>
      <c r="F163" s="32">
        <f>SUM(F158:F162)</f>
        <v>92392270</v>
      </c>
      <c r="G163" s="37">
        <f t="shared" si="28"/>
        <v>8.924727277095873E-2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92392270</v>
      </c>
      <c r="O163" s="37">
        <f t="shared" si="32"/>
        <v>8.924727277095873E-2</v>
      </c>
      <c r="P163" s="32">
        <f>SUM(P158:P162)</f>
        <v>113625347</v>
      </c>
      <c r="Q163" s="32">
        <f>SUM(Q158:Q162)</f>
        <v>740060935</v>
      </c>
      <c r="R163" s="32">
        <f>SUM(R158:R162)</f>
        <v>791039726</v>
      </c>
      <c r="S163" s="32">
        <f>SUM(S158:S162)</f>
        <v>113625347</v>
      </c>
      <c r="T163" s="37">
        <f t="shared" si="33"/>
        <v>0.15353512342872144</v>
      </c>
      <c r="U163" s="37">
        <f t="shared" si="34"/>
        <v>-0.18686919389561907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423308</v>
      </c>
      <c r="E166" s="31">
        <v>423308</v>
      </c>
      <c r="F166" s="31">
        <v>110997</v>
      </c>
      <c r="G166" s="36">
        <f t="shared" si="28"/>
        <v>0.26221332930159602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110997</v>
      </c>
      <c r="O166" s="36">
        <f t="shared" si="32"/>
        <v>0.26221332930159602</v>
      </c>
      <c r="P166" s="31">
        <v>103189</v>
      </c>
      <c r="Q166" s="31">
        <v>247826</v>
      </c>
      <c r="R166" s="31">
        <v>552873</v>
      </c>
      <c r="S166" s="31">
        <v>103189</v>
      </c>
      <c r="T166" s="36">
        <f t="shared" si="33"/>
        <v>0.41637681276379396</v>
      </c>
      <c r="U166" s="36">
        <f t="shared" si="34"/>
        <v>7.5666980007558893E-2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260256279</v>
      </c>
      <c r="E168" s="31">
        <v>260256279</v>
      </c>
      <c r="F168" s="31">
        <v>48844890</v>
      </c>
      <c r="G168" s="36">
        <f t="shared" si="28"/>
        <v>0.18767996755997576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48844890</v>
      </c>
      <c r="O168" s="36">
        <f t="shared" si="32"/>
        <v>0.18767996755997576</v>
      </c>
      <c r="P168" s="31">
        <v>51944033</v>
      </c>
      <c r="Q168" s="31">
        <v>185664754</v>
      </c>
      <c r="R168" s="31">
        <v>216448946</v>
      </c>
      <c r="S168" s="31">
        <v>51944033</v>
      </c>
      <c r="T168" s="36">
        <f t="shared" si="33"/>
        <v>0.27977325734102448</v>
      </c>
      <c r="U168" s="36">
        <f t="shared" si="34"/>
        <v>-5.9663118572252594E-2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260679587</v>
      </c>
      <c r="E169" s="32">
        <f>SUM(E164:E168)</f>
        <v>260679587</v>
      </c>
      <c r="F169" s="32">
        <f>SUM(F164:F168)</f>
        <v>48955887</v>
      </c>
      <c r="G169" s="37">
        <f t="shared" si="28"/>
        <v>0.18780099954661966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48955887</v>
      </c>
      <c r="O169" s="37">
        <f t="shared" si="32"/>
        <v>0.18780099954661966</v>
      </c>
      <c r="P169" s="32">
        <f>SUM(P164:P168)</f>
        <v>52047222</v>
      </c>
      <c r="Q169" s="32">
        <f>SUM(Q164:Q168)</f>
        <v>185912580</v>
      </c>
      <c r="R169" s="32">
        <f>SUM(R164:R168)</f>
        <v>217001819</v>
      </c>
      <c r="S169" s="32">
        <f>SUM(S164:S168)</f>
        <v>52047222</v>
      </c>
      <c r="T169" s="37">
        <f t="shared" si="33"/>
        <v>0.27995535320955689</v>
      </c>
      <c r="U169" s="37">
        <f t="shared" si="34"/>
        <v>-5.9394812656859974E-2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17331723799</v>
      </c>
      <c r="E170" s="32">
        <f>SUM(E105,E107:E111,E113:E120,E122:E125,E127:E131,E133:E136,E138:E143,E145:E149,E151:E156,E158:E162,E164:E168)</f>
        <v>17331872585</v>
      </c>
      <c r="F170" s="32">
        <f>SUM(F105,F107:F111,F113:F120,F122:F125,F127:F131,F133:F136,F138:F143,F145:F149,F151:F156,F158:F162,F164:F168)</f>
        <v>4802347645</v>
      </c>
      <c r="G170" s="37">
        <f t="shared" si="28"/>
        <v>0.27708424740054327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4802347645</v>
      </c>
      <c r="O170" s="37">
        <f t="shared" si="32"/>
        <v>0.27708424740054327</v>
      </c>
      <c r="P170" s="32">
        <f>SUM(P105,P107:P111,P113:P120,P122:P125,P127:P131,P133:P136,P138:P143,P145:P149,P151:P156,P158:P162,P164:P168)</f>
        <v>3867385371</v>
      </c>
      <c r="Q170" s="32">
        <f>SUM(Q105,Q107:Q111,Q113:Q120,Q122:Q125,Q127:Q131,Q133:Q136,Q138:Q143,Q145:Q149,Q151:Q156,Q158:Q162,Q164:Q168)</f>
        <v>15294680054</v>
      </c>
      <c r="R170" s="32">
        <f>SUM(R105,R107:R111,R113:R120,R122:R125,R127:R131,R133:R136,R138:R143,R145:R149,R151:R156,R158:R162,R164:R168)</f>
        <v>15448704891</v>
      </c>
      <c r="S170" s="32">
        <f>SUM(S105,S107:S111,S113:S120,S122:S125,S127:S131,S133:S136,S138:S143,S145:S149,S151:S156,S158:S162,S164:S168)</f>
        <v>3867385371</v>
      </c>
      <c r="T170" s="37">
        <f t="shared" si="33"/>
        <v>0.25285820673238385</v>
      </c>
      <c r="U170" s="37">
        <f t="shared" si="34"/>
        <v>0.24175565254264897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189386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189386</v>
      </c>
      <c r="O174" s="36">
        <f t="shared" si="39"/>
        <v>0</v>
      </c>
      <c r="P174" s="31">
        <v>108882</v>
      </c>
      <c r="Q174" s="31">
        <v>0</v>
      </c>
      <c r="R174" s="31">
        <v>0</v>
      </c>
      <c r="S174" s="31">
        <v>108882</v>
      </c>
      <c r="T174" s="36">
        <f t="shared" si="40"/>
        <v>0</v>
      </c>
      <c r="U174" s="36">
        <f t="shared" si="41"/>
        <v>0.73936922539997418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800000</v>
      </c>
      <c r="E175" s="31">
        <v>800000</v>
      </c>
      <c r="F175" s="31">
        <v>12051615</v>
      </c>
      <c r="G175" s="36">
        <f t="shared" si="35"/>
        <v>15.06451875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12051615</v>
      </c>
      <c r="O175" s="36">
        <f t="shared" si="39"/>
        <v>15.06451875</v>
      </c>
      <c r="P175" s="31">
        <v>11181696</v>
      </c>
      <c r="Q175" s="31">
        <v>0</v>
      </c>
      <c r="R175" s="31">
        <v>72873070</v>
      </c>
      <c r="S175" s="31">
        <v>11181696</v>
      </c>
      <c r="T175" s="36">
        <f t="shared" si="40"/>
        <v>0</v>
      </c>
      <c r="U175" s="36">
        <f t="shared" si="41"/>
        <v>7.7798484237096011E-2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1439397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1439397</v>
      </c>
      <c r="O177" s="36">
        <f t="shared" si="39"/>
        <v>0</v>
      </c>
      <c r="P177" s="31">
        <v>1453558</v>
      </c>
      <c r="Q177" s="31">
        <v>0</v>
      </c>
      <c r="R177" s="31">
        <v>90200</v>
      </c>
      <c r="S177" s="31">
        <v>1453558</v>
      </c>
      <c r="T177" s="36">
        <f t="shared" si="40"/>
        <v>0</v>
      </c>
      <c r="U177" s="36">
        <f t="shared" si="41"/>
        <v>-9.742301304798251E-3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1043080296</v>
      </c>
      <c r="E178" s="31">
        <v>1043080296</v>
      </c>
      <c r="F178" s="31">
        <v>210241131</v>
      </c>
      <c r="G178" s="36">
        <f t="shared" si="35"/>
        <v>0.20155795465241921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210241131</v>
      </c>
      <c r="O178" s="36">
        <f t="shared" si="39"/>
        <v>0.20155795465241921</v>
      </c>
      <c r="P178" s="31">
        <v>196226463</v>
      </c>
      <c r="Q178" s="31">
        <v>991794000</v>
      </c>
      <c r="R178" s="31">
        <v>1096916785</v>
      </c>
      <c r="S178" s="31">
        <v>196226463</v>
      </c>
      <c r="T178" s="36">
        <f t="shared" si="40"/>
        <v>0.1978500202663053</v>
      </c>
      <c r="U178" s="36">
        <f t="shared" si="41"/>
        <v>7.1420886794458571E-2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1043880296</v>
      </c>
      <c r="E179" s="32">
        <f>SUM(E173:E178)</f>
        <v>1043880296</v>
      </c>
      <c r="F179" s="32">
        <f>SUM(F173:F178)</f>
        <v>223921529</v>
      </c>
      <c r="G179" s="37">
        <f t="shared" si="35"/>
        <v>0.21450881854752435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223921529</v>
      </c>
      <c r="O179" s="37">
        <f t="shared" si="39"/>
        <v>0.21450881854752435</v>
      </c>
      <c r="P179" s="32">
        <f>SUM(P173:P178)</f>
        <v>208970599</v>
      </c>
      <c r="Q179" s="32">
        <f>SUM(Q173:Q178)</f>
        <v>991794000</v>
      </c>
      <c r="R179" s="32">
        <f>SUM(R173:R178)</f>
        <v>1169880055</v>
      </c>
      <c r="S179" s="32">
        <f>SUM(S173:S178)</f>
        <v>208970599</v>
      </c>
      <c r="T179" s="37">
        <f t="shared" si="40"/>
        <v>0.21069959991691822</v>
      </c>
      <c r="U179" s="37">
        <f t="shared" si="41"/>
        <v>7.1545614892935205E-2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1192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1192</v>
      </c>
      <c r="O180" s="36">
        <f t="shared" si="39"/>
        <v>0</v>
      </c>
      <c r="P180" s="31">
        <v>1543</v>
      </c>
      <c r="Q180" s="31">
        <v>0</v>
      </c>
      <c r="R180" s="31">
        <v>0</v>
      </c>
      <c r="S180" s="31">
        <v>1543</v>
      </c>
      <c r="T180" s="36">
        <f t="shared" si="40"/>
        <v>0</v>
      </c>
      <c r="U180" s="36">
        <f t="shared" si="41"/>
        <v>-0.22747893713545042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26839</v>
      </c>
      <c r="Q182" s="31">
        <v>640212</v>
      </c>
      <c r="R182" s="31">
        <v>99853</v>
      </c>
      <c r="S182" s="31">
        <v>26839</v>
      </c>
      <c r="T182" s="36">
        <f t="shared" si="40"/>
        <v>4.1922050820665656E-2</v>
      </c>
      <c r="U182" s="36">
        <f t="shared" si="41"/>
        <v>-1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1050762130</v>
      </c>
      <c r="E184" s="31">
        <v>1050762130</v>
      </c>
      <c r="F184" s="31">
        <v>208324276</v>
      </c>
      <c r="G184" s="36">
        <f t="shared" si="35"/>
        <v>0.19826016759854106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208324276</v>
      </c>
      <c r="O184" s="36">
        <f t="shared" si="39"/>
        <v>0.19826016759854106</v>
      </c>
      <c r="P184" s="31">
        <v>186010100</v>
      </c>
      <c r="Q184" s="31">
        <v>1085903262</v>
      </c>
      <c r="R184" s="31">
        <v>1092654518</v>
      </c>
      <c r="S184" s="31">
        <v>186010100</v>
      </c>
      <c r="T184" s="36">
        <f t="shared" si="40"/>
        <v>0.17129527694521282</v>
      </c>
      <c r="U184" s="36">
        <f t="shared" si="41"/>
        <v>0.11996217409699805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1050762130</v>
      </c>
      <c r="E185" s="32">
        <f>SUM(E180:E184)</f>
        <v>1050762130</v>
      </c>
      <c r="F185" s="32">
        <f>SUM(F180:F184)</f>
        <v>208325468</v>
      </c>
      <c r="G185" s="37">
        <f t="shared" si="35"/>
        <v>0.19826130201323491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208325468</v>
      </c>
      <c r="O185" s="37">
        <f t="shared" si="39"/>
        <v>0.19826130201323491</v>
      </c>
      <c r="P185" s="32">
        <f>SUM(P180:P184)</f>
        <v>186038482</v>
      </c>
      <c r="Q185" s="32">
        <f>SUM(Q180:Q184)</f>
        <v>1086543474</v>
      </c>
      <c r="R185" s="32">
        <f>SUM(R180:R184)</f>
        <v>1092754371</v>
      </c>
      <c r="S185" s="32">
        <f>SUM(S180:S184)</f>
        <v>186038482</v>
      </c>
      <c r="T185" s="37">
        <f t="shared" si="40"/>
        <v>0.17122046788898204</v>
      </c>
      <c r="U185" s="37">
        <f t="shared" si="41"/>
        <v>0.11979772012975243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6631392</v>
      </c>
      <c r="E187" s="31">
        <v>6631392</v>
      </c>
      <c r="F187" s="31">
        <v>1735590</v>
      </c>
      <c r="G187" s="36">
        <f t="shared" si="35"/>
        <v>0.26172333048626895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1735590</v>
      </c>
      <c r="O187" s="36">
        <f t="shared" si="39"/>
        <v>0.26172333048626895</v>
      </c>
      <c r="P187" s="31">
        <v>2288362</v>
      </c>
      <c r="Q187" s="31">
        <v>6350397</v>
      </c>
      <c r="R187" s="31">
        <v>6958397</v>
      </c>
      <c r="S187" s="31">
        <v>2288362</v>
      </c>
      <c r="T187" s="36">
        <f t="shared" si="40"/>
        <v>0.36034943957047094</v>
      </c>
      <c r="U187" s="36">
        <f t="shared" si="41"/>
        <v>-0.24155793532666592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656758858</v>
      </c>
      <c r="E188" s="31">
        <v>656758858</v>
      </c>
      <c r="F188" s="31">
        <v>109405080</v>
      </c>
      <c r="G188" s="36">
        <f t="shared" si="35"/>
        <v>0.16658333369597278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109405080</v>
      </c>
      <c r="O188" s="36">
        <f t="shared" si="39"/>
        <v>0.16658333369597278</v>
      </c>
      <c r="P188" s="31">
        <v>213451852</v>
      </c>
      <c r="Q188" s="31">
        <v>603102020</v>
      </c>
      <c r="R188" s="31">
        <v>590896104</v>
      </c>
      <c r="S188" s="31">
        <v>213451852</v>
      </c>
      <c r="T188" s="36">
        <f t="shared" si="40"/>
        <v>0.35392329145241463</v>
      </c>
      <c r="U188" s="36">
        <f t="shared" si="41"/>
        <v>-0.48744843872331456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406389000</v>
      </c>
      <c r="E190" s="31">
        <v>406389000</v>
      </c>
      <c r="F190" s="31">
        <v>74722285</v>
      </c>
      <c r="G190" s="36">
        <f t="shared" si="35"/>
        <v>0.1838688670214991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74722285</v>
      </c>
      <c r="O190" s="36">
        <f t="shared" si="39"/>
        <v>0.1838688670214991</v>
      </c>
      <c r="P190" s="31">
        <v>65734028</v>
      </c>
      <c r="Q190" s="31">
        <v>387873000</v>
      </c>
      <c r="R190" s="31">
        <v>425028000</v>
      </c>
      <c r="S190" s="31">
        <v>65734028</v>
      </c>
      <c r="T190" s="36">
        <f t="shared" si="40"/>
        <v>0.16947306979346333</v>
      </c>
      <c r="U190" s="36">
        <f t="shared" si="41"/>
        <v>0.13673674462791174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1069779250</v>
      </c>
      <c r="E191" s="32">
        <f>SUM(E186:E190)</f>
        <v>1069779250</v>
      </c>
      <c r="F191" s="32">
        <f>SUM(F186:F190)</f>
        <v>185862955</v>
      </c>
      <c r="G191" s="37">
        <f t="shared" si="35"/>
        <v>0.17373954019018409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185862955</v>
      </c>
      <c r="O191" s="37">
        <f t="shared" si="39"/>
        <v>0.17373954019018409</v>
      </c>
      <c r="P191" s="32">
        <f>SUM(P186:P190)</f>
        <v>281474242</v>
      </c>
      <c r="Q191" s="32">
        <f>SUM(Q186:Q190)</f>
        <v>997325417</v>
      </c>
      <c r="R191" s="32">
        <f>SUM(R186:R190)</f>
        <v>1022882501</v>
      </c>
      <c r="S191" s="32">
        <f>SUM(S186:S190)</f>
        <v>281474242</v>
      </c>
      <c r="T191" s="37">
        <f t="shared" si="40"/>
        <v>0.28222908711851269</v>
      </c>
      <c r="U191" s="37">
        <f t="shared" si="41"/>
        <v>-0.33968041381207448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87039922</v>
      </c>
      <c r="E192" s="31">
        <v>87039922</v>
      </c>
      <c r="F192" s="31">
        <v>7593883</v>
      </c>
      <c r="G192" s="36">
        <f t="shared" si="35"/>
        <v>8.7245976622083832E-2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7593883</v>
      </c>
      <c r="O192" s="36">
        <f t="shared" si="39"/>
        <v>8.7245976622083832E-2</v>
      </c>
      <c r="P192" s="31">
        <v>3968047</v>
      </c>
      <c r="Q192" s="31">
        <v>80187156</v>
      </c>
      <c r="R192" s="31">
        <v>80187156</v>
      </c>
      <c r="S192" s="31">
        <v>3968047</v>
      </c>
      <c r="T192" s="36">
        <f t="shared" si="40"/>
        <v>4.9484820237295855E-2</v>
      </c>
      <c r="U192" s="36">
        <f t="shared" si="41"/>
        <v>0.91375832997945849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133548362</v>
      </c>
      <c r="E193" s="31">
        <v>133548362</v>
      </c>
      <c r="F193" s="31">
        <v>21826622</v>
      </c>
      <c r="G193" s="36">
        <f t="shared" si="35"/>
        <v>0.1634360891674583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21826622</v>
      </c>
      <c r="O193" s="36">
        <f t="shared" si="39"/>
        <v>0.1634360891674583</v>
      </c>
      <c r="P193" s="31">
        <v>33207061</v>
      </c>
      <c r="Q193" s="31">
        <v>147955510</v>
      </c>
      <c r="R193" s="31">
        <v>115559308</v>
      </c>
      <c r="S193" s="31">
        <v>33207061</v>
      </c>
      <c r="T193" s="36">
        <f t="shared" si="40"/>
        <v>0.22443950211790017</v>
      </c>
      <c r="U193" s="36">
        <f t="shared" si="41"/>
        <v>-0.34271141911655478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66784992</v>
      </c>
      <c r="E194" s="31">
        <v>66784992</v>
      </c>
      <c r="F194" s="31">
        <v>11326332</v>
      </c>
      <c r="G194" s="36">
        <f t="shared" si="35"/>
        <v>0.16959397105265805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11326332</v>
      </c>
      <c r="O194" s="36">
        <f t="shared" si="39"/>
        <v>0.16959397105265805</v>
      </c>
      <c r="P194" s="31">
        <v>8946437</v>
      </c>
      <c r="Q194" s="31">
        <v>58267883</v>
      </c>
      <c r="R194" s="31">
        <v>59273189</v>
      </c>
      <c r="S194" s="31">
        <v>8946437</v>
      </c>
      <c r="T194" s="36">
        <f t="shared" si="40"/>
        <v>0.15353976392106095</v>
      </c>
      <c r="U194" s="36">
        <f t="shared" si="41"/>
        <v>0.26601595696700264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233120061</v>
      </c>
      <c r="E195" s="31">
        <v>233120061</v>
      </c>
      <c r="F195" s="31">
        <v>47931236</v>
      </c>
      <c r="G195" s="36">
        <f t="shared" si="35"/>
        <v>0.20560751311745754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47931236</v>
      </c>
      <c r="O195" s="36">
        <f t="shared" si="39"/>
        <v>0.20560751311745754</v>
      </c>
      <c r="P195" s="31">
        <v>27834756</v>
      </c>
      <c r="Q195" s="31">
        <v>208279832</v>
      </c>
      <c r="R195" s="31">
        <v>253754877</v>
      </c>
      <c r="S195" s="31">
        <v>27834756</v>
      </c>
      <c r="T195" s="36">
        <f t="shared" si="40"/>
        <v>0.1336411487022901</v>
      </c>
      <c r="U195" s="36">
        <f t="shared" si="41"/>
        <v>0.72199231780583961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83779008</v>
      </c>
      <c r="E196" s="31">
        <v>83779008</v>
      </c>
      <c r="F196" s="31">
        <v>16628462</v>
      </c>
      <c r="G196" s="36">
        <f t="shared" si="35"/>
        <v>0.19848005361915957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16628462</v>
      </c>
      <c r="O196" s="36">
        <f t="shared" si="39"/>
        <v>0.19848005361915957</v>
      </c>
      <c r="P196" s="31">
        <v>14591421</v>
      </c>
      <c r="Q196" s="31">
        <v>75087732</v>
      </c>
      <c r="R196" s="31">
        <v>74583292</v>
      </c>
      <c r="S196" s="31">
        <v>14591421</v>
      </c>
      <c r="T196" s="36">
        <f t="shared" si="40"/>
        <v>0.19432496642727204</v>
      </c>
      <c r="U196" s="36">
        <f t="shared" si="41"/>
        <v>0.13960538867324845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604272345</v>
      </c>
      <c r="E198" s="32">
        <f>SUM(E192:E197)</f>
        <v>604272345</v>
      </c>
      <c r="F198" s="32">
        <f>SUM(F192:F197)</f>
        <v>105306535</v>
      </c>
      <c r="G198" s="37">
        <f t="shared" si="35"/>
        <v>0.17426998913875497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105306535</v>
      </c>
      <c r="O198" s="37">
        <f t="shared" si="39"/>
        <v>0.17426998913875497</v>
      </c>
      <c r="P198" s="32">
        <f>SUM(P192:P197)</f>
        <v>88547722</v>
      </c>
      <c r="Q198" s="32">
        <f>SUM(Q192:Q197)</f>
        <v>569778113</v>
      </c>
      <c r="R198" s="32">
        <f>SUM(R192:R197)</f>
        <v>583357822</v>
      </c>
      <c r="S198" s="32">
        <f>SUM(S192:S197)</f>
        <v>88547722</v>
      </c>
      <c r="T198" s="37">
        <f t="shared" si="40"/>
        <v>0.15540737697658807</v>
      </c>
      <c r="U198" s="37">
        <f t="shared" si="41"/>
        <v>0.18926306201304643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40000000</v>
      </c>
      <c r="E201" s="31">
        <v>40000000</v>
      </c>
      <c r="F201" s="31">
        <v>2649333</v>
      </c>
      <c r="G201" s="36">
        <f t="shared" si="35"/>
        <v>6.6233324999999996E-2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2649333</v>
      </c>
      <c r="O201" s="36">
        <f t="shared" si="39"/>
        <v>6.6233324999999996E-2</v>
      </c>
      <c r="P201" s="31">
        <v>439920</v>
      </c>
      <c r="Q201" s="31">
        <v>20000000</v>
      </c>
      <c r="R201" s="31">
        <v>22435000</v>
      </c>
      <c r="S201" s="31">
        <v>439920</v>
      </c>
      <c r="T201" s="36">
        <f t="shared" si="40"/>
        <v>2.1996000000000002E-2</v>
      </c>
      <c r="U201" s="36">
        <f t="shared" si="41"/>
        <v>5.0223063284233493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651017310</v>
      </c>
      <c r="E203" s="31">
        <v>651017310</v>
      </c>
      <c r="F203" s="31">
        <v>198423033</v>
      </c>
      <c r="G203" s="36">
        <f t="shared" si="35"/>
        <v>0.30478918141208872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198423033</v>
      </c>
      <c r="O203" s="36">
        <f t="shared" si="39"/>
        <v>0.30478918141208872</v>
      </c>
      <c r="P203" s="31">
        <v>210448840</v>
      </c>
      <c r="Q203" s="31">
        <v>532654289</v>
      </c>
      <c r="R203" s="31">
        <v>619500534</v>
      </c>
      <c r="S203" s="31">
        <v>210448840</v>
      </c>
      <c r="T203" s="36">
        <f t="shared" si="40"/>
        <v>0.39509461267099644</v>
      </c>
      <c r="U203" s="36">
        <f t="shared" si="41"/>
        <v>-5.7143612670899069E-2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691017310</v>
      </c>
      <c r="E204" s="32">
        <f>SUM(E199:E203)</f>
        <v>691017310</v>
      </c>
      <c r="F204" s="32">
        <f>SUM(F199:F203)</f>
        <v>201072366</v>
      </c>
      <c r="G204" s="37">
        <f t="shared" si="35"/>
        <v>0.29098021582122163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201072366</v>
      </c>
      <c r="O204" s="37">
        <f t="shared" si="39"/>
        <v>0.29098021582122163</v>
      </c>
      <c r="P204" s="32">
        <f>SUM(P199:P203)</f>
        <v>210888760</v>
      </c>
      <c r="Q204" s="32">
        <f>SUM(Q199:Q203)</f>
        <v>552654289</v>
      </c>
      <c r="R204" s="32">
        <f>SUM(R199:R203)</f>
        <v>641935534</v>
      </c>
      <c r="S204" s="32">
        <f>SUM(S199:S203)</f>
        <v>210888760</v>
      </c>
      <c r="T204" s="37">
        <f t="shared" si="40"/>
        <v>0.38159255107129009</v>
      </c>
      <c r="U204" s="37">
        <f t="shared" si="41"/>
        <v>-4.6547734454885137E-2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4459711331</v>
      </c>
      <c r="E205" s="32">
        <f>SUM(E173:E178,E180:E184,E186:E190,E192:E197,E199:E203)</f>
        <v>4459711331</v>
      </c>
      <c r="F205" s="32">
        <f>SUM(F173:F178,F180:F184,F186:F190,F192:F197,F199:F203)</f>
        <v>924488853</v>
      </c>
      <c r="G205" s="37">
        <f t="shared" si="35"/>
        <v>0.20729791333662442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924488853</v>
      </c>
      <c r="O205" s="37">
        <f t="shared" si="39"/>
        <v>0.20729791333662442</v>
      </c>
      <c r="P205" s="32">
        <f>SUM(P173:P178,P180:P184,P186:P190,P192:P197,P199:P203)</f>
        <v>975919805</v>
      </c>
      <c r="Q205" s="32">
        <f>SUM(Q173:Q178,Q180:Q184,Q186:Q190,Q192:Q197,Q199:Q203)</f>
        <v>4198095293</v>
      </c>
      <c r="R205" s="32">
        <f>SUM(R173:R178,R180:R184,R186:R190,R192:R197,R199:R203)</f>
        <v>4510810283</v>
      </c>
      <c r="S205" s="32">
        <f>SUM(S173:S178,S180:S184,S186:S190,S192:S197,S199:S203)</f>
        <v>975919805</v>
      </c>
      <c r="T205" s="37">
        <f t="shared" si="40"/>
        <v>0.23246728263345307</v>
      </c>
      <c r="U205" s="37">
        <f t="shared" si="41"/>
        <v>-5.2699977740486625E-2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121358284</v>
      </c>
      <c r="E208" s="31">
        <v>121358284</v>
      </c>
      <c r="F208" s="31">
        <v>32141944</v>
      </c>
      <c r="G208" s="36">
        <f t="shared" ref="G208:G231" si="42">IF(($D208     =0),0,($F208     /$D208     ))</f>
        <v>0.26485166846953767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32141944</v>
      </c>
      <c r="O208" s="36">
        <f t="shared" ref="O208:O231" si="46">IF(($D208     =0),0,($N208     /$D208     ))</f>
        <v>0.26485166846953767</v>
      </c>
      <c r="P208" s="31">
        <v>16338138</v>
      </c>
      <c r="Q208" s="31">
        <v>69502772</v>
      </c>
      <c r="R208" s="31">
        <v>98087629</v>
      </c>
      <c r="S208" s="31">
        <v>16338138</v>
      </c>
      <c r="T208" s="36">
        <f t="shared" ref="T208:T231" si="47">IF(($Q208     =0),0,($S208     /$Q208     ))</f>
        <v>0.23507174649091694</v>
      </c>
      <c r="U208" s="36">
        <f t="shared" ref="U208:U231" si="48">IF(($P208     =0),0,(($F208     /$P208     )-1))</f>
        <v>0.9672954164054679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122366781</v>
      </c>
      <c r="E209" s="31">
        <v>122366781</v>
      </c>
      <c r="F209" s="31">
        <v>12880822</v>
      </c>
      <c r="G209" s="36">
        <f t="shared" si="42"/>
        <v>0.10526404220766418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12880822</v>
      </c>
      <c r="O209" s="36">
        <f t="shared" si="46"/>
        <v>0.10526404220766418</v>
      </c>
      <c r="P209" s="31">
        <v>14503163</v>
      </c>
      <c r="Q209" s="31">
        <v>121670383</v>
      </c>
      <c r="R209" s="31">
        <v>131386858</v>
      </c>
      <c r="S209" s="31">
        <v>14503163</v>
      </c>
      <c r="T209" s="36">
        <f t="shared" si="47"/>
        <v>0.11920043845016909</v>
      </c>
      <c r="U209" s="36">
        <f t="shared" si="48"/>
        <v>-0.11186118503942899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110847471</v>
      </c>
      <c r="E210" s="31">
        <v>110847471</v>
      </c>
      <c r="F210" s="31">
        <v>14561140</v>
      </c>
      <c r="G210" s="36">
        <f t="shared" si="42"/>
        <v>0.13136195051306132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14561140</v>
      </c>
      <c r="O210" s="36">
        <f t="shared" si="46"/>
        <v>0.13136195051306132</v>
      </c>
      <c r="P210" s="31">
        <v>13492003</v>
      </c>
      <c r="Q210" s="31">
        <v>125086835</v>
      </c>
      <c r="R210" s="31">
        <v>111780437</v>
      </c>
      <c r="S210" s="31">
        <v>13492003</v>
      </c>
      <c r="T210" s="36">
        <f t="shared" si="47"/>
        <v>0.10786109505448754</v>
      </c>
      <c r="U210" s="36">
        <f t="shared" si="48"/>
        <v>7.9242274108596078E-2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100975604</v>
      </c>
      <c r="E211" s="31">
        <v>100975604</v>
      </c>
      <c r="F211" s="31">
        <v>9870533</v>
      </c>
      <c r="G211" s="36">
        <f t="shared" si="42"/>
        <v>9.7751660886326558E-2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9870533</v>
      </c>
      <c r="O211" s="36">
        <f t="shared" si="46"/>
        <v>9.7751660886326558E-2</v>
      </c>
      <c r="P211" s="31">
        <v>7956052</v>
      </c>
      <c r="Q211" s="31">
        <v>83298981</v>
      </c>
      <c r="R211" s="31">
        <v>101980472</v>
      </c>
      <c r="S211" s="31">
        <v>7956052</v>
      </c>
      <c r="T211" s="36">
        <f t="shared" si="47"/>
        <v>9.5511996719383638E-2</v>
      </c>
      <c r="U211" s="36">
        <f t="shared" si="48"/>
        <v>0.24063203709578573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152470998</v>
      </c>
      <c r="E212" s="31">
        <v>152470998</v>
      </c>
      <c r="F212" s="31">
        <v>7207383</v>
      </c>
      <c r="G212" s="36">
        <f t="shared" si="42"/>
        <v>4.7270517636409777E-2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7207383</v>
      </c>
      <c r="O212" s="36">
        <f t="shared" si="46"/>
        <v>4.7270517636409777E-2</v>
      </c>
      <c r="P212" s="31">
        <v>4588324</v>
      </c>
      <c r="Q212" s="31">
        <v>170873328</v>
      </c>
      <c r="R212" s="31">
        <v>144478369</v>
      </c>
      <c r="S212" s="31">
        <v>4588324</v>
      </c>
      <c r="T212" s="36">
        <f t="shared" si="47"/>
        <v>2.6852195446207965E-2</v>
      </c>
      <c r="U212" s="36">
        <f t="shared" si="48"/>
        <v>0.57080951563141569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9013278</v>
      </c>
      <c r="E213" s="31">
        <v>9013278</v>
      </c>
      <c r="F213" s="31">
        <v>3356170</v>
      </c>
      <c r="G213" s="36">
        <f t="shared" si="42"/>
        <v>0.37235842498145516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3356170</v>
      </c>
      <c r="O213" s="36">
        <f t="shared" si="46"/>
        <v>0.37235842498145516</v>
      </c>
      <c r="P213" s="31">
        <v>3381801</v>
      </c>
      <c r="Q213" s="31">
        <v>11514736</v>
      </c>
      <c r="R213" s="31">
        <v>12832816</v>
      </c>
      <c r="S213" s="31">
        <v>3381801</v>
      </c>
      <c r="T213" s="36">
        <f t="shared" si="47"/>
        <v>0.29369331611250138</v>
      </c>
      <c r="U213" s="36">
        <f t="shared" si="48"/>
        <v>-7.5790976464907844E-3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603099393</v>
      </c>
      <c r="E214" s="31">
        <v>603099393</v>
      </c>
      <c r="F214" s="31">
        <v>147318766</v>
      </c>
      <c r="G214" s="36">
        <f t="shared" si="42"/>
        <v>0.24426946488404108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147318766</v>
      </c>
      <c r="O214" s="36">
        <f t="shared" si="46"/>
        <v>0.24426946488404108</v>
      </c>
      <c r="P214" s="31">
        <v>112701906</v>
      </c>
      <c r="Q214" s="31">
        <v>507025729</v>
      </c>
      <c r="R214" s="31">
        <v>490667986</v>
      </c>
      <c r="S214" s="31">
        <v>112701906</v>
      </c>
      <c r="T214" s="36">
        <f t="shared" si="47"/>
        <v>0.22228044762596258</v>
      </c>
      <c r="U214" s="36">
        <f t="shared" si="48"/>
        <v>0.3071541664965276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22284720</v>
      </c>
      <c r="E215" s="31">
        <v>22284720</v>
      </c>
      <c r="F215" s="31">
        <v>5484368</v>
      </c>
      <c r="G215" s="36">
        <f t="shared" si="42"/>
        <v>0.24610441594060864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5484368</v>
      </c>
      <c r="O215" s="36">
        <f t="shared" si="46"/>
        <v>0.24610441594060864</v>
      </c>
      <c r="P215" s="31">
        <v>4717941</v>
      </c>
      <c r="Q215" s="31">
        <v>17578250</v>
      </c>
      <c r="R215" s="31">
        <v>20971840</v>
      </c>
      <c r="S215" s="31">
        <v>4717941</v>
      </c>
      <c r="T215" s="36">
        <f t="shared" si="47"/>
        <v>0.26839651273590942</v>
      </c>
      <c r="U215" s="36">
        <f t="shared" si="48"/>
        <v>0.16244946683309514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1242416529</v>
      </c>
      <c r="E216" s="32">
        <f>SUM(E208:E215)</f>
        <v>1242416529</v>
      </c>
      <c r="F216" s="32">
        <f>SUM(F208:F215)</f>
        <v>232821126</v>
      </c>
      <c r="G216" s="37">
        <f t="shared" si="42"/>
        <v>0.18739377701888252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232821126</v>
      </c>
      <c r="O216" s="37">
        <f t="shared" si="46"/>
        <v>0.18739377701888252</v>
      </c>
      <c r="P216" s="32">
        <f>SUM(P208:P215)</f>
        <v>177679328</v>
      </c>
      <c r="Q216" s="32">
        <f>SUM(Q208:Q215)</f>
        <v>1106551014</v>
      </c>
      <c r="R216" s="32">
        <f>SUM(R208:R215)</f>
        <v>1112186407</v>
      </c>
      <c r="S216" s="32">
        <f>SUM(S208:S215)</f>
        <v>177679328</v>
      </c>
      <c r="T216" s="37">
        <f t="shared" si="47"/>
        <v>0.16057039011488358</v>
      </c>
      <c r="U216" s="37">
        <f t="shared" si="48"/>
        <v>0.31034447631409323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130168871</v>
      </c>
      <c r="E217" s="31">
        <v>130168871</v>
      </c>
      <c r="F217" s="31">
        <v>21388001</v>
      </c>
      <c r="G217" s="36">
        <f t="shared" si="42"/>
        <v>0.16430964512245019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21388001</v>
      </c>
      <c r="O217" s="36">
        <f t="shared" si="46"/>
        <v>0.16430964512245019</v>
      </c>
      <c r="P217" s="31">
        <v>14998825</v>
      </c>
      <c r="Q217" s="31">
        <v>114299191</v>
      </c>
      <c r="R217" s="31">
        <v>114299191</v>
      </c>
      <c r="S217" s="31">
        <v>14998825</v>
      </c>
      <c r="T217" s="36">
        <f t="shared" si="47"/>
        <v>0.13122424462304375</v>
      </c>
      <c r="U217" s="36">
        <f t="shared" si="48"/>
        <v>0.42597843497740651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671387933</v>
      </c>
      <c r="E218" s="31">
        <v>671387933</v>
      </c>
      <c r="F218" s="31">
        <v>110115123</v>
      </c>
      <c r="G218" s="36">
        <f t="shared" si="42"/>
        <v>0.16401117384991784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110115123</v>
      </c>
      <c r="O218" s="36">
        <f t="shared" si="46"/>
        <v>0.16401117384991784</v>
      </c>
      <c r="P218" s="31">
        <v>84771738</v>
      </c>
      <c r="Q218" s="31">
        <v>600474370</v>
      </c>
      <c r="R218" s="31">
        <v>644143457</v>
      </c>
      <c r="S218" s="31">
        <v>84771738</v>
      </c>
      <c r="T218" s="36">
        <f t="shared" si="47"/>
        <v>0.14117461499647355</v>
      </c>
      <c r="U218" s="36">
        <f t="shared" si="48"/>
        <v>0.29896030915397764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141643345</v>
      </c>
      <c r="E219" s="31">
        <v>141643345</v>
      </c>
      <c r="F219" s="31">
        <v>45679102</v>
      </c>
      <c r="G219" s="36">
        <f t="shared" si="42"/>
        <v>0.32249381006922706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45679102</v>
      </c>
      <c r="O219" s="36">
        <f t="shared" si="46"/>
        <v>0.32249381006922706</v>
      </c>
      <c r="P219" s="31">
        <v>32716351</v>
      </c>
      <c r="Q219" s="31">
        <v>178941414</v>
      </c>
      <c r="R219" s="31">
        <v>187015073</v>
      </c>
      <c r="S219" s="31">
        <v>32716351</v>
      </c>
      <c r="T219" s="36">
        <f t="shared" si="47"/>
        <v>0.18283275105895833</v>
      </c>
      <c r="U219" s="36">
        <f t="shared" si="48"/>
        <v>0.39621628341131321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15673440</v>
      </c>
      <c r="E220" s="31">
        <v>15673440</v>
      </c>
      <c r="F220" s="31">
        <v>7587493</v>
      </c>
      <c r="G220" s="36">
        <f t="shared" si="42"/>
        <v>0.484098768362274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7587493</v>
      </c>
      <c r="O220" s="36">
        <f t="shared" si="46"/>
        <v>0.484098768362274</v>
      </c>
      <c r="P220" s="31">
        <v>8209104</v>
      </c>
      <c r="Q220" s="31">
        <v>15110256</v>
      </c>
      <c r="R220" s="31">
        <v>18110256</v>
      </c>
      <c r="S220" s="31">
        <v>8209104</v>
      </c>
      <c r="T220" s="36">
        <f t="shared" si="47"/>
        <v>0.54328027268366597</v>
      </c>
      <c r="U220" s="36">
        <f t="shared" si="48"/>
        <v>-7.5722149457480348E-2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341354035</v>
      </c>
      <c r="E221" s="31">
        <v>341354035</v>
      </c>
      <c r="F221" s="31">
        <v>42729850</v>
      </c>
      <c r="G221" s="36">
        <f t="shared" si="42"/>
        <v>0.1251775154789074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42729850</v>
      </c>
      <c r="O221" s="36">
        <f t="shared" si="46"/>
        <v>0.1251775154789074</v>
      </c>
      <c r="P221" s="31">
        <v>35317685</v>
      </c>
      <c r="Q221" s="31">
        <v>216252680</v>
      </c>
      <c r="R221" s="31">
        <v>240040102</v>
      </c>
      <c r="S221" s="31">
        <v>35317685</v>
      </c>
      <c r="T221" s="36">
        <f t="shared" si="47"/>
        <v>0.16331675057159986</v>
      </c>
      <c r="U221" s="36">
        <f t="shared" si="48"/>
        <v>0.2098712019205109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136142318</v>
      </c>
      <c r="E222" s="31">
        <v>136142318</v>
      </c>
      <c r="F222" s="31">
        <v>15803108</v>
      </c>
      <c r="G222" s="36">
        <f t="shared" si="42"/>
        <v>0.11607785317714364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15803108</v>
      </c>
      <c r="O222" s="36">
        <f t="shared" si="46"/>
        <v>0.11607785317714364</v>
      </c>
      <c r="P222" s="31">
        <v>22166548</v>
      </c>
      <c r="Q222" s="31">
        <v>140406324</v>
      </c>
      <c r="R222" s="31">
        <v>138062775</v>
      </c>
      <c r="S222" s="31">
        <v>22166548</v>
      </c>
      <c r="T222" s="36">
        <f t="shared" si="47"/>
        <v>0.15787428492181022</v>
      </c>
      <c r="U222" s="36">
        <f t="shared" si="48"/>
        <v>-0.28707401802030696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1436369942</v>
      </c>
      <c r="E224" s="32">
        <f>SUM(E217:E223)</f>
        <v>1436369942</v>
      </c>
      <c r="F224" s="32">
        <f>SUM(F217:F223)</f>
        <v>243302677</v>
      </c>
      <c r="G224" s="37">
        <f t="shared" si="42"/>
        <v>0.16938719607375355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243302677</v>
      </c>
      <c r="O224" s="37">
        <f t="shared" si="46"/>
        <v>0.16938719607375355</v>
      </c>
      <c r="P224" s="32">
        <f>SUM(P217:P223)</f>
        <v>198180251</v>
      </c>
      <c r="Q224" s="32">
        <f>SUM(Q217:Q223)</f>
        <v>1265484235</v>
      </c>
      <c r="R224" s="32">
        <f>SUM(R217:R223)</f>
        <v>1341670854</v>
      </c>
      <c r="S224" s="32">
        <f>SUM(S217:S223)</f>
        <v>198180251</v>
      </c>
      <c r="T224" s="37">
        <f t="shared" si="47"/>
        <v>0.15660428278665992</v>
      </c>
      <c r="U224" s="37">
        <f t="shared" si="48"/>
        <v>0.22768376653231703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90065912</v>
      </c>
      <c r="E225" s="31">
        <v>90065912</v>
      </c>
      <c r="F225" s="31">
        <v>7404803</v>
      </c>
      <c r="G225" s="36">
        <f t="shared" si="42"/>
        <v>8.2215378000058445E-2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7404803</v>
      </c>
      <c r="O225" s="36">
        <f t="shared" si="46"/>
        <v>8.2215378000058445E-2</v>
      </c>
      <c r="P225" s="31">
        <v>8534775</v>
      </c>
      <c r="Q225" s="31">
        <v>94278467</v>
      </c>
      <c r="R225" s="31">
        <v>76745138</v>
      </c>
      <c r="S225" s="31">
        <v>8534775</v>
      </c>
      <c r="T225" s="36">
        <f t="shared" si="47"/>
        <v>9.0527299303668138E-2</v>
      </c>
      <c r="U225" s="36">
        <f t="shared" si="48"/>
        <v>-0.13239622602821988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209726573</v>
      </c>
      <c r="E226" s="31">
        <v>209726573</v>
      </c>
      <c r="F226" s="31">
        <v>66873842</v>
      </c>
      <c r="G226" s="36">
        <f t="shared" si="42"/>
        <v>0.31886203566583809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66873842</v>
      </c>
      <c r="O226" s="36">
        <f t="shared" si="46"/>
        <v>0.31886203566583809</v>
      </c>
      <c r="P226" s="31">
        <v>57264236</v>
      </c>
      <c r="Q226" s="31">
        <v>218387301</v>
      </c>
      <c r="R226" s="31">
        <v>250113573</v>
      </c>
      <c r="S226" s="31">
        <v>57264236</v>
      </c>
      <c r="T226" s="36">
        <f t="shared" si="47"/>
        <v>0.26221412938291683</v>
      </c>
      <c r="U226" s="36">
        <f t="shared" si="48"/>
        <v>0.16781165123725739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310530875</v>
      </c>
      <c r="E227" s="31">
        <v>310530875</v>
      </c>
      <c r="F227" s="31">
        <v>34809459</v>
      </c>
      <c r="G227" s="36">
        <f t="shared" si="42"/>
        <v>0.1120966119713539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34809459</v>
      </c>
      <c r="O227" s="36">
        <f t="shared" si="46"/>
        <v>0.1120966119713539</v>
      </c>
      <c r="P227" s="31">
        <v>28886213</v>
      </c>
      <c r="Q227" s="31">
        <v>289361755</v>
      </c>
      <c r="R227" s="31">
        <v>300253272</v>
      </c>
      <c r="S227" s="31">
        <v>28886213</v>
      </c>
      <c r="T227" s="36">
        <f t="shared" si="47"/>
        <v>9.9827335509490536E-2</v>
      </c>
      <c r="U227" s="36">
        <f t="shared" si="48"/>
        <v>0.20505443202263995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402626758</v>
      </c>
      <c r="E228" s="31">
        <v>402626758</v>
      </c>
      <c r="F228" s="31">
        <v>86785199</v>
      </c>
      <c r="G228" s="36">
        <f t="shared" si="42"/>
        <v>0.21554751957146376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86785199</v>
      </c>
      <c r="O228" s="36">
        <f t="shared" si="46"/>
        <v>0.21554751957146376</v>
      </c>
      <c r="P228" s="31">
        <v>87533178</v>
      </c>
      <c r="Q228" s="31">
        <v>339137342</v>
      </c>
      <c r="R228" s="31">
        <v>378957453</v>
      </c>
      <c r="S228" s="31">
        <v>87533178</v>
      </c>
      <c r="T228" s="36">
        <f t="shared" si="47"/>
        <v>0.2581053961318126</v>
      </c>
      <c r="U228" s="36">
        <f t="shared" si="48"/>
        <v>-8.5450913252572702E-3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6128243</v>
      </c>
      <c r="E229" s="31">
        <v>6128243</v>
      </c>
      <c r="F229" s="31">
        <v>742840</v>
      </c>
      <c r="G229" s="36">
        <f t="shared" si="42"/>
        <v>0.1212158199340333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742840</v>
      </c>
      <c r="O229" s="36">
        <f t="shared" si="46"/>
        <v>0.1212158199340333</v>
      </c>
      <c r="P229" s="31">
        <v>691380</v>
      </c>
      <c r="Q229" s="31">
        <v>5872001</v>
      </c>
      <c r="R229" s="31">
        <v>5832001</v>
      </c>
      <c r="S229" s="31">
        <v>691380</v>
      </c>
      <c r="T229" s="36">
        <f t="shared" si="47"/>
        <v>0.11774180556168161</v>
      </c>
      <c r="U229" s="36">
        <f t="shared" si="48"/>
        <v>7.4430848448031384E-2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1019078361</v>
      </c>
      <c r="E230" s="32">
        <f>SUM(E225:E229)</f>
        <v>1019078361</v>
      </c>
      <c r="F230" s="32">
        <f>SUM(F225:F229)</f>
        <v>196616143</v>
      </c>
      <c r="G230" s="37">
        <f t="shared" si="42"/>
        <v>0.19293525456380484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196616143</v>
      </c>
      <c r="O230" s="37">
        <f t="shared" si="46"/>
        <v>0.19293525456380484</v>
      </c>
      <c r="P230" s="32">
        <f>SUM(P225:P229)</f>
        <v>182909782</v>
      </c>
      <c r="Q230" s="32">
        <f>SUM(Q225:Q229)</f>
        <v>947036866</v>
      </c>
      <c r="R230" s="32">
        <f>SUM(R225:R229)</f>
        <v>1011901437</v>
      </c>
      <c r="S230" s="32">
        <f>SUM(S225:S229)</f>
        <v>182909782</v>
      </c>
      <c r="T230" s="37">
        <f t="shared" si="47"/>
        <v>0.19313903034478069</v>
      </c>
      <c r="U230" s="37">
        <f t="shared" si="48"/>
        <v>7.4935090130936688E-2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3697864832</v>
      </c>
      <c r="E231" s="32">
        <f>SUM(E208:E215,E217:E223,E225:E229)</f>
        <v>3697864832</v>
      </c>
      <c r="F231" s="32">
        <f>SUM(F208:F215,F217:F223,F225:F229)</f>
        <v>672739946</v>
      </c>
      <c r="G231" s="37">
        <f t="shared" si="42"/>
        <v>0.18192659184790885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672739946</v>
      </c>
      <c r="O231" s="37">
        <f t="shared" si="46"/>
        <v>0.18192659184790885</v>
      </c>
      <c r="P231" s="32">
        <f>SUM(P208:P215,P217:P223,P225:P229)</f>
        <v>558769361</v>
      </c>
      <c r="Q231" s="32">
        <f>SUM(Q208:Q215,Q217:Q223,Q225:Q229)</f>
        <v>3319072115</v>
      </c>
      <c r="R231" s="32">
        <f>SUM(R208:R215,R217:R223,R225:R229)</f>
        <v>3465758698</v>
      </c>
      <c r="S231" s="32">
        <f>SUM(S208:S215,S217:S223,S225:S229)</f>
        <v>558769361</v>
      </c>
      <c r="T231" s="37">
        <f t="shared" si="47"/>
        <v>0.16835107573430955</v>
      </c>
      <c r="U231" s="37">
        <f t="shared" si="48"/>
        <v>0.20396713376702125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127209904</v>
      </c>
      <c r="E234" s="31">
        <v>127209904</v>
      </c>
      <c r="F234" s="31">
        <v>19111295</v>
      </c>
      <c r="G234" s="36">
        <f t="shared" ref="G234:G260" si="49">IF(($D234     =0),0,($F234     /$D234     ))</f>
        <v>0.15023433238342826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19111295</v>
      </c>
      <c r="O234" s="36">
        <f t="shared" ref="O234:O260" si="53">IF(($D234     =0),0,($N234     /$D234     ))</f>
        <v>0.15023433238342826</v>
      </c>
      <c r="P234" s="31">
        <v>7170434</v>
      </c>
      <c r="Q234" s="31">
        <v>177845116</v>
      </c>
      <c r="R234" s="31">
        <v>178176037</v>
      </c>
      <c r="S234" s="31">
        <v>7170434</v>
      </c>
      <c r="T234" s="36">
        <f t="shared" ref="T234:T260" si="54">IF(($Q234     =0),0,($S234     /$Q234     ))</f>
        <v>4.0318419539842748E-2</v>
      </c>
      <c r="U234" s="36">
        <f t="shared" ref="U234:U260" si="55">IF(($P234     =0),0,(($F234     /$P234     )-1))</f>
        <v>1.665291250153059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540414688</v>
      </c>
      <c r="E235" s="31">
        <v>540414688</v>
      </c>
      <c r="F235" s="31">
        <v>148916375</v>
      </c>
      <c r="G235" s="36">
        <f t="shared" si="49"/>
        <v>0.27555945148552291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148916375</v>
      </c>
      <c r="O235" s="36">
        <f t="shared" si="53"/>
        <v>0.27555945148552291</v>
      </c>
      <c r="P235" s="31">
        <v>41462220</v>
      </c>
      <c r="Q235" s="31">
        <v>314117195</v>
      </c>
      <c r="R235" s="31">
        <v>400339289</v>
      </c>
      <c r="S235" s="31">
        <v>41462220</v>
      </c>
      <c r="T235" s="36">
        <f t="shared" si="54"/>
        <v>0.13199602142124056</v>
      </c>
      <c r="U235" s="36">
        <f t="shared" si="55"/>
        <v>2.5916160543260829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1071775645</v>
      </c>
      <c r="E236" s="31">
        <v>1071775645</v>
      </c>
      <c r="F236" s="31">
        <v>119272223</v>
      </c>
      <c r="G236" s="36">
        <f t="shared" si="49"/>
        <v>0.11128469242273181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119272223</v>
      </c>
      <c r="O236" s="36">
        <f t="shared" si="53"/>
        <v>0.11128469242273181</v>
      </c>
      <c r="P236" s="31">
        <v>141385140</v>
      </c>
      <c r="Q236" s="31">
        <v>1052198005</v>
      </c>
      <c r="R236" s="31">
        <v>1051781109</v>
      </c>
      <c r="S236" s="31">
        <v>141385140</v>
      </c>
      <c r="T236" s="36">
        <f t="shared" si="54"/>
        <v>0.13437122987132066</v>
      </c>
      <c r="U236" s="36">
        <f t="shared" si="55"/>
        <v>-0.15640198821460305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18020540</v>
      </c>
      <c r="E237" s="31">
        <v>18020540</v>
      </c>
      <c r="F237" s="31">
        <v>133433</v>
      </c>
      <c r="G237" s="36">
        <f t="shared" si="49"/>
        <v>7.4044950928218575E-3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133433</v>
      </c>
      <c r="O237" s="36">
        <f t="shared" si="53"/>
        <v>7.4044950928218575E-3</v>
      </c>
      <c r="P237" s="31">
        <v>1451644</v>
      </c>
      <c r="Q237" s="31">
        <v>15318950</v>
      </c>
      <c r="R237" s="31">
        <v>15372834</v>
      </c>
      <c r="S237" s="31">
        <v>1451644</v>
      </c>
      <c r="T237" s="36">
        <f t="shared" si="54"/>
        <v>9.4761325025540258E-2</v>
      </c>
      <c r="U237" s="36">
        <f t="shared" si="55"/>
        <v>-0.90808145798832218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553817705</v>
      </c>
      <c r="E238" s="31">
        <v>553817705</v>
      </c>
      <c r="F238" s="31">
        <v>46945905</v>
      </c>
      <c r="G238" s="36">
        <f t="shared" si="49"/>
        <v>8.4767793763473126E-2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46945905</v>
      </c>
      <c r="O238" s="36">
        <f t="shared" si="53"/>
        <v>8.4767793763473126E-2</v>
      </c>
      <c r="P238" s="31">
        <v>56784802</v>
      </c>
      <c r="Q238" s="31">
        <v>494039249</v>
      </c>
      <c r="R238" s="31">
        <v>574841600</v>
      </c>
      <c r="S238" s="31">
        <v>56784802</v>
      </c>
      <c r="T238" s="36">
        <f t="shared" si="54"/>
        <v>0.11493985976810518</v>
      </c>
      <c r="U238" s="36">
        <f t="shared" si="55"/>
        <v>-0.17326637856375726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2128908</v>
      </c>
      <c r="E239" s="31">
        <v>2128908</v>
      </c>
      <c r="F239" s="31">
        <v>527631</v>
      </c>
      <c r="G239" s="36">
        <f t="shared" si="49"/>
        <v>0.24784114672874544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527631</v>
      </c>
      <c r="O239" s="36">
        <f t="shared" si="53"/>
        <v>0.24784114672874544</v>
      </c>
      <c r="P239" s="31">
        <v>230350</v>
      </c>
      <c r="Q239" s="31">
        <v>3583847</v>
      </c>
      <c r="R239" s="31">
        <v>3633864</v>
      </c>
      <c r="S239" s="31">
        <v>230350</v>
      </c>
      <c r="T239" s="36">
        <f t="shared" si="54"/>
        <v>6.4274507254355448E-2</v>
      </c>
      <c r="U239" s="36">
        <f t="shared" si="55"/>
        <v>1.290562187974821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2313367390</v>
      </c>
      <c r="E240" s="32">
        <f>SUM(E234:E239)</f>
        <v>2313367390</v>
      </c>
      <c r="F240" s="32">
        <f>SUM(F234:F239)</f>
        <v>334906862</v>
      </c>
      <c r="G240" s="37">
        <f t="shared" si="49"/>
        <v>0.1447702874380018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334906862</v>
      </c>
      <c r="O240" s="37">
        <f t="shared" si="53"/>
        <v>0.1447702874380018</v>
      </c>
      <c r="P240" s="32">
        <f>SUM(P234:P239)</f>
        <v>248484590</v>
      </c>
      <c r="Q240" s="32">
        <f>SUM(Q234:Q239)</f>
        <v>2057102362</v>
      </c>
      <c r="R240" s="32">
        <f>SUM(R234:R239)</f>
        <v>2224144733</v>
      </c>
      <c r="S240" s="32">
        <f>SUM(S234:S239)</f>
        <v>248484590</v>
      </c>
      <c r="T240" s="37">
        <f t="shared" si="54"/>
        <v>0.12079349797567342</v>
      </c>
      <c r="U240" s="37">
        <f t="shared" si="55"/>
        <v>0.347797310086714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49992</v>
      </c>
      <c r="E241" s="31">
        <v>49992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100008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7711769</v>
      </c>
      <c r="E242" s="31">
        <v>7711769</v>
      </c>
      <c r="F242" s="31">
        <v>1250723</v>
      </c>
      <c r="G242" s="36">
        <f t="shared" si="49"/>
        <v>0.16218367017995483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1250723</v>
      </c>
      <c r="O242" s="36">
        <f t="shared" si="53"/>
        <v>0.16218367017995483</v>
      </c>
      <c r="P242" s="31">
        <v>1145617</v>
      </c>
      <c r="Q242" s="31">
        <v>8752840</v>
      </c>
      <c r="R242" s="31">
        <v>7512960</v>
      </c>
      <c r="S242" s="31">
        <v>1145617</v>
      </c>
      <c r="T242" s="36">
        <f t="shared" si="54"/>
        <v>0.13088517555444862</v>
      </c>
      <c r="U242" s="36">
        <f t="shared" si="55"/>
        <v>9.1746194408777182E-2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104763592</v>
      </c>
      <c r="E243" s="31">
        <v>104763592</v>
      </c>
      <c r="F243" s="31">
        <v>12753463</v>
      </c>
      <c r="G243" s="36">
        <f t="shared" si="49"/>
        <v>0.1217356407558076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12753463</v>
      </c>
      <c r="O243" s="36">
        <f t="shared" si="53"/>
        <v>0.1217356407558076</v>
      </c>
      <c r="P243" s="31">
        <v>14001799</v>
      </c>
      <c r="Q243" s="31">
        <v>114823704</v>
      </c>
      <c r="R243" s="31">
        <v>144710049</v>
      </c>
      <c r="S243" s="31">
        <v>14001799</v>
      </c>
      <c r="T243" s="36">
        <f t="shared" si="54"/>
        <v>0.12194171161731553</v>
      </c>
      <c r="U243" s="36">
        <f t="shared" si="55"/>
        <v>-8.9155400673870511E-2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27000000</v>
      </c>
      <c r="E244" s="31">
        <v>27000000</v>
      </c>
      <c r="F244" s="31">
        <v>4452666</v>
      </c>
      <c r="G244" s="36">
        <f t="shared" si="49"/>
        <v>0.16491355555555556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4452666</v>
      </c>
      <c r="O244" s="36">
        <f t="shared" si="53"/>
        <v>0.16491355555555556</v>
      </c>
      <c r="P244" s="31">
        <v>17978691</v>
      </c>
      <c r="Q244" s="31">
        <v>93565116</v>
      </c>
      <c r="R244" s="31">
        <v>93865116</v>
      </c>
      <c r="S244" s="31">
        <v>17978691</v>
      </c>
      <c r="T244" s="36">
        <f t="shared" si="54"/>
        <v>0.19215164549146713</v>
      </c>
      <c r="U244" s="36">
        <f t="shared" si="55"/>
        <v>-0.75233647432952711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10208055</v>
      </c>
      <c r="E245" s="31">
        <v>10208055</v>
      </c>
      <c r="F245" s="31">
        <v>3667482</v>
      </c>
      <c r="G245" s="36">
        <f t="shared" si="49"/>
        <v>0.35927333855470017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3667482</v>
      </c>
      <c r="O245" s="36">
        <f t="shared" si="53"/>
        <v>0.35927333855470017</v>
      </c>
      <c r="P245" s="31">
        <v>762682</v>
      </c>
      <c r="Q245" s="31">
        <v>15480371</v>
      </c>
      <c r="R245" s="31">
        <v>13393359</v>
      </c>
      <c r="S245" s="31">
        <v>762682</v>
      </c>
      <c r="T245" s="36">
        <f t="shared" si="54"/>
        <v>4.9267682279707639E-2</v>
      </c>
      <c r="U245" s="36">
        <f t="shared" si="55"/>
        <v>3.8086646859372584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632660546</v>
      </c>
      <c r="E246" s="31">
        <v>632660546</v>
      </c>
      <c r="F246" s="31">
        <v>48993166</v>
      </c>
      <c r="G246" s="36">
        <f t="shared" si="49"/>
        <v>7.7439894600286954E-2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48993166</v>
      </c>
      <c r="O246" s="36">
        <f t="shared" si="53"/>
        <v>7.7439894600286954E-2</v>
      </c>
      <c r="P246" s="31">
        <v>31728219</v>
      </c>
      <c r="Q246" s="31">
        <v>407139599</v>
      </c>
      <c r="R246" s="31">
        <v>410336798</v>
      </c>
      <c r="S246" s="31">
        <v>31728219</v>
      </c>
      <c r="T246" s="36">
        <f t="shared" si="54"/>
        <v>7.7929582575435016E-2</v>
      </c>
      <c r="U246" s="36">
        <f t="shared" si="55"/>
        <v>0.54415115452903295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782393954</v>
      </c>
      <c r="E247" s="32">
        <f>SUM(E241:E246)</f>
        <v>782393954</v>
      </c>
      <c r="F247" s="32">
        <f>SUM(F241:F246)</f>
        <v>71117500</v>
      </c>
      <c r="G247" s="37">
        <f t="shared" si="49"/>
        <v>9.0897302613869635E-2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71117500</v>
      </c>
      <c r="O247" s="37">
        <f t="shared" si="53"/>
        <v>9.0897302613869635E-2</v>
      </c>
      <c r="P247" s="32">
        <f>SUM(P241:P246)</f>
        <v>65617008</v>
      </c>
      <c r="Q247" s="32">
        <f>SUM(Q241:Q246)</f>
        <v>639761630</v>
      </c>
      <c r="R247" s="32">
        <f>SUM(R241:R246)</f>
        <v>669918290</v>
      </c>
      <c r="S247" s="32">
        <f>SUM(S241:S246)</f>
        <v>65617008</v>
      </c>
      <c r="T247" s="37">
        <f t="shared" si="54"/>
        <v>0.10256477557117641</v>
      </c>
      <c r="U247" s="37">
        <f t="shared" si="55"/>
        <v>8.3827229671916692E-2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39889065</v>
      </c>
      <c r="E248" s="31">
        <v>39889065</v>
      </c>
      <c r="F248" s="31">
        <v>3323461</v>
      </c>
      <c r="G248" s="36">
        <f t="shared" si="49"/>
        <v>8.3317595937633535E-2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3323461</v>
      </c>
      <c r="O248" s="36">
        <f t="shared" si="53"/>
        <v>8.3317595937633535E-2</v>
      </c>
      <c r="P248" s="31">
        <v>3512225</v>
      </c>
      <c r="Q248" s="31">
        <v>37188004</v>
      </c>
      <c r="R248" s="31">
        <v>30775545</v>
      </c>
      <c r="S248" s="31">
        <v>3512225</v>
      </c>
      <c r="T248" s="36">
        <f t="shared" si="54"/>
        <v>9.444510654564843E-2</v>
      </c>
      <c r="U248" s="36">
        <f t="shared" si="55"/>
        <v>-5.3744848351116481E-2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14418344</v>
      </c>
      <c r="E249" s="31">
        <v>14418344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-26914</v>
      </c>
      <c r="Q249" s="31">
        <v>27765542</v>
      </c>
      <c r="R249" s="31">
        <v>27292022</v>
      </c>
      <c r="S249" s="31">
        <v>-26914</v>
      </c>
      <c r="T249" s="36">
        <f t="shared" si="54"/>
        <v>-9.6933097866412979E-4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3889070</v>
      </c>
      <c r="E250" s="31">
        <v>3889070</v>
      </c>
      <c r="F250" s="31">
        <v>1736023</v>
      </c>
      <c r="G250" s="36">
        <f t="shared" si="49"/>
        <v>0.44638512549272708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1736023</v>
      </c>
      <c r="O250" s="36">
        <f t="shared" si="53"/>
        <v>0.44638512549272708</v>
      </c>
      <c r="P250" s="31">
        <v>2530291</v>
      </c>
      <c r="Q250" s="31">
        <v>4097730</v>
      </c>
      <c r="R250" s="31">
        <v>5297730</v>
      </c>
      <c r="S250" s="31">
        <v>2530291</v>
      </c>
      <c r="T250" s="36">
        <f t="shared" si="54"/>
        <v>0.61748602274918063</v>
      </c>
      <c r="U250" s="36">
        <f t="shared" si="55"/>
        <v>-0.31390381580616622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10744062</v>
      </c>
      <c r="E251" s="31">
        <v>10744062</v>
      </c>
      <c r="F251" s="31">
        <v>1495104</v>
      </c>
      <c r="G251" s="36">
        <f t="shared" si="49"/>
        <v>0.13915630792152911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1495104</v>
      </c>
      <c r="O251" s="36">
        <f t="shared" si="53"/>
        <v>0.13915630792152911</v>
      </c>
      <c r="P251" s="31">
        <v>6836670</v>
      </c>
      <c r="Q251" s="31">
        <v>14518334</v>
      </c>
      <c r="R251" s="31">
        <v>10738452</v>
      </c>
      <c r="S251" s="31">
        <v>6836670</v>
      </c>
      <c r="T251" s="36">
        <f t="shared" si="54"/>
        <v>0.47089907147748494</v>
      </c>
      <c r="U251" s="36">
        <f t="shared" si="55"/>
        <v>-0.78131107688392154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205304146</v>
      </c>
      <c r="E253" s="31">
        <v>205304146</v>
      </c>
      <c r="F253" s="31">
        <v>14297602</v>
      </c>
      <c r="G253" s="36">
        <f t="shared" si="49"/>
        <v>6.9641077779306032E-2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14297602</v>
      </c>
      <c r="O253" s="36">
        <f t="shared" si="53"/>
        <v>6.9641077779306032E-2</v>
      </c>
      <c r="P253" s="31">
        <v>11835484</v>
      </c>
      <c r="Q253" s="31">
        <v>340036571</v>
      </c>
      <c r="R253" s="31">
        <v>238375756</v>
      </c>
      <c r="S253" s="31">
        <v>11835484</v>
      </c>
      <c r="T253" s="36">
        <f t="shared" si="54"/>
        <v>3.4806503209915032E-2</v>
      </c>
      <c r="U253" s="36">
        <f t="shared" si="55"/>
        <v>0.20802850141151819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274244687</v>
      </c>
      <c r="E254" s="32">
        <f>SUM(E248:E253)</f>
        <v>274244687</v>
      </c>
      <c r="F254" s="32">
        <f>SUM(F248:F253)</f>
        <v>20852190</v>
      </c>
      <c r="G254" s="37">
        <f t="shared" si="49"/>
        <v>7.6034982584730987E-2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20852190</v>
      </c>
      <c r="O254" s="37">
        <f t="shared" si="53"/>
        <v>7.6034982584730987E-2</v>
      </c>
      <c r="P254" s="32">
        <f>SUM(P248:P253)</f>
        <v>24687756</v>
      </c>
      <c r="Q254" s="32">
        <f>SUM(Q248:Q253)</f>
        <v>423606181</v>
      </c>
      <c r="R254" s="32">
        <f>SUM(R248:R253)</f>
        <v>312479505</v>
      </c>
      <c r="S254" s="32">
        <f>SUM(S248:S253)</f>
        <v>24687756</v>
      </c>
      <c r="T254" s="37">
        <f t="shared" si="54"/>
        <v>5.8279971131960422E-2</v>
      </c>
      <c r="U254" s="37">
        <f t="shared" si="55"/>
        <v>-0.15536308767795659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963167374</v>
      </c>
      <c r="E255" s="31">
        <v>963167374</v>
      </c>
      <c r="F255" s="31">
        <v>120173410</v>
      </c>
      <c r="G255" s="36">
        <f t="shared" si="49"/>
        <v>0.12476897914525913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120173410</v>
      </c>
      <c r="O255" s="36">
        <f t="shared" si="53"/>
        <v>0.12476897914525913</v>
      </c>
      <c r="P255" s="31">
        <v>155796862</v>
      </c>
      <c r="Q255" s="31">
        <v>730845449</v>
      </c>
      <c r="R255" s="31">
        <v>1023714974</v>
      </c>
      <c r="S255" s="31">
        <v>155796862</v>
      </c>
      <c r="T255" s="36">
        <f t="shared" si="54"/>
        <v>0.21317347219329816</v>
      </c>
      <c r="U255" s="36">
        <f t="shared" si="55"/>
        <v>-0.2286532061216997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95037831</v>
      </c>
      <c r="E256" s="31">
        <v>95037831</v>
      </c>
      <c r="F256" s="31">
        <v>17943515</v>
      </c>
      <c r="G256" s="36">
        <f t="shared" si="49"/>
        <v>0.18880391956756673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17943515</v>
      </c>
      <c r="O256" s="36">
        <f t="shared" si="53"/>
        <v>0.18880391956756673</v>
      </c>
      <c r="P256" s="31">
        <v>15672117</v>
      </c>
      <c r="Q256" s="31">
        <v>86168315</v>
      </c>
      <c r="R256" s="31">
        <v>86168315</v>
      </c>
      <c r="S256" s="31">
        <v>15672117</v>
      </c>
      <c r="T256" s="36">
        <f t="shared" si="54"/>
        <v>0.18187795595167436</v>
      </c>
      <c r="U256" s="36">
        <f t="shared" si="55"/>
        <v>0.14493242999653466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288980596</v>
      </c>
      <c r="E257" s="31">
        <v>288980596</v>
      </c>
      <c r="F257" s="31">
        <v>19048993</v>
      </c>
      <c r="G257" s="36">
        <f t="shared" si="49"/>
        <v>6.59178964389706E-2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19048993</v>
      </c>
      <c r="O257" s="36">
        <f t="shared" si="53"/>
        <v>6.59178964389706E-2</v>
      </c>
      <c r="P257" s="31">
        <v>13252880</v>
      </c>
      <c r="Q257" s="31">
        <v>304203405</v>
      </c>
      <c r="R257" s="31">
        <v>296222018</v>
      </c>
      <c r="S257" s="31">
        <v>13252880</v>
      </c>
      <c r="T257" s="36">
        <f t="shared" si="54"/>
        <v>4.3565850290203031E-2</v>
      </c>
      <c r="U257" s="36">
        <f t="shared" si="55"/>
        <v>0.43734742938893278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1347185801</v>
      </c>
      <c r="E259" s="32">
        <f>SUM(E255:E258)</f>
        <v>1347185801</v>
      </c>
      <c r="F259" s="32">
        <f>SUM(F255:F258)</f>
        <v>157165918</v>
      </c>
      <c r="G259" s="37">
        <f t="shared" si="49"/>
        <v>0.116662391990279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157165918</v>
      </c>
      <c r="O259" s="37">
        <f t="shared" si="53"/>
        <v>0.116662391990279</v>
      </c>
      <c r="P259" s="32">
        <f>SUM(P255:P258)</f>
        <v>184721859</v>
      </c>
      <c r="Q259" s="32">
        <f>SUM(Q255:Q258)</f>
        <v>1121217169</v>
      </c>
      <c r="R259" s="32">
        <f>SUM(R255:R258)</f>
        <v>1406105307</v>
      </c>
      <c r="S259" s="32">
        <f>SUM(S255:S258)</f>
        <v>184721859</v>
      </c>
      <c r="T259" s="37">
        <f t="shared" si="54"/>
        <v>0.16475118657409712</v>
      </c>
      <c r="U259" s="37">
        <f t="shared" si="55"/>
        <v>-0.14917531227314029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4717191832</v>
      </c>
      <c r="E260" s="32">
        <f>SUM(E234:E239,E241:E246,E248:E253,E255:E258)</f>
        <v>4717191832</v>
      </c>
      <c r="F260" s="32">
        <f>SUM(F234:F239,F241:F246,F248:F253,F255:F258)</f>
        <v>584042470</v>
      </c>
      <c r="G260" s="37">
        <f t="shared" si="49"/>
        <v>0.12381147318157232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584042470</v>
      </c>
      <c r="O260" s="37">
        <f t="shared" si="53"/>
        <v>0.12381147318157232</v>
      </c>
      <c r="P260" s="32">
        <f>SUM(P234:P239,P241:P246,P248:P253,P255:P258)</f>
        <v>523511213</v>
      </c>
      <c r="Q260" s="32">
        <f>SUM(Q234:Q239,Q241:Q246,Q248:Q253,Q255:Q258)</f>
        <v>4241687342</v>
      </c>
      <c r="R260" s="32">
        <f>SUM(R234:R239,R241:R246,R248:R253,R255:R258)</f>
        <v>4612647835</v>
      </c>
      <c r="S260" s="32">
        <f>SUM(S234:S239,S241:S246,S248:S253,S255:S258)</f>
        <v>523511213</v>
      </c>
      <c r="T260" s="37">
        <f t="shared" si="54"/>
        <v>0.1234205095260885</v>
      </c>
      <c r="U260" s="37">
        <f t="shared" si="55"/>
        <v>0.11562552147283234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101874156</v>
      </c>
      <c r="E263" s="31">
        <v>101874156</v>
      </c>
      <c r="F263" s="31">
        <v>8584871</v>
      </c>
      <c r="G263" s="36">
        <f t="shared" ref="G263:G299" si="56">IF(($D263     =0),0,($F263     /$D263     ))</f>
        <v>8.426937053593847E-2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8584871</v>
      </c>
      <c r="O263" s="36">
        <f t="shared" ref="O263:O299" si="60">IF(($D263     =0),0,($N263     /$D263     ))</f>
        <v>8.426937053593847E-2</v>
      </c>
      <c r="P263" s="31">
        <v>7640086</v>
      </c>
      <c r="Q263" s="31">
        <v>110023646</v>
      </c>
      <c r="R263" s="31">
        <v>116734937</v>
      </c>
      <c r="S263" s="31">
        <v>7640086</v>
      </c>
      <c r="T263" s="36">
        <f t="shared" ref="T263:T299" si="61">IF(($Q263     =0),0,($S263     /$Q263     ))</f>
        <v>6.9440400111808687E-2</v>
      </c>
      <c r="U263" s="36">
        <f t="shared" ref="U263:U299" si="62">IF(($P263     =0),0,(($F263     /$P263     )-1))</f>
        <v>0.12366156611326096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70528320</v>
      </c>
      <c r="E264" s="31">
        <v>70528320</v>
      </c>
      <c r="F264" s="31">
        <v>14963306</v>
      </c>
      <c r="G264" s="36">
        <f t="shared" si="56"/>
        <v>0.21216024995349386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14963306</v>
      </c>
      <c r="O264" s="36">
        <f t="shared" si="60"/>
        <v>0.21216024995349386</v>
      </c>
      <c r="P264" s="31">
        <v>14690666</v>
      </c>
      <c r="Q264" s="31">
        <v>68739546</v>
      </c>
      <c r="R264" s="31">
        <v>73216573</v>
      </c>
      <c r="S264" s="31">
        <v>14690666</v>
      </c>
      <c r="T264" s="36">
        <f t="shared" si="61"/>
        <v>0.21371491164634693</v>
      </c>
      <c r="U264" s="36">
        <f t="shared" si="62"/>
        <v>1.8558722933323724E-2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65420126</v>
      </c>
      <c r="E265" s="31">
        <v>65420126</v>
      </c>
      <c r="F265" s="31">
        <v>12022513</v>
      </c>
      <c r="G265" s="36">
        <f t="shared" si="56"/>
        <v>0.18377391997074416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12022513</v>
      </c>
      <c r="O265" s="36">
        <f t="shared" si="60"/>
        <v>0.18377391997074416</v>
      </c>
      <c r="P265" s="31">
        <v>12734393</v>
      </c>
      <c r="Q265" s="31">
        <v>81264036</v>
      </c>
      <c r="R265" s="31">
        <v>70353919</v>
      </c>
      <c r="S265" s="31">
        <v>12734393</v>
      </c>
      <c r="T265" s="36">
        <f t="shared" si="61"/>
        <v>0.15670392004650127</v>
      </c>
      <c r="U265" s="36">
        <f t="shared" si="62"/>
        <v>-5.5902154111311053E-2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237822602</v>
      </c>
      <c r="E267" s="32">
        <f>SUM(E263:E266)</f>
        <v>237822602</v>
      </c>
      <c r="F267" s="32">
        <f>SUM(F263:F266)</f>
        <v>35570690</v>
      </c>
      <c r="G267" s="37">
        <f t="shared" si="56"/>
        <v>0.149568164257155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35570690</v>
      </c>
      <c r="O267" s="37">
        <f t="shared" si="60"/>
        <v>0.149568164257155</v>
      </c>
      <c r="P267" s="32">
        <f>SUM(P263:P266)</f>
        <v>35065145</v>
      </c>
      <c r="Q267" s="32">
        <f>SUM(Q263:Q266)</f>
        <v>260027228</v>
      </c>
      <c r="R267" s="32">
        <f>SUM(R263:R266)</f>
        <v>260305429</v>
      </c>
      <c r="S267" s="32">
        <f>SUM(S263:S266)</f>
        <v>35065145</v>
      </c>
      <c r="T267" s="37">
        <f t="shared" si="61"/>
        <v>0.13485182021015121</v>
      </c>
      <c r="U267" s="37">
        <f t="shared" si="62"/>
        <v>1.4417308127486761E-2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5965894</v>
      </c>
      <c r="E268" s="31">
        <v>5965894</v>
      </c>
      <c r="F268" s="31">
        <v>636310</v>
      </c>
      <c r="G268" s="36">
        <f t="shared" si="56"/>
        <v>0.10665794598429003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636310</v>
      </c>
      <c r="O268" s="36">
        <f t="shared" si="60"/>
        <v>0.10665794598429003</v>
      </c>
      <c r="P268" s="31">
        <v>1080703</v>
      </c>
      <c r="Q268" s="31">
        <v>9495739</v>
      </c>
      <c r="R268" s="31">
        <v>6006470</v>
      </c>
      <c r="S268" s="31">
        <v>1080703</v>
      </c>
      <c r="T268" s="36">
        <f t="shared" si="61"/>
        <v>0.11380925697304865</v>
      </c>
      <c r="U268" s="36">
        <f t="shared" si="62"/>
        <v>-0.41120733448505276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88538595</v>
      </c>
      <c r="E269" s="31">
        <v>88538595</v>
      </c>
      <c r="F269" s="31">
        <v>14393825</v>
      </c>
      <c r="G269" s="36">
        <f t="shared" si="56"/>
        <v>0.16257119282274582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14393825</v>
      </c>
      <c r="O269" s="36">
        <f t="shared" si="60"/>
        <v>0.16257119282274582</v>
      </c>
      <c r="P269" s="31">
        <v>4157967</v>
      </c>
      <c r="Q269" s="31">
        <v>75567293</v>
      </c>
      <c r="R269" s="31">
        <v>84891834</v>
      </c>
      <c r="S269" s="31">
        <v>4157967</v>
      </c>
      <c r="T269" s="36">
        <f t="shared" si="61"/>
        <v>5.5023368377109923E-2</v>
      </c>
      <c r="U269" s="36">
        <f t="shared" si="62"/>
        <v>2.4617458483917742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16199945</v>
      </c>
      <c r="E270" s="31">
        <v>16199945</v>
      </c>
      <c r="F270" s="31">
        <v>1308007</v>
      </c>
      <c r="G270" s="36">
        <f t="shared" si="56"/>
        <v>8.0741446961702643E-2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1308007</v>
      </c>
      <c r="O270" s="36">
        <f t="shared" si="60"/>
        <v>8.0741446961702643E-2</v>
      </c>
      <c r="P270" s="31">
        <v>680385</v>
      </c>
      <c r="Q270" s="31">
        <v>11102797</v>
      </c>
      <c r="R270" s="31">
        <v>12643781</v>
      </c>
      <c r="S270" s="31">
        <v>680385</v>
      </c>
      <c r="T270" s="36">
        <f t="shared" si="61"/>
        <v>6.1280504362999699E-2</v>
      </c>
      <c r="U270" s="36">
        <f t="shared" si="62"/>
        <v>0.92245125921353344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23150942</v>
      </c>
      <c r="E271" s="31">
        <v>23150942</v>
      </c>
      <c r="F271" s="31">
        <v>2517018</v>
      </c>
      <c r="G271" s="36">
        <f t="shared" si="56"/>
        <v>0.10872205545674989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2517018</v>
      </c>
      <c r="O271" s="36">
        <f t="shared" si="60"/>
        <v>0.10872205545674989</v>
      </c>
      <c r="P271" s="31">
        <v>2253954</v>
      </c>
      <c r="Q271" s="31">
        <v>21664856</v>
      </c>
      <c r="R271" s="31">
        <v>24714970</v>
      </c>
      <c r="S271" s="31">
        <v>2253954</v>
      </c>
      <c r="T271" s="36">
        <f t="shared" si="61"/>
        <v>0.10403734047436088</v>
      </c>
      <c r="U271" s="36">
        <f t="shared" si="62"/>
        <v>0.11671223103932027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4800712</v>
      </c>
      <c r="E272" s="31">
        <v>4800712</v>
      </c>
      <c r="F272" s="31">
        <v>391289</v>
      </c>
      <c r="G272" s="36">
        <f t="shared" si="56"/>
        <v>8.1506451543021122E-2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391289</v>
      </c>
      <c r="O272" s="36">
        <f t="shared" si="60"/>
        <v>8.1506451543021122E-2</v>
      </c>
      <c r="P272" s="31">
        <v>460702</v>
      </c>
      <c r="Q272" s="31">
        <v>7165313</v>
      </c>
      <c r="R272" s="31">
        <v>6665313</v>
      </c>
      <c r="S272" s="31">
        <v>460702</v>
      </c>
      <c r="T272" s="36">
        <f t="shared" si="61"/>
        <v>6.4296144495013682E-2</v>
      </c>
      <c r="U272" s="36">
        <f t="shared" si="62"/>
        <v>-0.15066789377949308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19012435</v>
      </c>
      <c r="E273" s="31">
        <v>19012435</v>
      </c>
      <c r="F273" s="31">
        <v>1315879</v>
      </c>
      <c r="G273" s="36">
        <f t="shared" si="56"/>
        <v>6.9211492373280961E-2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1315879</v>
      </c>
      <c r="O273" s="36">
        <f t="shared" si="60"/>
        <v>6.9211492373280961E-2</v>
      </c>
      <c r="P273" s="31">
        <v>1357468</v>
      </c>
      <c r="Q273" s="31">
        <v>17958999</v>
      </c>
      <c r="R273" s="31">
        <v>17517999</v>
      </c>
      <c r="S273" s="31">
        <v>1357468</v>
      </c>
      <c r="T273" s="36">
        <f t="shared" si="61"/>
        <v>7.5587063621975814E-2</v>
      </c>
      <c r="U273" s="36">
        <f t="shared" si="62"/>
        <v>-3.0637186290947582E-2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157668523</v>
      </c>
      <c r="E275" s="32">
        <f>SUM(E268:E274)</f>
        <v>157668523</v>
      </c>
      <c r="F275" s="32">
        <f>SUM(F268:F274)</f>
        <v>20562328</v>
      </c>
      <c r="G275" s="37">
        <f t="shared" si="56"/>
        <v>0.13041492118246076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20562328</v>
      </c>
      <c r="O275" s="37">
        <f t="shared" si="60"/>
        <v>0.13041492118246076</v>
      </c>
      <c r="P275" s="32">
        <f>SUM(P268:P274)</f>
        <v>9991179</v>
      </c>
      <c r="Q275" s="32">
        <f>SUM(Q268:Q274)</f>
        <v>142954997</v>
      </c>
      <c r="R275" s="32">
        <f>SUM(R268:R274)</f>
        <v>152440367</v>
      </c>
      <c r="S275" s="32">
        <f>SUM(S268:S274)</f>
        <v>9991179</v>
      </c>
      <c r="T275" s="37">
        <f t="shared" si="61"/>
        <v>6.9890379557700943E-2</v>
      </c>
      <c r="U275" s="37">
        <f t="shared" si="62"/>
        <v>1.0580482043210315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23050836</v>
      </c>
      <c r="E276" s="31">
        <v>23050836</v>
      </c>
      <c r="F276" s="31">
        <v>2458033</v>
      </c>
      <c r="G276" s="36">
        <f t="shared" si="56"/>
        <v>0.10663530815107963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2458033</v>
      </c>
      <c r="O276" s="36">
        <f t="shared" si="60"/>
        <v>0.10663530815107963</v>
      </c>
      <c r="P276" s="31">
        <v>1495922</v>
      </c>
      <c r="Q276" s="31">
        <v>8517052</v>
      </c>
      <c r="R276" s="31">
        <v>20630644</v>
      </c>
      <c r="S276" s="31">
        <v>1495922</v>
      </c>
      <c r="T276" s="36">
        <f t="shared" si="61"/>
        <v>0.17563847209104747</v>
      </c>
      <c r="U276" s="36">
        <f t="shared" si="62"/>
        <v>0.64315585973065437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40388300</v>
      </c>
      <c r="E277" s="31">
        <v>40388300</v>
      </c>
      <c r="F277" s="31">
        <v>1798501</v>
      </c>
      <c r="G277" s="36">
        <f t="shared" si="56"/>
        <v>4.4530247621217038E-2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1798501</v>
      </c>
      <c r="O277" s="36">
        <f t="shared" si="60"/>
        <v>4.4530247621217038E-2</v>
      </c>
      <c r="P277" s="31">
        <v>4575945</v>
      </c>
      <c r="Q277" s="31">
        <v>34308884</v>
      </c>
      <c r="R277" s="31">
        <v>38797169</v>
      </c>
      <c r="S277" s="31">
        <v>4575945</v>
      </c>
      <c r="T277" s="36">
        <f t="shared" si="61"/>
        <v>0.13337492994525849</v>
      </c>
      <c r="U277" s="36">
        <f t="shared" si="62"/>
        <v>-0.60696621135087936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13650955</v>
      </c>
      <c r="E278" s="31">
        <v>13650955</v>
      </c>
      <c r="F278" s="31">
        <v>2364272</v>
      </c>
      <c r="G278" s="36">
        <f t="shared" si="56"/>
        <v>0.17319462264728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2364272</v>
      </c>
      <c r="O278" s="36">
        <f t="shared" si="60"/>
        <v>0.17319462264728</v>
      </c>
      <c r="P278" s="31">
        <v>258702</v>
      </c>
      <c r="Q278" s="31">
        <v>0</v>
      </c>
      <c r="R278" s="31">
        <v>17812170</v>
      </c>
      <c r="S278" s="31">
        <v>258702</v>
      </c>
      <c r="T278" s="36">
        <f t="shared" si="61"/>
        <v>0</v>
      </c>
      <c r="U278" s="36">
        <f t="shared" si="62"/>
        <v>8.1389784385122645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4354116</v>
      </c>
      <c r="E279" s="31">
        <v>4354116</v>
      </c>
      <c r="F279" s="31">
        <v>148398</v>
      </c>
      <c r="G279" s="36">
        <f t="shared" si="56"/>
        <v>3.4082233913841527E-2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148398</v>
      </c>
      <c r="O279" s="36">
        <f t="shared" si="60"/>
        <v>3.4082233913841527E-2</v>
      </c>
      <c r="P279" s="31">
        <v>0</v>
      </c>
      <c r="Q279" s="31">
        <v>6547370</v>
      </c>
      <c r="R279" s="31">
        <v>5327450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12510829</v>
      </c>
      <c r="E280" s="31">
        <v>12510829</v>
      </c>
      <c r="F280" s="31">
        <v>1070433</v>
      </c>
      <c r="G280" s="36">
        <f t="shared" si="56"/>
        <v>8.5560517212728268E-2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1070433</v>
      </c>
      <c r="O280" s="36">
        <f t="shared" si="60"/>
        <v>8.5560517212728268E-2</v>
      </c>
      <c r="P280" s="31">
        <v>1101763</v>
      </c>
      <c r="Q280" s="31">
        <v>13346533</v>
      </c>
      <c r="R280" s="31">
        <v>13188700</v>
      </c>
      <c r="S280" s="31">
        <v>1101763</v>
      </c>
      <c r="T280" s="36">
        <f t="shared" si="61"/>
        <v>8.2550502066716505E-2</v>
      </c>
      <c r="U280" s="36">
        <f t="shared" si="62"/>
        <v>-2.8436242640204834E-2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11980197</v>
      </c>
      <c r="E281" s="31">
        <v>11980197</v>
      </c>
      <c r="F281" s="31">
        <v>1724050</v>
      </c>
      <c r="G281" s="36">
        <f t="shared" si="56"/>
        <v>0.14390831803517087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1724050</v>
      </c>
      <c r="O281" s="36">
        <f t="shared" si="60"/>
        <v>0.14390831803517087</v>
      </c>
      <c r="P281" s="31">
        <v>1891093</v>
      </c>
      <c r="Q281" s="31">
        <v>19468326</v>
      </c>
      <c r="R281" s="31">
        <v>11659860</v>
      </c>
      <c r="S281" s="31">
        <v>1891093</v>
      </c>
      <c r="T281" s="36">
        <f t="shared" si="61"/>
        <v>9.7136908432702437E-2</v>
      </c>
      <c r="U281" s="36">
        <f t="shared" si="62"/>
        <v>-8.8331456993389512E-2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21743672</v>
      </c>
      <c r="E282" s="31">
        <v>21743672</v>
      </c>
      <c r="F282" s="31">
        <v>2200043</v>
      </c>
      <c r="G282" s="36">
        <f t="shared" si="56"/>
        <v>0.10118084010833128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2200043</v>
      </c>
      <c r="O282" s="36">
        <f t="shared" si="60"/>
        <v>0.10118084010833128</v>
      </c>
      <c r="P282" s="31">
        <v>3077999</v>
      </c>
      <c r="Q282" s="31">
        <v>20945513</v>
      </c>
      <c r="R282" s="31">
        <v>21172369</v>
      </c>
      <c r="S282" s="31">
        <v>3077999</v>
      </c>
      <c r="T282" s="36">
        <f t="shared" si="61"/>
        <v>0.14695266714164509</v>
      </c>
      <c r="U282" s="36">
        <f t="shared" si="62"/>
        <v>-0.28523596011564656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14621147</v>
      </c>
      <c r="E283" s="31">
        <v>14621147</v>
      </c>
      <c r="F283" s="31">
        <v>616350</v>
      </c>
      <c r="G283" s="36">
        <f t="shared" si="56"/>
        <v>4.2154695524229395E-2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616350</v>
      </c>
      <c r="O283" s="36">
        <f t="shared" si="60"/>
        <v>4.2154695524229395E-2</v>
      </c>
      <c r="P283" s="31">
        <v>1777073</v>
      </c>
      <c r="Q283" s="31">
        <v>17045723</v>
      </c>
      <c r="R283" s="31">
        <v>16887318</v>
      </c>
      <c r="S283" s="31">
        <v>1777073</v>
      </c>
      <c r="T283" s="36">
        <f t="shared" si="61"/>
        <v>0.10425330741324378</v>
      </c>
      <c r="U283" s="36">
        <f t="shared" si="62"/>
        <v>-0.65316562684819357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142300052</v>
      </c>
      <c r="E285" s="32">
        <f>SUM(E276:E284)</f>
        <v>142300052</v>
      </c>
      <c r="F285" s="32">
        <f>SUM(F276:F284)</f>
        <v>12380080</v>
      </c>
      <c r="G285" s="37">
        <f t="shared" si="56"/>
        <v>8.6999827659936482E-2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12380080</v>
      </c>
      <c r="O285" s="37">
        <f t="shared" si="60"/>
        <v>8.6999827659936482E-2</v>
      </c>
      <c r="P285" s="32">
        <f>SUM(P276:P284)</f>
        <v>14178497</v>
      </c>
      <c r="Q285" s="32">
        <f>SUM(Q276:Q284)</f>
        <v>120179401</v>
      </c>
      <c r="R285" s="32">
        <f>SUM(R276:R284)</f>
        <v>145475680</v>
      </c>
      <c r="S285" s="32">
        <f>SUM(S276:S284)</f>
        <v>14178497</v>
      </c>
      <c r="T285" s="37">
        <f t="shared" si="61"/>
        <v>0.1179777639264486</v>
      </c>
      <c r="U285" s="37">
        <f t="shared" si="62"/>
        <v>-0.12684115953898356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52937132</v>
      </c>
      <c r="E286" s="31">
        <v>52937132</v>
      </c>
      <c r="F286" s="31">
        <v>10504093</v>
      </c>
      <c r="G286" s="36">
        <f t="shared" si="56"/>
        <v>0.19842580440511964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10504093</v>
      </c>
      <c r="O286" s="36">
        <f t="shared" si="60"/>
        <v>0.19842580440511964</v>
      </c>
      <c r="P286" s="31">
        <v>8207969</v>
      </c>
      <c r="Q286" s="31">
        <v>25665363</v>
      </c>
      <c r="R286" s="31">
        <v>25665363</v>
      </c>
      <c r="S286" s="31">
        <v>8207969</v>
      </c>
      <c r="T286" s="36">
        <f t="shared" si="61"/>
        <v>0.3198072437159763</v>
      </c>
      <c r="U286" s="36">
        <f t="shared" si="62"/>
        <v>0.27974325926425903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14115136</v>
      </c>
      <c r="E287" s="31">
        <v>14115136</v>
      </c>
      <c r="F287" s="31">
        <v>1806525</v>
      </c>
      <c r="G287" s="36">
        <f t="shared" si="56"/>
        <v>0.12798495175675248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1806525</v>
      </c>
      <c r="O287" s="36">
        <f t="shared" si="60"/>
        <v>0.12798495175675248</v>
      </c>
      <c r="P287" s="31">
        <v>2344668</v>
      </c>
      <c r="Q287" s="31">
        <v>12032484</v>
      </c>
      <c r="R287" s="31">
        <v>12132484</v>
      </c>
      <c r="S287" s="31">
        <v>2344668</v>
      </c>
      <c r="T287" s="36">
        <f t="shared" si="61"/>
        <v>0.19486150989272041</v>
      </c>
      <c r="U287" s="36">
        <f t="shared" si="62"/>
        <v>-0.22951778247496024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37478487</v>
      </c>
      <c r="E288" s="31">
        <v>37478487</v>
      </c>
      <c r="F288" s="31">
        <v>4863109</v>
      </c>
      <c r="G288" s="36">
        <f t="shared" si="56"/>
        <v>0.12975734586084012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4863109</v>
      </c>
      <c r="O288" s="36">
        <f t="shared" si="60"/>
        <v>0.12975734586084012</v>
      </c>
      <c r="P288" s="31">
        <v>2487242</v>
      </c>
      <c r="Q288" s="31">
        <v>38299671</v>
      </c>
      <c r="R288" s="31">
        <v>29826628</v>
      </c>
      <c r="S288" s="31">
        <v>2487242</v>
      </c>
      <c r="T288" s="36">
        <f t="shared" si="61"/>
        <v>6.4941602239873025E-2</v>
      </c>
      <c r="U288" s="36">
        <f t="shared" si="62"/>
        <v>0.95522148628882908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10478707</v>
      </c>
      <c r="E289" s="31">
        <v>10478707</v>
      </c>
      <c r="F289" s="31">
        <v>687246</v>
      </c>
      <c r="G289" s="36">
        <f t="shared" si="56"/>
        <v>6.5585000134081431E-2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687246</v>
      </c>
      <c r="O289" s="36">
        <f t="shared" si="60"/>
        <v>6.5585000134081431E-2</v>
      </c>
      <c r="P289" s="31">
        <v>484804</v>
      </c>
      <c r="Q289" s="31">
        <v>7086596</v>
      </c>
      <c r="R289" s="31">
        <v>7753148</v>
      </c>
      <c r="S289" s="31">
        <v>484804</v>
      </c>
      <c r="T289" s="36">
        <f t="shared" si="61"/>
        <v>6.8411406548362572E-2</v>
      </c>
      <c r="U289" s="36">
        <f t="shared" si="62"/>
        <v>0.41757493750051577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103864649</v>
      </c>
      <c r="E290" s="31">
        <v>103864649</v>
      </c>
      <c r="F290" s="31">
        <v>12478793</v>
      </c>
      <c r="G290" s="36">
        <f t="shared" si="56"/>
        <v>0.12014475685562659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12478793</v>
      </c>
      <c r="O290" s="36">
        <f t="shared" si="60"/>
        <v>0.12014475685562659</v>
      </c>
      <c r="P290" s="31">
        <v>11365051</v>
      </c>
      <c r="Q290" s="31">
        <v>92170804</v>
      </c>
      <c r="R290" s="31">
        <v>91170804</v>
      </c>
      <c r="S290" s="31">
        <v>11365051</v>
      </c>
      <c r="T290" s="36">
        <f t="shared" si="61"/>
        <v>0.12330424067907664</v>
      </c>
      <c r="U290" s="36">
        <f t="shared" si="62"/>
        <v>9.7997096537446149E-2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218874111</v>
      </c>
      <c r="E292" s="32">
        <f>SUM(E286:E291)</f>
        <v>218874111</v>
      </c>
      <c r="F292" s="32">
        <f>SUM(F286:F291)</f>
        <v>30339766</v>
      </c>
      <c r="G292" s="37">
        <f t="shared" si="56"/>
        <v>0.13861742652606365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30339766</v>
      </c>
      <c r="O292" s="37">
        <f t="shared" si="60"/>
        <v>0.13861742652606365</v>
      </c>
      <c r="P292" s="32">
        <f>SUM(P286:P291)</f>
        <v>24889734</v>
      </c>
      <c r="Q292" s="32">
        <f>SUM(Q286:Q291)</f>
        <v>175254918</v>
      </c>
      <c r="R292" s="32">
        <f>SUM(R286:R291)</f>
        <v>166548427</v>
      </c>
      <c r="S292" s="32">
        <f>SUM(S286:S291)</f>
        <v>24889734</v>
      </c>
      <c r="T292" s="37">
        <f t="shared" si="61"/>
        <v>0.1420201742926267</v>
      </c>
      <c r="U292" s="37">
        <f t="shared" si="62"/>
        <v>0.21896706489510898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404410918</v>
      </c>
      <c r="E293" s="31">
        <v>404410918</v>
      </c>
      <c r="F293" s="31">
        <v>84820630</v>
      </c>
      <c r="G293" s="36">
        <f t="shared" si="56"/>
        <v>0.20973872421515583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84820630</v>
      </c>
      <c r="O293" s="36">
        <f t="shared" si="60"/>
        <v>0.20973872421515583</v>
      </c>
      <c r="P293" s="31">
        <v>60459398</v>
      </c>
      <c r="Q293" s="31">
        <v>374957439</v>
      </c>
      <c r="R293" s="31">
        <v>414257439</v>
      </c>
      <c r="S293" s="31">
        <v>60459398</v>
      </c>
      <c r="T293" s="36">
        <f t="shared" si="61"/>
        <v>0.16124336180992532</v>
      </c>
      <c r="U293" s="36">
        <f t="shared" si="62"/>
        <v>0.40293540468265987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34939321</v>
      </c>
      <c r="E294" s="31">
        <v>34939321</v>
      </c>
      <c r="F294" s="31">
        <v>6789023</v>
      </c>
      <c r="G294" s="36">
        <f t="shared" si="56"/>
        <v>0.19430895637611276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6789023</v>
      </c>
      <c r="O294" s="36">
        <f t="shared" si="60"/>
        <v>0.19430895637611276</v>
      </c>
      <c r="P294" s="31">
        <v>7459382</v>
      </c>
      <c r="Q294" s="31">
        <v>36480536</v>
      </c>
      <c r="R294" s="31">
        <v>39253902</v>
      </c>
      <c r="S294" s="31">
        <v>7459382</v>
      </c>
      <c r="T294" s="36">
        <f t="shared" si="61"/>
        <v>0.20447566888819835</v>
      </c>
      <c r="U294" s="36">
        <f t="shared" si="62"/>
        <v>-8.986790058479377E-2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24944311</v>
      </c>
      <c r="E295" s="31">
        <v>24944311</v>
      </c>
      <c r="F295" s="31">
        <v>6228771</v>
      </c>
      <c r="G295" s="36">
        <f t="shared" si="56"/>
        <v>0.24970707749755044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6228771</v>
      </c>
      <c r="O295" s="36">
        <f t="shared" si="60"/>
        <v>0.24970707749755044</v>
      </c>
      <c r="P295" s="31">
        <v>3146111</v>
      </c>
      <c r="Q295" s="31">
        <v>18282085</v>
      </c>
      <c r="R295" s="31">
        <v>21466163</v>
      </c>
      <c r="S295" s="31">
        <v>3146111</v>
      </c>
      <c r="T295" s="36">
        <f t="shared" si="61"/>
        <v>0.17208710056867146</v>
      </c>
      <c r="U295" s="36">
        <f t="shared" si="62"/>
        <v>0.9798319258284276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82582148</v>
      </c>
      <c r="E296" s="31">
        <v>82582148</v>
      </c>
      <c r="F296" s="31">
        <v>9732412</v>
      </c>
      <c r="G296" s="36">
        <f t="shared" si="56"/>
        <v>0.11785128185331289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9732412</v>
      </c>
      <c r="O296" s="36">
        <f t="shared" si="60"/>
        <v>0.11785128185331289</v>
      </c>
      <c r="P296" s="31">
        <v>6022302</v>
      </c>
      <c r="Q296" s="31">
        <v>93241828</v>
      </c>
      <c r="R296" s="31">
        <v>93241828</v>
      </c>
      <c r="S296" s="31">
        <v>6022302</v>
      </c>
      <c r="T296" s="36">
        <f t="shared" si="61"/>
        <v>6.4587987271120431E-2</v>
      </c>
      <c r="U296" s="36">
        <f t="shared" si="62"/>
        <v>0.61606176508584265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546876698</v>
      </c>
      <c r="E298" s="32">
        <f>SUM(E293:E297)</f>
        <v>546876698</v>
      </c>
      <c r="F298" s="32">
        <f>SUM(F293:F297)</f>
        <v>107570836</v>
      </c>
      <c r="G298" s="37">
        <f t="shared" si="56"/>
        <v>0.19670034651942694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107570836</v>
      </c>
      <c r="O298" s="37">
        <f t="shared" si="60"/>
        <v>0.19670034651942694</v>
      </c>
      <c r="P298" s="32">
        <f>SUM(P293:P297)</f>
        <v>77087193</v>
      </c>
      <c r="Q298" s="32">
        <f>SUM(Q293:Q297)</f>
        <v>522961888</v>
      </c>
      <c r="R298" s="32">
        <f>SUM(R293:R297)</f>
        <v>568219332</v>
      </c>
      <c r="S298" s="32">
        <f>SUM(S293:S297)</f>
        <v>77087193</v>
      </c>
      <c r="T298" s="37">
        <f t="shared" si="61"/>
        <v>0.14740499215881675</v>
      </c>
      <c r="U298" s="37">
        <f t="shared" si="62"/>
        <v>0.39544367635749822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1303541986</v>
      </c>
      <c r="E299" s="32">
        <f>SUM(E263:E266,E268:E274,E276:E284,E286:E291,E293:E297)</f>
        <v>1303541986</v>
      </c>
      <c r="F299" s="32">
        <f>SUM(F263:F266,F268:F274,F276:F284,F286:F291,F293:F297)</f>
        <v>206423700</v>
      </c>
      <c r="G299" s="37">
        <f t="shared" si="56"/>
        <v>0.15835600403898306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206423700</v>
      </c>
      <c r="O299" s="37">
        <f t="shared" si="60"/>
        <v>0.15835600403898306</v>
      </c>
      <c r="P299" s="32">
        <f>SUM(P263:P266,P268:P274,P276:P284,P286:P291,P293:P297)</f>
        <v>161211748</v>
      </c>
      <c r="Q299" s="32">
        <f>SUM(Q263:Q266,Q268:Q274,Q276:Q284,Q286:Q291,Q293:Q297)</f>
        <v>1221378432</v>
      </c>
      <c r="R299" s="32">
        <f>SUM(R263:R266,R268:R274,R276:R284,R286:R291,R293:R297)</f>
        <v>1292989235</v>
      </c>
      <c r="S299" s="32">
        <f>SUM(S263:S266,S268:S274,S276:S284,S286:S291,S293:S297)</f>
        <v>161211748</v>
      </c>
      <c r="T299" s="37">
        <f t="shared" si="61"/>
        <v>0.13199164466660568</v>
      </c>
      <c r="U299" s="37">
        <f t="shared" si="62"/>
        <v>0.28045072744946609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9882575733</v>
      </c>
      <c r="E302" s="31">
        <v>9885235438</v>
      </c>
      <c r="F302" s="31">
        <v>1719450170</v>
      </c>
      <c r="G302" s="36">
        <f t="shared" ref="G302:G339" si="63">IF(($D302     =0),0,($F302     /$D302     ))</f>
        <v>0.17398805902983308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1719450170</v>
      </c>
      <c r="O302" s="36">
        <f t="shared" ref="O302:O339" si="67">IF(($D302     =0),0,($N302     /$D302     ))</f>
        <v>0.17398805902983308</v>
      </c>
      <c r="P302" s="31">
        <v>1524992962</v>
      </c>
      <c r="Q302" s="31">
        <v>8779721563</v>
      </c>
      <c r="R302" s="31">
        <v>8931462101</v>
      </c>
      <c r="S302" s="31">
        <v>1524992962</v>
      </c>
      <c r="T302" s="36">
        <f t="shared" ref="T302:T339" si="68">IF(($Q302     =0),0,($S302     /$Q302     ))</f>
        <v>0.17369491174147386</v>
      </c>
      <c r="U302" s="36">
        <f t="shared" ref="U302:U339" si="69">IF(($P302     =0),0,(($F302     /$P302     )-1))</f>
        <v>0.12751351176399717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9882575733</v>
      </c>
      <c r="E303" s="32">
        <f>E302</f>
        <v>9885235438</v>
      </c>
      <c r="F303" s="32">
        <f>F302</f>
        <v>1719450170</v>
      </c>
      <c r="G303" s="37">
        <f t="shared" si="63"/>
        <v>0.17398805902983308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1719450170</v>
      </c>
      <c r="O303" s="37">
        <f t="shared" si="67"/>
        <v>0.17398805902983308</v>
      </c>
      <c r="P303" s="32">
        <f>P302</f>
        <v>1524992962</v>
      </c>
      <c r="Q303" s="32">
        <f>Q302</f>
        <v>8779721563</v>
      </c>
      <c r="R303" s="32">
        <f>R302</f>
        <v>8931462101</v>
      </c>
      <c r="S303" s="32">
        <f>S302</f>
        <v>1524992962</v>
      </c>
      <c r="T303" s="37">
        <f t="shared" si="68"/>
        <v>0.17369491174147386</v>
      </c>
      <c r="U303" s="37">
        <f t="shared" si="69"/>
        <v>0.12751351176399717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48660611</v>
      </c>
      <c r="E304" s="31">
        <v>48660611</v>
      </c>
      <c r="F304" s="31">
        <v>7163074</v>
      </c>
      <c r="G304" s="36">
        <f t="shared" si="63"/>
        <v>0.14720476896601237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7163074</v>
      </c>
      <c r="O304" s="36">
        <f t="shared" si="67"/>
        <v>0.14720476896601237</v>
      </c>
      <c r="P304" s="31">
        <v>5414163</v>
      </c>
      <c r="Q304" s="31">
        <v>47554935</v>
      </c>
      <c r="R304" s="31">
        <v>47103700</v>
      </c>
      <c r="S304" s="31">
        <v>5414163</v>
      </c>
      <c r="T304" s="36">
        <f t="shared" si="68"/>
        <v>0.11385070760794858</v>
      </c>
      <c r="U304" s="36">
        <f t="shared" si="69"/>
        <v>0.32302518413280135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34006903</v>
      </c>
      <c r="E305" s="31">
        <v>34006903</v>
      </c>
      <c r="F305" s="31">
        <v>6384214</v>
      </c>
      <c r="G305" s="36">
        <f t="shared" si="63"/>
        <v>0.18773288470284988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6384214</v>
      </c>
      <c r="O305" s="36">
        <f t="shared" si="67"/>
        <v>0.18773288470284988</v>
      </c>
      <c r="P305" s="31">
        <v>7253501</v>
      </c>
      <c r="Q305" s="31">
        <v>33757318</v>
      </c>
      <c r="R305" s="31">
        <v>31612685</v>
      </c>
      <c r="S305" s="31">
        <v>7253501</v>
      </c>
      <c r="T305" s="36">
        <f t="shared" si="68"/>
        <v>0.21487195754117669</v>
      </c>
      <c r="U305" s="36">
        <f t="shared" si="69"/>
        <v>-0.11984378302284648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42699000</v>
      </c>
      <c r="E306" s="31">
        <v>42699000</v>
      </c>
      <c r="F306" s="31">
        <v>6978256</v>
      </c>
      <c r="G306" s="36">
        <f t="shared" si="63"/>
        <v>0.16342902644090027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6978256</v>
      </c>
      <c r="O306" s="36">
        <f t="shared" si="67"/>
        <v>0.16342902644090027</v>
      </c>
      <c r="P306" s="31">
        <v>6022484</v>
      </c>
      <c r="Q306" s="31">
        <v>36272759</v>
      </c>
      <c r="R306" s="31">
        <v>39901500</v>
      </c>
      <c r="S306" s="31">
        <v>6022484</v>
      </c>
      <c r="T306" s="36">
        <f t="shared" si="68"/>
        <v>0.16603324825663249</v>
      </c>
      <c r="U306" s="36">
        <f t="shared" si="69"/>
        <v>0.15870062917560257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182545936</v>
      </c>
      <c r="E307" s="31">
        <v>182545936</v>
      </c>
      <c r="F307" s="31">
        <v>39032700</v>
      </c>
      <c r="G307" s="36">
        <f t="shared" si="63"/>
        <v>0.21382398784270937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39032700</v>
      </c>
      <c r="O307" s="36">
        <f t="shared" si="67"/>
        <v>0.21382398784270937</v>
      </c>
      <c r="P307" s="31">
        <v>40934839</v>
      </c>
      <c r="Q307" s="31">
        <v>179350712</v>
      </c>
      <c r="R307" s="31">
        <v>169657501</v>
      </c>
      <c r="S307" s="31">
        <v>40934839</v>
      </c>
      <c r="T307" s="36">
        <f t="shared" si="68"/>
        <v>0.2282390660372734</v>
      </c>
      <c r="U307" s="36">
        <f t="shared" si="69"/>
        <v>-4.6467484579577834E-2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117661539</v>
      </c>
      <c r="E308" s="31">
        <v>117661539</v>
      </c>
      <c r="F308" s="31">
        <v>10794523</v>
      </c>
      <c r="G308" s="36">
        <f t="shared" si="63"/>
        <v>9.1742153738104681E-2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10794523</v>
      </c>
      <c r="O308" s="36">
        <f t="shared" si="67"/>
        <v>9.1742153738104681E-2</v>
      </c>
      <c r="P308" s="31">
        <v>10419243</v>
      </c>
      <c r="Q308" s="31">
        <v>108518537</v>
      </c>
      <c r="R308" s="31">
        <v>123586688</v>
      </c>
      <c r="S308" s="31">
        <v>10419243</v>
      </c>
      <c r="T308" s="36">
        <f t="shared" si="68"/>
        <v>9.6013485695996811E-2</v>
      </c>
      <c r="U308" s="36">
        <f t="shared" si="69"/>
        <v>3.6017971747083655E-2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184194003</v>
      </c>
      <c r="E309" s="31">
        <v>184194003</v>
      </c>
      <c r="F309" s="31">
        <v>25775484</v>
      </c>
      <c r="G309" s="36">
        <f t="shared" si="63"/>
        <v>0.13993660803386743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25775484</v>
      </c>
      <c r="O309" s="36">
        <f t="shared" si="67"/>
        <v>0.13993660803386743</v>
      </c>
      <c r="P309" s="31">
        <v>22892433</v>
      </c>
      <c r="Q309" s="31">
        <v>151072260</v>
      </c>
      <c r="R309" s="31">
        <v>176380960</v>
      </c>
      <c r="S309" s="31">
        <v>22892433</v>
      </c>
      <c r="T309" s="36">
        <f t="shared" si="68"/>
        <v>0.15153300149213364</v>
      </c>
      <c r="U309" s="36">
        <f t="shared" si="69"/>
        <v>0.1259390384586907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609767992</v>
      </c>
      <c r="E310" s="32">
        <f>SUM(E304:E309)</f>
        <v>609767992</v>
      </c>
      <c r="F310" s="32">
        <f>SUM(F304:F309)</f>
        <v>96128251</v>
      </c>
      <c r="G310" s="37">
        <f t="shared" si="63"/>
        <v>0.15764725643388641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96128251</v>
      </c>
      <c r="O310" s="37">
        <f t="shared" si="67"/>
        <v>0.15764725643388641</v>
      </c>
      <c r="P310" s="32">
        <f>SUM(P304:P309)</f>
        <v>92936663</v>
      </c>
      <c r="Q310" s="32">
        <f>SUM(Q304:Q309)</f>
        <v>556526521</v>
      </c>
      <c r="R310" s="32">
        <f>SUM(R304:R309)</f>
        <v>588243034</v>
      </c>
      <c r="S310" s="32">
        <f>SUM(S304:S309)</f>
        <v>92936663</v>
      </c>
      <c r="T310" s="37">
        <f t="shared" si="68"/>
        <v>0.16699413144409697</v>
      </c>
      <c r="U310" s="37">
        <f t="shared" si="69"/>
        <v>3.4341538602478128E-2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61526258</v>
      </c>
      <c r="E311" s="31">
        <v>60621259</v>
      </c>
      <c r="F311" s="31">
        <v>7785872</v>
      </c>
      <c r="G311" s="36">
        <f t="shared" si="63"/>
        <v>0.12654551492470092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7785872</v>
      </c>
      <c r="O311" s="36">
        <f t="shared" si="67"/>
        <v>0.12654551492470092</v>
      </c>
      <c r="P311" s="31">
        <v>10991273</v>
      </c>
      <c r="Q311" s="31">
        <v>55909105</v>
      </c>
      <c r="R311" s="31">
        <v>55514451</v>
      </c>
      <c r="S311" s="31">
        <v>10991273</v>
      </c>
      <c r="T311" s="36">
        <f t="shared" si="68"/>
        <v>0.19659182524921479</v>
      </c>
      <c r="U311" s="36">
        <f t="shared" si="69"/>
        <v>-0.29163146070523405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187289826</v>
      </c>
      <c r="E312" s="31">
        <v>186378910</v>
      </c>
      <c r="F312" s="31">
        <v>31075127</v>
      </c>
      <c r="G312" s="36">
        <f t="shared" si="63"/>
        <v>0.1659199950348611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31075127</v>
      </c>
      <c r="O312" s="36">
        <f t="shared" si="67"/>
        <v>0.1659199950348611</v>
      </c>
      <c r="P312" s="31">
        <v>34246610</v>
      </c>
      <c r="Q312" s="31">
        <v>161616579</v>
      </c>
      <c r="R312" s="31">
        <v>182536656</v>
      </c>
      <c r="S312" s="31">
        <v>34246610</v>
      </c>
      <c r="T312" s="36">
        <f t="shared" si="68"/>
        <v>0.21190035212909686</v>
      </c>
      <c r="U312" s="36">
        <f t="shared" si="69"/>
        <v>-9.2607209881503616E-2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185691867</v>
      </c>
      <c r="E313" s="31">
        <v>185691867</v>
      </c>
      <c r="F313" s="31">
        <v>10171016</v>
      </c>
      <c r="G313" s="36">
        <f t="shared" si="63"/>
        <v>5.4773621291663785E-2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10171016</v>
      </c>
      <c r="O313" s="36">
        <f t="shared" si="67"/>
        <v>5.4773621291663785E-2</v>
      </c>
      <c r="P313" s="31">
        <v>12803636</v>
      </c>
      <c r="Q313" s="31">
        <v>178797456</v>
      </c>
      <c r="R313" s="31">
        <v>205410756</v>
      </c>
      <c r="S313" s="31">
        <v>12803636</v>
      </c>
      <c r="T313" s="36">
        <f t="shared" si="68"/>
        <v>7.1609721337422161E-2</v>
      </c>
      <c r="U313" s="36">
        <f t="shared" si="69"/>
        <v>-0.20561502998054615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111713888</v>
      </c>
      <c r="E314" s="31">
        <v>111713888</v>
      </c>
      <c r="F314" s="31">
        <v>23625389</v>
      </c>
      <c r="G314" s="36">
        <f t="shared" si="63"/>
        <v>0.21148121708914114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23625389</v>
      </c>
      <c r="O314" s="36">
        <f t="shared" si="67"/>
        <v>0.21148121708914114</v>
      </c>
      <c r="P314" s="31">
        <v>23187573</v>
      </c>
      <c r="Q314" s="31">
        <v>102937565</v>
      </c>
      <c r="R314" s="31">
        <v>103279140</v>
      </c>
      <c r="S314" s="31">
        <v>23187573</v>
      </c>
      <c r="T314" s="36">
        <f t="shared" si="68"/>
        <v>0.22525861185855717</v>
      </c>
      <c r="U314" s="36">
        <f t="shared" si="69"/>
        <v>1.8881493117024473E-2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62200374</v>
      </c>
      <c r="E315" s="31">
        <v>50040161</v>
      </c>
      <c r="F315" s="31">
        <v>11120671</v>
      </c>
      <c r="G315" s="36">
        <f t="shared" si="63"/>
        <v>0.17878784780297302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11120671</v>
      </c>
      <c r="O315" s="36">
        <f t="shared" si="67"/>
        <v>0.17878784780297302</v>
      </c>
      <c r="P315" s="31">
        <v>8873187</v>
      </c>
      <c r="Q315" s="31">
        <v>42619637</v>
      </c>
      <c r="R315" s="31">
        <v>67360399</v>
      </c>
      <c r="S315" s="31">
        <v>8873187</v>
      </c>
      <c r="T315" s="36">
        <f t="shared" si="68"/>
        <v>0.2081948046624611</v>
      </c>
      <c r="U315" s="36">
        <f t="shared" si="69"/>
        <v>0.25328937618467862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608422213</v>
      </c>
      <c r="E317" s="32">
        <f>SUM(E311:E316)</f>
        <v>594446085</v>
      </c>
      <c r="F317" s="32">
        <f>SUM(F311:F316)</f>
        <v>83778075</v>
      </c>
      <c r="G317" s="37">
        <f t="shared" si="63"/>
        <v>0.13769726550072556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83778075</v>
      </c>
      <c r="O317" s="37">
        <f t="shared" si="67"/>
        <v>0.13769726550072556</v>
      </c>
      <c r="P317" s="32">
        <f>SUM(P311:P316)</f>
        <v>90102279</v>
      </c>
      <c r="Q317" s="32">
        <f>SUM(Q311:Q316)</f>
        <v>541880342</v>
      </c>
      <c r="R317" s="32">
        <f>SUM(R311:R316)</f>
        <v>614101402</v>
      </c>
      <c r="S317" s="32">
        <f>SUM(S311:S316)</f>
        <v>90102279</v>
      </c>
      <c r="T317" s="37">
        <f t="shared" si="68"/>
        <v>0.16627707635129529</v>
      </c>
      <c r="U317" s="37">
        <f t="shared" si="69"/>
        <v>-7.0189168023152892E-2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92653753</v>
      </c>
      <c r="E318" s="31">
        <v>92644007</v>
      </c>
      <c r="F318" s="31">
        <v>22003825</v>
      </c>
      <c r="G318" s="36">
        <f t="shared" si="63"/>
        <v>0.23748444383035408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22003825</v>
      </c>
      <c r="O318" s="36">
        <f t="shared" si="67"/>
        <v>0.23748444383035408</v>
      </c>
      <c r="P318" s="31">
        <v>21709018</v>
      </c>
      <c r="Q318" s="31">
        <v>90042634</v>
      </c>
      <c r="R318" s="31">
        <v>101548725</v>
      </c>
      <c r="S318" s="31">
        <v>21709018</v>
      </c>
      <c r="T318" s="36">
        <f t="shared" si="68"/>
        <v>0.24109710073563598</v>
      </c>
      <c r="U318" s="36">
        <f t="shared" si="69"/>
        <v>1.3579932542319595E-2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181546191</v>
      </c>
      <c r="E319" s="31">
        <v>181546191</v>
      </c>
      <c r="F319" s="31">
        <v>28956917</v>
      </c>
      <c r="G319" s="36">
        <f t="shared" si="63"/>
        <v>0.15950164991343718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28956917</v>
      </c>
      <c r="O319" s="36">
        <f t="shared" si="67"/>
        <v>0.15950164991343718</v>
      </c>
      <c r="P319" s="31">
        <v>24356921</v>
      </c>
      <c r="Q319" s="31">
        <v>160282029</v>
      </c>
      <c r="R319" s="31">
        <v>180022962</v>
      </c>
      <c r="S319" s="31">
        <v>24356921</v>
      </c>
      <c r="T319" s="36">
        <f t="shared" si="68"/>
        <v>0.15196289410586386</v>
      </c>
      <c r="U319" s="36">
        <f t="shared" si="69"/>
        <v>0.18885786097512081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36943387</v>
      </c>
      <c r="E320" s="31">
        <v>36943387</v>
      </c>
      <c r="F320" s="31">
        <v>6548088</v>
      </c>
      <c r="G320" s="36">
        <f t="shared" si="63"/>
        <v>0.17724655294870501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6548088</v>
      </c>
      <c r="O320" s="36">
        <f t="shared" si="67"/>
        <v>0.17724655294870501</v>
      </c>
      <c r="P320" s="31">
        <v>6138172</v>
      </c>
      <c r="Q320" s="31">
        <v>33773532</v>
      </c>
      <c r="R320" s="31">
        <v>34446146</v>
      </c>
      <c r="S320" s="31">
        <v>6138172</v>
      </c>
      <c r="T320" s="36">
        <f t="shared" si="68"/>
        <v>0.18174504224195445</v>
      </c>
      <c r="U320" s="36">
        <f t="shared" si="69"/>
        <v>6.6781445681222351E-2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22613632</v>
      </c>
      <c r="E321" s="31">
        <v>22563632</v>
      </c>
      <c r="F321" s="31">
        <v>4461847</v>
      </c>
      <c r="G321" s="36">
        <f t="shared" si="63"/>
        <v>0.19730784510864952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4461847</v>
      </c>
      <c r="O321" s="36">
        <f t="shared" si="67"/>
        <v>0.19730784510864952</v>
      </c>
      <c r="P321" s="31">
        <v>4397892</v>
      </c>
      <c r="Q321" s="31">
        <v>21521235</v>
      </c>
      <c r="R321" s="31">
        <v>21446285</v>
      </c>
      <c r="S321" s="31">
        <v>4397892</v>
      </c>
      <c r="T321" s="36">
        <f t="shared" si="68"/>
        <v>0.20435128374370709</v>
      </c>
      <c r="U321" s="36">
        <f t="shared" si="69"/>
        <v>1.4542194305817491E-2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333756963</v>
      </c>
      <c r="E323" s="32">
        <f>SUM(E318:E322)</f>
        <v>333697217</v>
      </c>
      <c r="F323" s="32">
        <f>SUM(F318:F322)</f>
        <v>61970677</v>
      </c>
      <c r="G323" s="37">
        <f t="shared" si="63"/>
        <v>0.18567605734116174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61970677</v>
      </c>
      <c r="O323" s="37">
        <f t="shared" si="67"/>
        <v>0.18567605734116174</v>
      </c>
      <c r="P323" s="32">
        <f>SUM(P318:P322)</f>
        <v>56602003</v>
      </c>
      <c r="Q323" s="32">
        <f>SUM(Q318:Q322)</f>
        <v>305619430</v>
      </c>
      <c r="R323" s="32">
        <f>SUM(R318:R322)</f>
        <v>337464118</v>
      </c>
      <c r="S323" s="32">
        <f>SUM(S318:S322)</f>
        <v>56602003</v>
      </c>
      <c r="T323" s="37">
        <f t="shared" si="68"/>
        <v>0.1852042031489948</v>
      </c>
      <c r="U323" s="37">
        <f t="shared" si="69"/>
        <v>9.4849540925256548E-2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17933657</v>
      </c>
      <c r="E324" s="31">
        <v>17933657</v>
      </c>
      <c r="F324" s="31">
        <v>3397644</v>
      </c>
      <c r="G324" s="36">
        <f t="shared" si="63"/>
        <v>0.18945628323325242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3397644</v>
      </c>
      <c r="O324" s="36">
        <f t="shared" si="67"/>
        <v>0.18945628323325242</v>
      </c>
      <c r="P324" s="31">
        <v>2116915</v>
      </c>
      <c r="Q324" s="31">
        <v>16925360</v>
      </c>
      <c r="R324" s="31">
        <v>16925360</v>
      </c>
      <c r="S324" s="31">
        <v>2116915</v>
      </c>
      <c r="T324" s="36">
        <f t="shared" si="68"/>
        <v>0.12507355825814045</v>
      </c>
      <c r="U324" s="36">
        <f t="shared" si="69"/>
        <v>0.60499783883623093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56394618</v>
      </c>
      <c r="E325" s="31">
        <v>56394618</v>
      </c>
      <c r="F325" s="31">
        <v>8304523</v>
      </c>
      <c r="G325" s="36">
        <f t="shared" si="63"/>
        <v>0.14725736771547951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8304523</v>
      </c>
      <c r="O325" s="36">
        <f t="shared" si="67"/>
        <v>0.14725736771547951</v>
      </c>
      <c r="P325" s="31">
        <v>6555085</v>
      </c>
      <c r="Q325" s="31">
        <v>51692135</v>
      </c>
      <c r="R325" s="31">
        <v>53333094</v>
      </c>
      <c r="S325" s="31">
        <v>6555085</v>
      </c>
      <c r="T325" s="36">
        <f t="shared" si="68"/>
        <v>0.12681010370339704</v>
      </c>
      <c r="U325" s="36">
        <f t="shared" si="69"/>
        <v>0.26688258046997104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149896498</v>
      </c>
      <c r="E326" s="31">
        <v>150246498</v>
      </c>
      <c r="F326" s="31">
        <v>16594465</v>
      </c>
      <c r="G326" s="36">
        <f t="shared" si="63"/>
        <v>0.11070615538996782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16594465</v>
      </c>
      <c r="O326" s="36">
        <f t="shared" si="67"/>
        <v>0.11070615538996782</v>
      </c>
      <c r="P326" s="31">
        <v>102723843</v>
      </c>
      <c r="Q326" s="31">
        <v>130011202</v>
      </c>
      <c r="R326" s="31">
        <v>139925785</v>
      </c>
      <c r="S326" s="31">
        <v>102723843</v>
      </c>
      <c r="T326" s="36">
        <f t="shared" si="68"/>
        <v>0.7901153240626142</v>
      </c>
      <c r="U326" s="36">
        <f t="shared" si="69"/>
        <v>-0.83845556673731525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505490818</v>
      </c>
      <c r="E327" s="31">
        <v>505490818</v>
      </c>
      <c r="F327" s="31">
        <v>56202273</v>
      </c>
      <c r="G327" s="36">
        <f t="shared" si="63"/>
        <v>0.11118356852131783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56202273</v>
      </c>
      <c r="O327" s="36">
        <f t="shared" si="67"/>
        <v>0.11118356852131783</v>
      </c>
      <c r="P327" s="31">
        <v>45393830</v>
      </c>
      <c r="Q327" s="31">
        <v>498171718</v>
      </c>
      <c r="R327" s="31">
        <v>498171718</v>
      </c>
      <c r="S327" s="31">
        <v>45393830</v>
      </c>
      <c r="T327" s="36">
        <f t="shared" si="68"/>
        <v>9.1120849216895936E-2</v>
      </c>
      <c r="U327" s="36">
        <f t="shared" si="69"/>
        <v>0.23810379075746635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128793600</v>
      </c>
      <c r="E328" s="31">
        <v>128793600</v>
      </c>
      <c r="F328" s="31">
        <v>17935088</v>
      </c>
      <c r="G328" s="36">
        <f t="shared" si="63"/>
        <v>0.13925449711786922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17935088</v>
      </c>
      <c r="O328" s="36">
        <f t="shared" si="67"/>
        <v>0.13925449711786922</v>
      </c>
      <c r="P328" s="31">
        <v>19574242</v>
      </c>
      <c r="Q328" s="31">
        <v>118457900</v>
      </c>
      <c r="R328" s="31">
        <v>121853100</v>
      </c>
      <c r="S328" s="31">
        <v>19574242</v>
      </c>
      <c r="T328" s="36">
        <f t="shared" si="68"/>
        <v>0.1652421830878312</v>
      </c>
      <c r="U328" s="36">
        <f t="shared" si="69"/>
        <v>-8.3740356331550414E-2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67797839</v>
      </c>
      <c r="E329" s="31">
        <v>67797839</v>
      </c>
      <c r="F329" s="31">
        <v>10891261</v>
      </c>
      <c r="G329" s="36">
        <f t="shared" si="63"/>
        <v>0.16064318805205577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10891261</v>
      </c>
      <c r="O329" s="36">
        <f t="shared" si="67"/>
        <v>0.16064318805205577</v>
      </c>
      <c r="P329" s="31">
        <v>8672779</v>
      </c>
      <c r="Q329" s="31">
        <v>65894752</v>
      </c>
      <c r="R329" s="31">
        <v>65610924</v>
      </c>
      <c r="S329" s="31">
        <v>8672779</v>
      </c>
      <c r="T329" s="36">
        <f t="shared" si="68"/>
        <v>0.13161562547499989</v>
      </c>
      <c r="U329" s="36">
        <f t="shared" si="69"/>
        <v>0.25579828564754159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92256046</v>
      </c>
      <c r="E330" s="31">
        <v>88290770</v>
      </c>
      <c r="F330" s="31">
        <v>12911340</v>
      </c>
      <c r="G330" s="36">
        <f t="shared" si="63"/>
        <v>0.13995115290330132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12911340</v>
      </c>
      <c r="O330" s="36">
        <f t="shared" si="67"/>
        <v>0.13995115290330132</v>
      </c>
      <c r="P330" s="31">
        <v>22643748</v>
      </c>
      <c r="Q330" s="31">
        <v>86097837</v>
      </c>
      <c r="R330" s="31">
        <v>84344872</v>
      </c>
      <c r="S330" s="31">
        <v>22643748</v>
      </c>
      <c r="T330" s="36">
        <f t="shared" si="68"/>
        <v>0.26300019592826707</v>
      </c>
      <c r="U330" s="36">
        <f t="shared" si="69"/>
        <v>-0.42980552512773063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1018563076</v>
      </c>
      <c r="E332" s="32">
        <f>SUM(E324:E331)</f>
        <v>1014947800</v>
      </c>
      <c r="F332" s="32">
        <f>SUM(F324:F331)</f>
        <v>126236594</v>
      </c>
      <c r="G332" s="37">
        <f t="shared" si="63"/>
        <v>0.12393596133068542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126236594</v>
      </c>
      <c r="O332" s="37">
        <f t="shared" si="67"/>
        <v>0.12393596133068542</v>
      </c>
      <c r="P332" s="32">
        <f>SUM(P324:P331)</f>
        <v>207680442</v>
      </c>
      <c r="Q332" s="32">
        <f>SUM(Q324:Q331)</f>
        <v>967250904</v>
      </c>
      <c r="R332" s="32">
        <f>SUM(R324:R331)</f>
        <v>980164853</v>
      </c>
      <c r="S332" s="32">
        <f>SUM(S324:S331)</f>
        <v>207680442</v>
      </c>
      <c r="T332" s="37">
        <f t="shared" si="68"/>
        <v>0.21471206813160032</v>
      </c>
      <c r="U332" s="37">
        <f t="shared" si="69"/>
        <v>-0.39215945043106182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6577176</v>
      </c>
      <c r="E333" s="31">
        <v>6577176</v>
      </c>
      <c r="F333" s="31">
        <v>1411687</v>
      </c>
      <c r="G333" s="36">
        <f t="shared" si="63"/>
        <v>0.21463421383280606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1411687</v>
      </c>
      <c r="O333" s="36">
        <f t="shared" si="67"/>
        <v>0.21463421383280606</v>
      </c>
      <c r="P333" s="31">
        <v>1049943</v>
      </c>
      <c r="Q333" s="31">
        <v>5798348</v>
      </c>
      <c r="R333" s="31">
        <v>6352870</v>
      </c>
      <c r="S333" s="31">
        <v>1049943</v>
      </c>
      <c r="T333" s="36">
        <f t="shared" si="68"/>
        <v>0.18107623067811729</v>
      </c>
      <c r="U333" s="36">
        <f t="shared" si="69"/>
        <v>0.34453679866430842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6986284</v>
      </c>
      <c r="E334" s="31">
        <v>6986284</v>
      </c>
      <c r="F334" s="31">
        <v>2636950</v>
      </c>
      <c r="G334" s="36">
        <f t="shared" si="63"/>
        <v>0.37744672274989105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2636950</v>
      </c>
      <c r="O334" s="36">
        <f t="shared" si="67"/>
        <v>0.37744672274989105</v>
      </c>
      <c r="P334" s="31">
        <v>2325025</v>
      </c>
      <c r="Q334" s="31">
        <v>6348344</v>
      </c>
      <c r="R334" s="31">
        <v>8359577</v>
      </c>
      <c r="S334" s="31">
        <v>2325025</v>
      </c>
      <c r="T334" s="36">
        <f t="shared" si="68"/>
        <v>0.36624118037711884</v>
      </c>
      <c r="U334" s="36">
        <f t="shared" si="69"/>
        <v>0.13415984774357259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86802005</v>
      </c>
      <c r="E335" s="31">
        <v>86802005</v>
      </c>
      <c r="F335" s="31">
        <v>6477309</v>
      </c>
      <c r="G335" s="36">
        <f t="shared" si="63"/>
        <v>7.4621651884654042E-2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6477309</v>
      </c>
      <c r="O335" s="36">
        <f t="shared" si="67"/>
        <v>7.4621651884654042E-2</v>
      </c>
      <c r="P335" s="31">
        <v>5578989</v>
      </c>
      <c r="Q335" s="31">
        <v>37061763</v>
      </c>
      <c r="R335" s="31">
        <v>38865865</v>
      </c>
      <c r="S335" s="31">
        <v>5578989</v>
      </c>
      <c r="T335" s="36">
        <f t="shared" si="68"/>
        <v>0.15053220754770893</v>
      </c>
      <c r="U335" s="36">
        <f t="shared" si="69"/>
        <v>0.16101842107951825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100365465</v>
      </c>
      <c r="E337" s="32">
        <f>SUM(E333:E336)</f>
        <v>100365465</v>
      </c>
      <c r="F337" s="32">
        <f>SUM(F333:F336)</f>
        <v>10525946</v>
      </c>
      <c r="G337" s="37">
        <f t="shared" si="63"/>
        <v>0.10487617428963239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10525946</v>
      </c>
      <c r="O337" s="37">
        <f t="shared" si="67"/>
        <v>0.10487617428963239</v>
      </c>
      <c r="P337" s="32">
        <f>SUM(P333:P336)</f>
        <v>8953957</v>
      </c>
      <c r="Q337" s="32">
        <f>SUM(Q333:Q336)</f>
        <v>49208455</v>
      </c>
      <c r="R337" s="32">
        <f>SUM(R333:R336)</f>
        <v>53578312</v>
      </c>
      <c r="S337" s="32">
        <f>SUM(S333:S336)</f>
        <v>8953957</v>
      </c>
      <c r="T337" s="37">
        <f t="shared" si="68"/>
        <v>0.18195972622997408</v>
      </c>
      <c r="U337" s="37">
        <f t="shared" si="69"/>
        <v>0.17556360835773499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12553451442</v>
      </c>
      <c r="E338" s="32">
        <f>SUM(E302,E304:E309,E311:E316,E318:E322,E324:E331,E333:E336)</f>
        <v>12538459997</v>
      </c>
      <c r="F338" s="32">
        <f>SUM(F302,F304:F309,F311:F316,F318:F322,F324:F331,F333:F336)</f>
        <v>2098089713</v>
      </c>
      <c r="G338" s="37">
        <f t="shared" si="63"/>
        <v>0.16713249919304543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2098089713</v>
      </c>
      <c r="O338" s="37">
        <f t="shared" si="67"/>
        <v>0.16713249919304543</v>
      </c>
      <c r="P338" s="32">
        <f>SUM(P302,P304:P309,P311:P316,P318:P322,P324:P331,P333:P336)</f>
        <v>1981268306</v>
      </c>
      <c r="Q338" s="32">
        <f>SUM(Q302,Q304:Q309,Q311:Q316,Q318:Q322,Q324:Q331,Q333:Q336)</f>
        <v>11200207215</v>
      </c>
      <c r="R338" s="32">
        <f>SUM(R302,R304:R309,R311:R316,R318:R322,R324:R331,R333:R336)</f>
        <v>11505013820</v>
      </c>
      <c r="S338" s="32">
        <f>SUM(S302,S304:S309,S311:S316,S318:S322,S324:S331,S333:S336)</f>
        <v>1981268306</v>
      </c>
      <c r="T338" s="37">
        <f t="shared" si="68"/>
        <v>0.17689568308580619</v>
      </c>
      <c r="U338" s="37">
        <f t="shared" si="69"/>
        <v>5.8962941387707302E-2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93407507578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93394950029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21579169098</v>
      </c>
      <c r="G339" s="39">
        <f t="shared" si="63"/>
        <v>0.23102178462454209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21579169098</v>
      </c>
      <c r="O339" s="39">
        <f t="shared" si="67"/>
        <v>0.23102178462454209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17561733074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85639586437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85021508766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17561733074</v>
      </c>
      <c r="T339" s="39">
        <f t="shared" si="68"/>
        <v>0.20506559880364594</v>
      </c>
      <c r="U339" s="39">
        <f t="shared" si="69"/>
        <v>0.22876079525133997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461200199</v>
      </c>
      <c r="E8" s="31">
        <v>461200199</v>
      </c>
      <c r="F8" s="31">
        <v>92572318</v>
      </c>
      <c r="G8" s="36">
        <f>IF(($D8       =0),0,($F8       /$D8       ))</f>
        <v>0.20072046412972167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92572318</v>
      </c>
      <c r="O8" s="36">
        <f>IF(($D8       =0),0,($N8       /$D8       ))</f>
        <v>0.20072046412972167</v>
      </c>
      <c r="P8" s="31">
        <v>123766049</v>
      </c>
      <c r="Q8" s="31">
        <v>450303609</v>
      </c>
      <c r="R8" s="31">
        <v>438504854</v>
      </c>
      <c r="S8" s="31">
        <v>123766049</v>
      </c>
      <c r="T8" s="36">
        <f>IF(($Q8       =0),0,($S8       /$Q8       ))</f>
        <v>0.2748502266611858</v>
      </c>
      <c r="U8" s="36">
        <f>IF(($P8       =0),0,(($F8       /$P8       )-1))</f>
        <v>-0.25203786702442121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959164640</v>
      </c>
      <c r="E9" s="31">
        <v>959164640</v>
      </c>
      <c r="F9" s="31">
        <v>70203547</v>
      </c>
      <c r="G9" s="36">
        <f>IF(($D9       =0),0,($F9       /$D9       ))</f>
        <v>7.3192384364794763E-2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70203547</v>
      </c>
      <c r="O9" s="36">
        <f>IF(($D9       =0),0,($N9       /$D9       ))</f>
        <v>7.3192384364794763E-2</v>
      </c>
      <c r="P9" s="31">
        <v>105239490</v>
      </c>
      <c r="Q9" s="31">
        <v>986774400</v>
      </c>
      <c r="R9" s="31">
        <v>963765530</v>
      </c>
      <c r="S9" s="31">
        <v>105239490</v>
      </c>
      <c r="T9" s="36">
        <f>IF(($Q9       =0),0,($S9       /$Q9       ))</f>
        <v>0.10665000024321669</v>
      </c>
      <c r="U9" s="36">
        <f>IF(($P9       =0),0,(($F9       /$P9       )-1))</f>
        <v>-0.33291631306841185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1420364839</v>
      </c>
      <c r="E10" s="32">
        <f>SUM(E8:E9)</f>
        <v>1420364839</v>
      </c>
      <c r="F10" s="32">
        <f>SUM(F8:F9)</f>
        <v>162775865</v>
      </c>
      <c r="G10" s="37">
        <f t="shared" ref="G10:G54" si="0">IF(($D10      =0),0,($F10      /$D10      ))</f>
        <v>0.11460144642456895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162775865</v>
      </c>
      <c r="O10" s="37">
        <f t="shared" ref="O10:O54" si="4">IF(($D10      =0),0,($N10      /$D10      ))</f>
        <v>0.11460144642456895</v>
      </c>
      <c r="P10" s="32">
        <f>SUM(P8:P9)</f>
        <v>229005539</v>
      </c>
      <c r="Q10" s="32">
        <f>SUM(Q8:Q9)</f>
        <v>1437078009</v>
      </c>
      <c r="R10" s="32">
        <f>SUM(R8:R9)</f>
        <v>1402270384</v>
      </c>
      <c r="S10" s="32">
        <f>SUM(S8:S9)</f>
        <v>229005539</v>
      </c>
      <c r="T10" s="37">
        <f t="shared" ref="T10:T54" si="5">IF(($Q10      =0),0,($S10      /$Q10      ))</f>
        <v>0.15935498112545399</v>
      </c>
      <c r="U10" s="37">
        <f t="shared" ref="U10:U54" si="6">IF(($P10      =0),0,(($F10      /$P10      )-1))</f>
        <v>-0.28920555498004785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64555945</v>
      </c>
      <c r="E11" s="31">
        <v>64555945</v>
      </c>
      <c r="F11" s="31">
        <v>11927888</v>
      </c>
      <c r="G11" s="36">
        <f t="shared" si="0"/>
        <v>0.18476823474584719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11927888</v>
      </c>
      <c r="O11" s="36">
        <f t="shared" si="4"/>
        <v>0.18476823474584719</v>
      </c>
      <c r="P11" s="31">
        <v>21062432</v>
      </c>
      <c r="Q11" s="31">
        <v>48640034</v>
      </c>
      <c r="R11" s="31">
        <v>62431492</v>
      </c>
      <c r="S11" s="31">
        <v>21062432</v>
      </c>
      <c r="T11" s="36">
        <f t="shared" si="5"/>
        <v>0.43302667099286979</v>
      </c>
      <c r="U11" s="36">
        <f t="shared" si="6"/>
        <v>-0.43368894912040545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15790439</v>
      </c>
      <c r="E12" s="31">
        <v>15766384</v>
      </c>
      <c r="F12" s="31">
        <v>566651</v>
      </c>
      <c r="G12" s="36">
        <f t="shared" si="0"/>
        <v>3.5885702734420495E-2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566651</v>
      </c>
      <c r="O12" s="36">
        <f t="shared" si="4"/>
        <v>3.5885702734420495E-2</v>
      </c>
      <c r="P12" s="31">
        <v>691602</v>
      </c>
      <c r="Q12" s="31">
        <v>13709280</v>
      </c>
      <c r="R12" s="31">
        <v>13687023</v>
      </c>
      <c r="S12" s="31">
        <v>691602</v>
      </c>
      <c r="T12" s="36">
        <f t="shared" si="5"/>
        <v>5.0447725919960787E-2</v>
      </c>
      <c r="U12" s="36">
        <f t="shared" si="6"/>
        <v>-0.18066893965026132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44481807</v>
      </c>
      <c r="E13" s="31">
        <v>44481807</v>
      </c>
      <c r="F13" s="31">
        <v>7924706</v>
      </c>
      <c r="G13" s="36">
        <f t="shared" si="0"/>
        <v>0.17815611672430484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7924706</v>
      </c>
      <c r="O13" s="36">
        <f t="shared" si="4"/>
        <v>0.17815611672430484</v>
      </c>
      <c r="P13" s="31">
        <v>4986179</v>
      </c>
      <c r="Q13" s="31">
        <v>61642716</v>
      </c>
      <c r="R13" s="31">
        <v>70119592</v>
      </c>
      <c r="S13" s="31">
        <v>4986179</v>
      </c>
      <c r="T13" s="36">
        <f t="shared" si="5"/>
        <v>8.0888372926332441E-2</v>
      </c>
      <c r="U13" s="36">
        <f t="shared" si="6"/>
        <v>0.58933443825422227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46933940</v>
      </c>
      <c r="E14" s="31">
        <v>46933940</v>
      </c>
      <c r="F14" s="31">
        <v>8948260</v>
      </c>
      <c r="G14" s="36">
        <f t="shared" si="0"/>
        <v>0.19065648441192024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8948260</v>
      </c>
      <c r="O14" s="36">
        <f t="shared" si="4"/>
        <v>0.19065648441192024</v>
      </c>
      <c r="P14" s="31">
        <v>9873800</v>
      </c>
      <c r="Q14" s="31">
        <v>30016134</v>
      </c>
      <c r="R14" s="31">
        <v>30016134</v>
      </c>
      <c r="S14" s="31">
        <v>9873800</v>
      </c>
      <c r="T14" s="36">
        <f t="shared" si="5"/>
        <v>0.3289497574870901</v>
      </c>
      <c r="U14" s="36">
        <f t="shared" si="6"/>
        <v>-9.3736960440762407E-2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15890259</v>
      </c>
      <c r="E15" s="31">
        <v>15890259</v>
      </c>
      <c r="F15" s="31">
        <v>2881715</v>
      </c>
      <c r="G15" s="36">
        <f t="shared" si="0"/>
        <v>0.18135104028197402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2881715</v>
      </c>
      <c r="O15" s="36">
        <f t="shared" si="4"/>
        <v>0.18135104028197402</v>
      </c>
      <c r="P15" s="31">
        <v>2155225</v>
      </c>
      <c r="Q15" s="31">
        <v>14329459</v>
      </c>
      <c r="R15" s="31">
        <v>13581722</v>
      </c>
      <c r="S15" s="31">
        <v>2155225</v>
      </c>
      <c r="T15" s="36">
        <f t="shared" si="5"/>
        <v>0.15040518975629158</v>
      </c>
      <c r="U15" s="36">
        <f t="shared" si="6"/>
        <v>0.33708313517150179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109169201</v>
      </c>
      <c r="E16" s="31">
        <v>103900650</v>
      </c>
      <c r="F16" s="31">
        <v>15698536</v>
      </c>
      <c r="G16" s="36">
        <f t="shared" si="0"/>
        <v>0.14380004484964581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15698536</v>
      </c>
      <c r="O16" s="36">
        <f t="shared" si="4"/>
        <v>0.14380004484964581</v>
      </c>
      <c r="P16" s="31">
        <v>17802588</v>
      </c>
      <c r="Q16" s="31">
        <v>88779195</v>
      </c>
      <c r="R16" s="31">
        <v>90277360</v>
      </c>
      <c r="S16" s="31">
        <v>17802588</v>
      </c>
      <c r="T16" s="36">
        <f t="shared" si="5"/>
        <v>0.20052657607449584</v>
      </c>
      <c r="U16" s="36">
        <f t="shared" si="6"/>
        <v>-0.11818798480310844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26596688</v>
      </c>
      <c r="E17" s="31">
        <v>26596688</v>
      </c>
      <c r="F17" s="31">
        <v>5549072</v>
      </c>
      <c r="G17" s="36">
        <f t="shared" si="0"/>
        <v>0.20863770707089543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5549072</v>
      </c>
      <c r="O17" s="36">
        <f t="shared" si="4"/>
        <v>0.20863770707089543</v>
      </c>
      <c r="P17" s="31">
        <v>8954168</v>
      </c>
      <c r="Q17" s="31">
        <v>19549958</v>
      </c>
      <c r="R17" s="31">
        <v>26387450</v>
      </c>
      <c r="S17" s="31">
        <v>8954168</v>
      </c>
      <c r="T17" s="36">
        <f t="shared" si="5"/>
        <v>0.45801469241008086</v>
      </c>
      <c r="U17" s="36">
        <f t="shared" si="6"/>
        <v>-0.38028055761294632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323418279</v>
      </c>
      <c r="E19" s="32">
        <f>SUM(E11:E18)</f>
        <v>318125673</v>
      </c>
      <c r="F19" s="32">
        <f>SUM(F11:F18)</f>
        <v>53496828</v>
      </c>
      <c r="G19" s="37">
        <f t="shared" si="0"/>
        <v>0.16541065076906181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53496828</v>
      </c>
      <c r="O19" s="37">
        <f t="shared" si="4"/>
        <v>0.16541065076906181</v>
      </c>
      <c r="P19" s="32">
        <f>SUM(P11:P18)</f>
        <v>65525994</v>
      </c>
      <c r="Q19" s="32">
        <f>SUM(Q11:Q18)</f>
        <v>276666776</v>
      </c>
      <c r="R19" s="32">
        <f>SUM(R11:R18)</f>
        <v>306500773</v>
      </c>
      <c r="S19" s="32">
        <f>SUM(S11:S18)</f>
        <v>65525994</v>
      </c>
      <c r="T19" s="37">
        <f t="shared" si="5"/>
        <v>0.23684084857373694</v>
      </c>
      <c r="U19" s="37">
        <f t="shared" si="6"/>
        <v>-0.18357853526037315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225731892</v>
      </c>
      <c r="E26" s="31">
        <v>225731892</v>
      </c>
      <c r="F26" s="31">
        <v>23191162</v>
      </c>
      <c r="G26" s="36">
        <f t="shared" si="0"/>
        <v>0.10273764063431498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23191162</v>
      </c>
      <c r="O26" s="36">
        <f t="shared" si="4"/>
        <v>0.10273764063431498</v>
      </c>
      <c r="P26" s="31">
        <v>23643564</v>
      </c>
      <c r="Q26" s="31">
        <v>217166484</v>
      </c>
      <c r="R26" s="31">
        <v>214652162</v>
      </c>
      <c r="S26" s="31">
        <v>23643564</v>
      </c>
      <c r="T26" s="36">
        <f t="shared" si="5"/>
        <v>0.1088729879699116</v>
      </c>
      <c r="U26" s="36">
        <f t="shared" si="6"/>
        <v>-1.9134255732342176E-2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225731892</v>
      </c>
      <c r="E27" s="32">
        <f>SUM(E20:E26)</f>
        <v>225731892</v>
      </c>
      <c r="F27" s="32">
        <f>SUM(F20:F26)</f>
        <v>23191162</v>
      </c>
      <c r="G27" s="37">
        <f t="shared" si="0"/>
        <v>0.10273764063431498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23191162</v>
      </c>
      <c r="O27" s="37">
        <f t="shared" si="4"/>
        <v>0.10273764063431498</v>
      </c>
      <c r="P27" s="32">
        <f>SUM(P20:P26)</f>
        <v>23643564</v>
      </c>
      <c r="Q27" s="32">
        <f>SUM(Q20:Q26)</f>
        <v>217166484</v>
      </c>
      <c r="R27" s="32">
        <f>SUM(R20:R26)</f>
        <v>214652162</v>
      </c>
      <c r="S27" s="32">
        <f>SUM(S20:S26)</f>
        <v>23643564</v>
      </c>
      <c r="T27" s="37">
        <f t="shared" si="5"/>
        <v>0.1088729879699116</v>
      </c>
      <c r="U27" s="37">
        <f t="shared" si="6"/>
        <v>-1.9134255732342176E-2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387529</v>
      </c>
      <c r="E30" s="31">
        <v>387529</v>
      </c>
      <c r="F30" s="31">
        <v>311573</v>
      </c>
      <c r="G30" s="36">
        <f t="shared" si="0"/>
        <v>0.80399918457715425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311573</v>
      </c>
      <c r="O30" s="36">
        <f t="shared" si="4"/>
        <v>0.80399918457715425</v>
      </c>
      <c r="P30" s="31">
        <v>282514</v>
      </c>
      <c r="Q30" s="31">
        <v>369052</v>
      </c>
      <c r="R30" s="31">
        <v>1527186</v>
      </c>
      <c r="S30" s="31">
        <v>282514</v>
      </c>
      <c r="T30" s="36">
        <f t="shared" si="5"/>
        <v>0.76551271907481877</v>
      </c>
      <c r="U30" s="36">
        <f t="shared" si="6"/>
        <v>0.10285861939585295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98508878</v>
      </c>
      <c r="E34" s="31">
        <v>98508878</v>
      </c>
      <c r="F34" s="31">
        <v>17280907</v>
      </c>
      <c r="G34" s="36">
        <f t="shared" si="0"/>
        <v>0.17542486881233182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17280907</v>
      </c>
      <c r="O34" s="36">
        <f t="shared" si="4"/>
        <v>0.17542486881233182</v>
      </c>
      <c r="P34" s="31">
        <v>7389286</v>
      </c>
      <c r="Q34" s="31">
        <v>208883568</v>
      </c>
      <c r="R34" s="31">
        <v>105987807</v>
      </c>
      <c r="S34" s="31">
        <v>7389286</v>
      </c>
      <c r="T34" s="36">
        <f t="shared" si="5"/>
        <v>3.5375142577036028E-2</v>
      </c>
      <c r="U34" s="36">
        <f t="shared" si="6"/>
        <v>1.3386436795111192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98896407</v>
      </c>
      <c r="E35" s="32">
        <f>SUM(E28:E34)</f>
        <v>98896407</v>
      </c>
      <c r="F35" s="32">
        <f>SUM(F28:F34)</f>
        <v>17592480</v>
      </c>
      <c r="G35" s="37">
        <f t="shared" si="0"/>
        <v>0.17788795906407398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17592480</v>
      </c>
      <c r="O35" s="37">
        <f t="shared" si="4"/>
        <v>0.17788795906407398</v>
      </c>
      <c r="P35" s="32">
        <f>SUM(P28:P34)</f>
        <v>7671800</v>
      </c>
      <c r="Q35" s="32">
        <f>SUM(Q28:Q34)</f>
        <v>209252620</v>
      </c>
      <c r="R35" s="32">
        <f>SUM(R28:R34)</f>
        <v>107514993</v>
      </c>
      <c r="S35" s="32">
        <f>SUM(S28:S34)</f>
        <v>7671800</v>
      </c>
      <c r="T35" s="37">
        <f t="shared" si="5"/>
        <v>3.666286233357556E-2</v>
      </c>
      <c r="U35" s="37">
        <f t="shared" si="6"/>
        <v>1.2931359003102272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6199038</v>
      </c>
      <c r="E37" s="31">
        <v>6199038</v>
      </c>
      <c r="F37" s="31">
        <v>613738</v>
      </c>
      <c r="G37" s="36">
        <f t="shared" si="0"/>
        <v>9.9005361799685693E-2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613738</v>
      </c>
      <c r="O37" s="36">
        <f t="shared" si="4"/>
        <v>9.9005361799685693E-2</v>
      </c>
      <c r="P37" s="31">
        <v>382639</v>
      </c>
      <c r="Q37" s="31">
        <v>6248690</v>
      </c>
      <c r="R37" s="31">
        <v>6028526</v>
      </c>
      <c r="S37" s="31">
        <v>382639</v>
      </c>
      <c r="T37" s="36">
        <f t="shared" si="5"/>
        <v>6.1235074871693107E-2</v>
      </c>
      <c r="U37" s="36">
        <f t="shared" si="6"/>
        <v>0.60396091355036985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153147031</v>
      </c>
      <c r="E39" s="31">
        <v>153147031</v>
      </c>
      <c r="F39" s="31">
        <v>11999927</v>
      </c>
      <c r="G39" s="36">
        <f t="shared" si="0"/>
        <v>7.8355596720644224E-2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11999927</v>
      </c>
      <c r="O39" s="36">
        <f t="shared" si="4"/>
        <v>7.8355596720644224E-2</v>
      </c>
      <c r="P39" s="31">
        <v>5030932</v>
      </c>
      <c r="Q39" s="31">
        <v>133509059</v>
      </c>
      <c r="R39" s="31">
        <v>253670200</v>
      </c>
      <c r="S39" s="31">
        <v>5030932</v>
      </c>
      <c r="T39" s="36">
        <f t="shared" si="5"/>
        <v>3.7682326859932405E-2</v>
      </c>
      <c r="U39" s="36">
        <f t="shared" si="6"/>
        <v>1.3852294167363026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159346069</v>
      </c>
      <c r="E40" s="32">
        <f>SUM(E36:E39)</f>
        <v>159346069</v>
      </c>
      <c r="F40" s="32">
        <f>SUM(F36:F39)</f>
        <v>12613665</v>
      </c>
      <c r="G40" s="37">
        <f t="shared" si="0"/>
        <v>7.9158934256482974E-2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12613665</v>
      </c>
      <c r="O40" s="37">
        <f t="shared" si="4"/>
        <v>7.9158934256482974E-2</v>
      </c>
      <c r="P40" s="32">
        <f>SUM(P36:P39)</f>
        <v>5413571</v>
      </c>
      <c r="Q40" s="32">
        <f>SUM(Q36:Q39)</f>
        <v>139757749</v>
      </c>
      <c r="R40" s="32">
        <f>SUM(R36:R39)</f>
        <v>259698726</v>
      </c>
      <c r="S40" s="32">
        <f>SUM(S36:S39)</f>
        <v>5413571</v>
      </c>
      <c r="T40" s="37">
        <f t="shared" si="5"/>
        <v>3.8735390622240205E-2</v>
      </c>
      <c r="U40" s="37">
        <f t="shared" si="6"/>
        <v>1.3300082330129226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21400408</v>
      </c>
      <c r="E45" s="31">
        <v>21400408</v>
      </c>
      <c r="F45" s="31">
        <v>1221093</v>
      </c>
      <c r="G45" s="36">
        <f t="shared" si="0"/>
        <v>5.7059332700572812E-2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1221093</v>
      </c>
      <c r="O45" s="36">
        <f t="shared" si="4"/>
        <v>5.7059332700572812E-2</v>
      </c>
      <c r="P45" s="31">
        <v>5713679</v>
      </c>
      <c r="Q45" s="31">
        <v>20791877</v>
      </c>
      <c r="R45" s="31">
        <v>20655906</v>
      </c>
      <c r="S45" s="31">
        <v>5713679</v>
      </c>
      <c r="T45" s="36">
        <f t="shared" si="5"/>
        <v>0.27480342443349393</v>
      </c>
      <c r="U45" s="36">
        <f t="shared" si="6"/>
        <v>-0.78628603391965135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21400408</v>
      </c>
      <c r="E47" s="32">
        <f>SUM(E41:E46)</f>
        <v>21400408</v>
      </c>
      <c r="F47" s="32">
        <f>SUM(F41:F46)</f>
        <v>1221093</v>
      </c>
      <c r="G47" s="37">
        <f t="shared" si="0"/>
        <v>5.7059332700572812E-2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1221093</v>
      </c>
      <c r="O47" s="37">
        <f t="shared" si="4"/>
        <v>5.7059332700572812E-2</v>
      </c>
      <c r="P47" s="32">
        <f>SUM(P41:P46)</f>
        <v>5713679</v>
      </c>
      <c r="Q47" s="32">
        <f>SUM(Q41:Q46)</f>
        <v>20791877</v>
      </c>
      <c r="R47" s="32">
        <f>SUM(R41:R46)</f>
        <v>20655906</v>
      </c>
      <c r="S47" s="32">
        <f>SUM(S41:S46)</f>
        <v>5713679</v>
      </c>
      <c r="T47" s="37">
        <f t="shared" si="5"/>
        <v>0.27480342443349393</v>
      </c>
      <c r="U47" s="37">
        <f t="shared" si="6"/>
        <v>-0.78628603391965135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533302</v>
      </c>
      <c r="E51" s="31">
        <v>533302</v>
      </c>
      <c r="F51" s="31">
        <v>180000</v>
      </c>
      <c r="G51" s="36">
        <f t="shared" si="0"/>
        <v>0.33751982928997076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180000</v>
      </c>
      <c r="O51" s="36">
        <f t="shared" si="4"/>
        <v>0.33751982928997076</v>
      </c>
      <c r="P51" s="31">
        <v>88025</v>
      </c>
      <c r="Q51" s="31">
        <v>383305</v>
      </c>
      <c r="R51" s="31">
        <v>733305</v>
      </c>
      <c r="S51" s="31">
        <v>88025</v>
      </c>
      <c r="T51" s="36">
        <f t="shared" si="5"/>
        <v>0.22964740872151421</v>
      </c>
      <c r="U51" s="36">
        <f t="shared" si="6"/>
        <v>1.0448736154501561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27024946</v>
      </c>
      <c r="E52" s="31">
        <v>27024946</v>
      </c>
      <c r="F52" s="31">
        <v>643539</v>
      </c>
      <c r="G52" s="36">
        <f t="shared" si="0"/>
        <v>2.3812776536167733E-2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643539</v>
      </c>
      <c r="O52" s="36">
        <f t="shared" si="4"/>
        <v>2.3812776536167733E-2</v>
      </c>
      <c r="P52" s="31">
        <v>318679</v>
      </c>
      <c r="Q52" s="31">
        <v>35486938</v>
      </c>
      <c r="R52" s="31">
        <v>30821989</v>
      </c>
      <c r="S52" s="31">
        <v>318679</v>
      </c>
      <c r="T52" s="36">
        <f t="shared" si="5"/>
        <v>8.9801774388086116E-3</v>
      </c>
      <c r="U52" s="36">
        <f t="shared" si="6"/>
        <v>1.0193956928445238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27558248</v>
      </c>
      <c r="E53" s="32">
        <f>SUM(E48:E52)</f>
        <v>27558248</v>
      </c>
      <c r="F53" s="32">
        <f>SUM(F48:F52)</f>
        <v>823539</v>
      </c>
      <c r="G53" s="37">
        <f t="shared" si="0"/>
        <v>2.9883576053165644E-2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823539</v>
      </c>
      <c r="O53" s="37">
        <f t="shared" si="4"/>
        <v>2.9883576053165644E-2</v>
      </c>
      <c r="P53" s="32">
        <f>SUM(P48:P52)</f>
        <v>406704</v>
      </c>
      <c r="Q53" s="32">
        <f>SUM(Q48:Q52)</f>
        <v>35870243</v>
      </c>
      <c r="R53" s="32">
        <f>SUM(R48:R52)</f>
        <v>31555294</v>
      </c>
      <c r="S53" s="32">
        <f>SUM(S48:S52)</f>
        <v>406704</v>
      </c>
      <c r="T53" s="37">
        <f t="shared" si="5"/>
        <v>1.1338200301570301E-2</v>
      </c>
      <c r="U53" s="37">
        <f t="shared" si="6"/>
        <v>1.0249100082615366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2276716142</v>
      </c>
      <c r="E54" s="32">
        <f>SUM(E8:E9,E11:E18,E20:E26,E28:E34,E36:E39,E41:E46,E48:E52)</f>
        <v>2271423536</v>
      </c>
      <c r="F54" s="32">
        <f>SUM(F8:F9,F11:F18,F20:F26,F28:F34,F36:F39,F41:F46,F48:F52)</f>
        <v>271714632</v>
      </c>
      <c r="G54" s="37">
        <f t="shared" si="0"/>
        <v>0.11934497541766891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271714632</v>
      </c>
      <c r="O54" s="37">
        <f t="shared" si="4"/>
        <v>0.11934497541766891</v>
      </c>
      <c r="P54" s="32">
        <f>SUM(P8:P9,P11:P18,P20:P26,P28:P34,P36:P39,P41:P46,P48:P52)</f>
        <v>337380851</v>
      </c>
      <c r="Q54" s="32">
        <f>SUM(Q8:Q9,Q11:Q18,Q20:Q26,Q28:Q34,Q36:Q39,Q41:Q46,Q48:Q52)</f>
        <v>2336583758</v>
      </c>
      <c r="R54" s="32">
        <f>SUM(R8:R9,R11:R18,R20:R26,R28:R34,R36:R39,R41:R46,R48:R52)</f>
        <v>2342848238</v>
      </c>
      <c r="S54" s="32">
        <f>SUM(S8:S9,S11:S18,S20:S26,S28:S34,S36:S39,S41:S46,S48:S52)</f>
        <v>337380851</v>
      </c>
      <c r="T54" s="37">
        <f t="shared" si="5"/>
        <v>0.14439065145637292</v>
      </c>
      <c r="U54" s="37">
        <f t="shared" si="6"/>
        <v>-0.19463528770339134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615433403</v>
      </c>
      <c r="E57" s="31">
        <v>615433403</v>
      </c>
      <c r="F57" s="31">
        <v>564904689</v>
      </c>
      <c r="G57" s="36">
        <f t="shared" ref="G57:G85" si="7">IF(($D57      =0),0,($F57      /$D57      ))</f>
        <v>0.91789734883792129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564904689</v>
      </c>
      <c r="O57" s="36">
        <f t="shared" ref="O57:O85" si="11">IF(($D57      =0),0,($N57      /$D57      ))</f>
        <v>0.91789734883792129</v>
      </c>
      <c r="P57" s="31">
        <v>111939235</v>
      </c>
      <c r="Q57" s="31">
        <v>375739889</v>
      </c>
      <c r="R57" s="31">
        <v>567945329</v>
      </c>
      <c r="S57" s="31">
        <v>111939235</v>
      </c>
      <c r="T57" s="36">
        <f t="shared" ref="T57:T85" si="12">IF(($Q57      =0),0,($S57      /$Q57      ))</f>
        <v>0.2979168256474361</v>
      </c>
      <c r="U57" s="36">
        <f t="shared" ref="U57:U85" si="13">IF(($P57      =0),0,(($F57      /$P57      )-1))</f>
        <v>4.0465298337977744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615433403</v>
      </c>
      <c r="E58" s="32">
        <f>E57</f>
        <v>615433403</v>
      </c>
      <c r="F58" s="32">
        <f>F57</f>
        <v>564904689</v>
      </c>
      <c r="G58" s="37">
        <f t="shared" si="7"/>
        <v>0.91789734883792129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564904689</v>
      </c>
      <c r="O58" s="37">
        <f t="shared" si="11"/>
        <v>0.91789734883792129</v>
      </c>
      <c r="P58" s="32">
        <f>P57</f>
        <v>111939235</v>
      </c>
      <c r="Q58" s="32">
        <f>Q57</f>
        <v>375739889</v>
      </c>
      <c r="R58" s="32">
        <f>R57</f>
        <v>567945329</v>
      </c>
      <c r="S58" s="32">
        <f>S57</f>
        <v>111939235</v>
      </c>
      <c r="T58" s="37">
        <f t="shared" si="12"/>
        <v>0.2979168256474361</v>
      </c>
      <c r="U58" s="37">
        <f t="shared" si="13"/>
        <v>4.0465298337977744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23225269</v>
      </c>
      <c r="E59" s="31">
        <v>23225269</v>
      </c>
      <c r="F59" s="31">
        <v>251353</v>
      </c>
      <c r="G59" s="36">
        <f t="shared" si="7"/>
        <v>1.0822393488747105E-2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251353</v>
      </c>
      <c r="O59" s="36">
        <f t="shared" si="11"/>
        <v>1.0822393488747105E-2</v>
      </c>
      <c r="P59" s="31">
        <v>6871608</v>
      </c>
      <c r="Q59" s="31">
        <v>16123654</v>
      </c>
      <c r="R59" s="31">
        <v>23487321</v>
      </c>
      <c r="S59" s="31">
        <v>6871608</v>
      </c>
      <c r="T59" s="36">
        <f t="shared" si="12"/>
        <v>0.42618180717596643</v>
      </c>
      <c r="U59" s="36">
        <f t="shared" si="13"/>
        <v>-0.96342151647765706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63576645</v>
      </c>
      <c r="E60" s="31">
        <v>63576645</v>
      </c>
      <c r="F60" s="31">
        <v>47085</v>
      </c>
      <c r="G60" s="36">
        <f t="shared" si="7"/>
        <v>7.406021503651223E-4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47085</v>
      </c>
      <c r="O60" s="36">
        <f t="shared" si="11"/>
        <v>7.406021503651223E-4</v>
      </c>
      <c r="P60" s="31">
        <v>0</v>
      </c>
      <c r="Q60" s="31">
        <v>20275814</v>
      </c>
      <c r="R60" s="31">
        <v>20275814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13972788</v>
      </c>
      <c r="E61" s="31">
        <v>13972788</v>
      </c>
      <c r="F61" s="31">
        <v>1612772</v>
      </c>
      <c r="G61" s="36">
        <f t="shared" si="7"/>
        <v>0.11542234806682818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1612772</v>
      </c>
      <c r="O61" s="36">
        <f t="shared" si="11"/>
        <v>0.11542234806682818</v>
      </c>
      <c r="P61" s="31">
        <v>759525</v>
      </c>
      <c r="Q61" s="31">
        <v>14422572</v>
      </c>
      <c r="R61" s="31">
        <v>14422572</v>
      </c>
      <c r="S61" s="31">
        <v>759525</v>
      </c>
      <c r="T61" s="36">
        <f t="shared" si="12"/>
        <v>5.2662243599823945E-2</v>
      </c>
      <c r="U61" s="36">
        <f t="shared" si="13"/>
        <v>1.1233955432671734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100774702</v>
      </c>
      <c r="E63" s="32">
        <f>SUM(E59:E62)</f>
        <v>100774702</v>
      </c>
      <c r="F63" s="32">
        <f>SUM(F59:F62)</f>
        <v>1911210</v>
      </c>
      <c r="G63" s="37">
        <f t="shared" si="7"/>
        <v>1.8965176399132394E-2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1911210</v>
      </c>
      <c r="O63" s="37">
        <f t="shared" si="11"/>
        <v>1.8965176399132394E-2</v>
      </c>
      <c r="P63" s="32">
        <f>SUM(P59:P62)</f>
        <v>7631133</v>
      </c>
      <c r="Q63" s="32">
        <f>SUM(Q59:Q62)</f>
        <v>50822040</v>
      </c>
      <c r="R63" s="32">
        <f>SUM(R59:R62)</f>
        <v>58185707</v>
      </c>
      <c r="S63" s="32">
        <f>SUM(S59:S62)</f>
        <v>7631133</v>
      </c>
      <c r="T63" s="37">
        <f t="shared" si="12"/>
        <v>0.15015400798551179</v>
      </c>
      <c r="U63" s="37">
        <f t="shared" si="13"/>
        <v>-0.74955095134628102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5428305</v>
      </c>
      <c r="E64" s="31">
        <v>5428305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6101033</v>
      </c>
      <c r="R64" s="31">
        <v>6101033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35513097</v>
      </c>
      <c r="E65" s="31">
        <v>35513097</v>
      </c>
      <c r="F65" s="31">
        <v>2066639</v>
      </c>
      <c r="G65" s="36">
        <f t="shared" si="7"/>
        <v>5.8193713716379061E-2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2066639</v>
      </c>
      <c r="O65" s="36">
        <f t="shared" si="11"/>
        <v>5.8193713716379061E-2</v>
      </c>
      <c r="P65" s="31">
        <v>2065581</v>
      </c>
      <c r="Q65" s="31">
        <v>27004704</v>
      </c>
      <c r="R65" s="31">
        <v>29339707</v>
      </c>
      <c r="S65" s="31">
        <v>2065581</v>
      </c>
      <c r="T65" s="36">
        <f t="shared" si="12"/>
        <v>7.6489673799053678E-2</v>
      </c>
      <c r="U65" s="36">
        <f t="shared" si="13"/>
        <v>5.1220455649048091E-4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19740454</v>
      </c>
      <c r="E66" s="31">
        <v>19740454</v>
      </c>
      <c r="F66" s="31">
        <v>2637359</v>
      </c>
      <c r="G66" s="36">
        <f t="shared" si="7"/>
        <v>0.13360173985866788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2637359</v>
      </c>
      <c r="O66" s="36">
        <f t="shared" si="11"/>
        <v>0.13360173985866788</v>
      </c>
      <c r="P66" s="31">
        <v>3094132</v>
      </c>
      <c r="Q66" s="31">
        <v>20852235</v>
      </c>
      <c r="R66" s="31">
        <v>21207224</v>
      </c>
      <c r="S66" s="31">
        <v>3094132</v>
      </c>
      <c r="T66" s="36">
        <f t="shared" si="12"/>
        <v>0.14838371042720361</v>
      </c>
      <c r="U66" s="36">
        <f t="shared" si="13"/>
        <v>-0.14762556994982756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298198643</v>
      </c>
      <c r="E67" s="31">
        <v>298198643</v>
      </c>
      <c r="F67" s="31">
        <v>-6417992</v>
      </c>
      <c r="G67" s="36">
        <f t="shared" si="7"/>
        <v>-2.1522539255820827E-2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-6417992</v>
      </c>
      <c r="O67" s="36">
        <f t="shared" si="11"/>
        <v>-2.1522539255820827E-2</v>
      </c>
      <c r="P67" s="31">
        <v>24910825</v>
      </c>
      <c r="Q67" s="31">
        <v>297134590</v>
      </c>
      <c r="R67" s="31">
        <v>296463467</v>
      </c>
      <c r="S67" s="31">
        <v>24910825</v>
      </c>
      <c r="T67" s="36">
        <f t="shared" si="12"/>
        <v>8.383683972976691E-2</v>
      </c>
      <c r="U67" s="36">
        <f t="shared" si="13"/>
        <v>-1.257638677161435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80463982</v>
      </c>
      <c r="E68" s="31">
        <v>80463982</v>
      </c>
      <c r="F68" s="31">
        <v>6064811</v>
      </c>
      <c r="G68" s="36">
        <f t="shared" si="7"/>
        <v>7.5372991110482207E-2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6064811</v>
      </c>
      <c r="O68" s="36">
        <f t="shared" si="11"/>
        <v>7.5372991110482207E-2</v>
      </c>
      <c r="P68" s="31">
        <v>9077807</v>
      </c>
      <c r="Q68" s="31">
        <v>48311133</v>
      </c>
      <c r="R68" s="31">
        <v>51147567</v>
      </c>
      <c r="S68" s="31">
        <v>9077807</v>
      </c>
      <c r="T68" s="36">
        <f t="shared" si="12"/>
        <v>0.1879030036410034</v>
      </c>
      <c r="U68" s="36">
        <f t="shared" si="13"/>
        <v>-0.33190791564526545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439344481</v>
      </c>
      <c r="E70" s="32">
        <f>SUM(E64:E69)</f>
        <v>439344481</v>
      </c>
      <c r="F70" s="32">
        <f>SUM(F64:F69)</f>
        <v>4350817</v>
      </c>
      <c r="G70" s="37">
        <f t="shared" si="7"/>
        <v>9.902974062851606E-3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4350817</v>
      </c>
      <c r="O70" s="37">
        <f t="shared" si="11"/>
        <v>9.902974062851606E-3</v>
      </c>
      <c r="P70" s="32">
        <f>SUM(P64:P69)</f>
        <v>39148345</v>
      </c>
      <c r="Q70" s="32">
        <f>SUM(Q64:Q69)</f>
        <v>399403695</v>
      </c>
      <c r="R70" s="32">
        <f>SUM(R64:R69)</f>
        <v>404258998</v>
      </c>
      <c r="S70" s="32">
        <f>SUM(S64:S69)</f>
        <v>39148345</v>
      </c>
      <c r="T70" s="37">
        <f t="shared" si="12"/>
        <v>9.8016982541936679E-2</v>
      </c>
      <c r="U70" s="37">
        <f t="shared" si="13"/>
        <v>-0.88886332231924492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81971472</v>
      </c>
      <c r="E71" s="31">
        <v>81971472</v>
      </c>
      <c r="F71" s="31">
        <v>24247341</v>
      </c>
      <c r="G71" s="36">
        <f t="shared" si="7"/>
        <v>0.29580219079144998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24247341</v>
      </c>
      <c r="O71" s="36">
        <f t="shared" si="11"/>
        <v>0.29580219079144998</v>
      </c>
      <c r="P71" s="31">
        <v>14436112</v>
      </c>
      <c r="Q71" s="31">
        <v>73594128</v>
      </c>
      <c r="R71" s="31">
        <v>107438520</v>
      </c>
      <c r="S71" s="31">
        <v>14436112</v>
      </c>
      <c r="T71" s="36">
        <f t="shared" si="12"/>
        <v>0.19615847612189929</v>
      </c>
      <c r="U71" s="36">
        <f t="shared" si="13"/>
        <v>0.67963098374409947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62338463</v>
      </c>
      <c r="E72" s="31">
        <v>62338463</v>
      </c>
      <c r="F72" s="31">
        <v>50678224</v>
      </c>
      <c r="G72" s="36">
        <f t="shared" si="7"/>
        <v>0.81295273513560962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50678224</v>
      </c>
      <c r="O72" s="36">
        <f t="shared" si="11"/>
        <v>0.81295273513560962</v>
      </c>
      <c r="P72" s="31">
        <v>47048013</v>
      </c>
      <c r="Q72" s="31">
        <v>66780106</v>
      </c>
      <c r="R72" s="31">
        <v>66780106</v>
      </c>
      <c r="S72" s="31">
        <v>47048013</v>
      </c>
      <c r="T72" s="36">
        <f t="shared" si="12"/>
        <v>0.70452138845062628</v>
      </c>
      <c r="U72" s="36">
        <f t="shared" si="13"/>
        <v>7.7159709167738955E-2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68329956</v>
      </c>
      <c r="E73" s="31">
        <v>68329956</v>
      </c>
      <c r="F73" s="31">
        <v>11840802</v>
      </c>
      <c r="G73" s="36">
        <f t="shared" si="7"/>
        <v>0.17328859395138496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11840802</v>
      </c>
      <c r="O73" s="36">
        <f t="shared" si="11"/>
        <v>0.17328859395138496</v>
      </c>
      <c r="P73" s="31">
        <v>29853123</v>
      </c>
      <c r="Q73" s="31">
        <v>53187520</v>
      </c>
      <c r="R73" s="31">
        <v>71283520</v>
      </c>
      <c r="S73" s="31">
        <v>29853123</v>
      </c>
      <c r="T73" s="36">
        <f t="shared" si="12"/>
        <v>0.56128059740330061</v>
      </c>
      <c r="U73" s="36">
        <f t="shared" si="13"/>
        <v>-0.60336471329984476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93836128</v>
      </c>
      <c r="E74" s="31">
        <v>93836128</v>
      </c>
      <c r="F74" s="31">
        <v>13684081</v>
      </c>
      <c r="G74" s="36">
        <f t="shared" si="7"/>
        <v>0.14582955724686339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13684081</v>
      </c>
      <c r="O74" s="36">
        <f t="shared" si="11"/>
        <v>0.14582955724686339</v>
      </c>
      <c r="P74" s="31">
        <v>8426809</v>
      </c>
      <c r="Q74" s="31">
        <v>84523129</v>
      </c>
      <c r="R74" s="31">
        <v>91523129</v>
      </c>
      <c r="S74" s="31">
        <v>8426809</v>
      </c>
      <c r="T74" s="36">
        <f t="shared" si="12"/>
        <v>9.9698261288930751E-2</v>
      </c>
      <c r="U74" s="36">
        <f t="shared" si="13"/>
        <v>0.62387458882715863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30934331</v>
      </c>
      <c r="E75" s="31">
        <v>30934331</v>
      </c>
      <c r="F75" s="31">
        <v>2048679</v>
      </c>
      <c r="G75" s="36">
        <f t="shared" si="7"/>
        <v>6.6226711028597965E-2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2048679</v>
      </c>
      <c r="O75" s="36">
        <f t="shared" si="11"/>
        <v>6.6226711028597965E-2</v>
      </c>
      <c r="P75" s="31">
        <v>0</v>
      </c>
      <c r="Q75" s="31">
        <v>0</v>
      </c>
      <c r="R75" s="31">
        <v>26999749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48506993</v>
      </c>
      <c r="E76" s="31">
        <v>48506993</v>
      </c>
      <c r="F76" s="31">
        <v>1406718</v>
      </c>
      <c r="G76" s="36">
        <f t="shared" si="7"/>
        <v>2.900031341872707E-2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1406718</v>
      </c>
      <c r="O76" s="36">
        <f t="shared" si="11"/>
        <v>2.900031341872707E-2</v>
      </c>
      <c r="P76" s="31">
        <v>3486282</v>
      </c>
      <c r="Q76" s="31">
        <v>33432480</v>
      </c>
      <c r="R76" s="31">
        <v>65692241</v>
      </c>
      <c r="S76" s="31">
        <v>3486282</v>
      </c>
      <c r="T76" s="36">
        <f t="shared" si="12"/>
        <v>0.10427829464042153</v>
      </c>
      <c r="U76" s="36">
        <f t="shared" si="13"/>
        <v>-0.5964990783878068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385917343</v>
      </c>
      <c r="E78" s="32">
        <f>SUM(E71:E77)</f>
        <v>385917343</v>
      </c>
      <c r="F78" s="32">
        <f>SUM(F71:F77)</f>
        <v>103905845</v>
      </c>
      <c r="G78" s="37">
        <f t="shared" si="7"/>
        <v>0.26924378208107635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103905845</v>
      </c>
      <c r="O78" s="37">
        <f t="shared" si="11"/>
        <v>0.26924378208107635</v>
      </c>
      <c r="P78" s="32">
        <f>SUM(P71:P77)</f>
        <v>103250339</v>
      </c>
      <c r="Q78" s="32">
        <f>SUM(Q71:Q77)</f>
        <v>311517363</v>
      </c>
      <c r="R78" s="32">
        <f>SUM(R71:R77)</f>
        <v>429717265</v>
      </c>
      <c r="S78" s="32">
        <f>SUM(S71:S77)</f>
        <v>103250339</v>
      </c>
      <c r="T78" s="37">
        <f t="shared" si="12"/>
        <v>0.33144328780158555</v>
      </c>
      <c r="U78" s="37">
        <f t="shared" si="13"/>
        <v>6.3487055475914822E-3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78388953</v>
      </c>
      <c r="E79" s="31">
        <v>78388953</v>
      </c>
      <c r="F79" s="31">
        <v>14947469</v>
      </c>
      <c r="G79" s="36">
        <f t="shared" si="7"/>
        <v>0.19068336070262348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14947469</v>
      </c>
      <c r="O79" s="36">
        <f t="shared" si="11"/>
        <v>0.19068336070262348</v>
      </c>
      <c r="P79" s="31">
        <v>17813028</v>
      </c>
      <c r="Q79" s="31">
        <v>73954196</v>
      </c>
      <c r="R79" s="31">
        <v>78328750</v>
      </c>
      <c r="S79" s="31">
        <v>17813028</v>
      </c>
      <c r="T79" s="36">
        <f t="shared" si="12"/>
        <v>0.24086568394307201</v>
      </c>
      <c r="U79" s="36">
        <f t="shared" si="13"/>
        <v>-0.16086871923178925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50255145</v>
      </c>
      <c r="E80" s="31">
        <v>50255145</v>
      </c>
      <c r="F80" s="31">
        <v>9083335</v>
      </c>
      <c r="G80" s="36">
        <f t="shared" si="7"/>
        <v>0.18074437950581976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9083335</v>
      </c>
      <c r="O80" s="36">
        <f t="shared" si="11"/>
        <v>0.18074437950581976</v>
      </c>
      <c r="P80" s="31">
        <v>7068902</v>
      </c>
      <c r="Q80" s="31">
        <v>46268647</v>
      </c>
      <c r="R80" s="31">
        <v>61260908</v>
      </c>
      <c r="S80" s="31">
        <v>7068902</v>
      </c>
      <c r="T80" s="36">
        <f t="shared" si="12"/>
        <v>0.15277952692241034</v>
      </c>
      <c r="U80" s="36">
        <f t="shared" si="13"/>
        <v>0.28497113130157969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79997630</v>
      </c>
      <c r="E81" s="31">
        <v>79997630</v>
      </c>
      <c r="F81" s="31">
        <v>12738811</v>
      </c>
      <c r="G81" s="36">
        <f t="shared" si="7"/>
        <v>0.15923985498070381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12738811</v>
      </c>
      <c r="O81" s="36">
        <f t="shared" si="11"/>
        <v>0.15923985498070381</v>
      </c>
      <c r="P81" s="31">
        <v>16017826</v>
      </c>
      <c r="Q81" s="31">
        <v>101985940</v>
      </c>
      <c r="R81" s="31">
        <v>88398900</v>
      </c>
      <c r="S81" s="31">
        <v>16017826</v>
      </c>
      <c r="T81" s="36">
        <f t="shared" si="12"/>
        <v>0.15705915933117839</v>
      </c>
      <c r="U81" s="36">
        <f t="shared" si="13"/>
        <v>-0.20471036456507896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1755398</v>
      </c>
      <c r="E82" s="31">
        <v>1755398</v>
      </c>
      <c r="F82" s="31">
        <v>839776</v>
      </c>
      <c r="G82" s="36">
        <f t="shared" si="7"/>
        <v>0.47839635228022365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839776</v>
      </c>
      <c r="O82" s="36">
        <f t="shared" si="11"/>
        <v>0.47839635228022365</v>
      </c>
      <c r="P82" s="31">
        <v>919947</v>
      </c>
      <c r="Q82" s="31">
        <v>1351728</v>
      </c>
      <c r="R82" s="31">
        <v>2772701</v>
      </c>
      <c r="S82" s="31">
        <v>919947</v>
      </c>
      <c r="T82" s="36">
        <f t="shared" si="12"/>
        <v>0.68057109122545367</v>
      </c>
      <c r="U82" s="36">
        <f t="shared" si="13"/>
        <v>-8.7147411753068393E-2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210397126</v>
      </c>
      <c r="E84" s="32">
        <f>SUM(E79:E83)</f>
        <v>210397126</v>
      </c>
      <c r="F84" s="32">
        <f>SUM(F79:F83)</f>
        <v>37609391</v>
      </c>
      <c r="G84" s="37">
        <f t="shared" si="7"/>
        <v>0.17875430009438437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37609391</v>
      </c>
      <c r="O84" s="37">
        <f t="shared" si="11"/>
        <v>0.17875430009438437</v>
      </c>
      <c r="P84" s="32">
        <f>SUM(P79:P83)</f>
        <v>41819703</v>
      </c>
      <c r="Q84" s="32">
        <f>SUM(Q79:Q83)</f>
        <v>223560511</v>
      </c>
      <c r="R84" s="32">
        <f>SUM(R79:R83)</f>
        <v>230761259</v>
      </c>
      <c r="S84" s="32">
        <f>SUM(S79:S83)</f>
        <v>41819703</v>
      </c>
      <c r="T84" s="37">
        <f t="shared" si="12"/>
        <v>0.18706211939191711</v>
      </c>
      <c r="U84" s="37">
        <f t="shared" si="13"/>
        <v>-0.1006777116518498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1751867055</v>
      </c>
      <c r="E85" s="32">
        <f>SUM(E57,E59:E62,E64:E69,E71:E77,E79:E83)</f>
        <v>1751867055</v>
      </c>
      <c r="F85" s="32">
        <f>SUM(F57,F59:F62,F64:F69,F71:F77,F79:F83)</f>
        <v>712681952</v>
      </c>
      <c r="G85" s="37">
        <f t="shared" si="7"/>
        <v>0.40681280578108708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712681952</v>
      </c>
      <c r="O85" s="37">
        <f t="shared" si="11"/>
        <v>0.40681280578108708</v>
      </c>
      <c r="P85" s="32">
        <f>SUM(P57,P59:P62,P64:P69,P71:P77,P79:P83)</f>
        <v>303788755</v>
      </c>
      <c r="Q85" s="32">
        <f>SUM(Q57,Q59:Q62,Q64:Q69,Q71:Q77,Q79:Q83)</f>
        <v>1361043498</v>
      </c>
      <c r="R85" s="32">
        <f>SUM(R57,R59:R62,R64:R69,R71:R77,R79:R83)</f>
        <v>1690868558</v>
      </c>
      <c r="S85" s="32">
        <f>SUM(S57,S59:S62,S64:S69,S71:S77,S79:S83)</f>
        <v>303788755</v>
      </c>
      <c r="T85" s="37">
        <f t="shared" si="12"/>
        <v>0.22320282595406074</v>
      </c>
      <c r="U85" s="37">
        <f t="shared" si="13"/>
        <v>1.3459787114239958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1783936176</v>
      </c>
      <c r="E88" s="31">
        <v>1783936176</v>
      </c>
      <c r="F88" s="31">
        <v>334478567</v>
      </c>
      <c r="G88" s="36">
        <f t="shared" ref="G88:G99" si="14">IF(($D88      =0),0,($F88      /$D88      ))</f>
        <v>0.1874946937563533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334478567</v>
      </c>
      <c r="O88" s="36">
        <f t="shared" ref="O88:O99" si="18">IF(($D88      =0),0,($N88      /$D88      ))</f>
        <v>0.1874946937563533</v>
      </c>
      <c r="P88" s="31">
        <v>271574771</v>
      </c>
      <c r="Q88" s="31">
        <v>1617849490</v>
      </c>
      <c r="R88" s="31">
        <v>1598525479</v>
      </c>
      <c r="S88" s="31">
        <v>271574771</v>
      </c>
      <c r="T88" s="36">
        <f t="shared" ref="T88:T99" si="19">IF(($Q88      =0),0,($S88      /$Q88      ))</f>
        <v>0.16786157963309678</v>
      </c>
      <c r="U88" s="36">
        <f t="shared" ref="U88:U99" si="20">IF(($P88      =0),0,(($F88      /$P88      )-1))</f>
        <v>0.2316260666201575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908488000</v>
      </c>
      <c r="E89" s="31">
        <v>908488000</v>
      </c>
      <c r="F89" s="31">
        <v>214910403</v>
      </c>
      <c r="G89" s="36">
        <f t="shared" si="14"/>
        <v>0.23655832878364932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214910403</v>
      </c>
      <c r="O89" s="36">
        <f t="shared" si="18"/>
        <v>0.23655832878364932</v>
      </c>
      <c r="P89" s="31">
        <v>203855911</v>
      </c>
      <c r="Q89" s="31">
        <v>2820051224</v>
      </c>
      <c r="R89" s="31">
        <v>905315000</v>
      </c>
      <c r="S89" s="31">
        <v>203855911</v>
      </c>
      <c r="T89" s="36">
        <f t="shared" si="19"/>
        <v>7.2288017063338275E-2</v>
      </c>
      <c r="U89" s="36">
        <f t="shared" si="20"/>
        <v>5.4226987806107907E-2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904201163</v>
      </c>
      <c r="E90" s="31">
        <v>904201163</v>
      </c>
      <c r="F90" s="31">
        <v>141507351</v>
      </c>
      <c r="G90" s="36">
        <f t="shared" si="14"/>
        <v>0.15649985511022838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141507351</v>
      </c>
      <c r="O90" s="36">
        <f t="shared" si="18"/>
        <v>0.15649985511022838</v>
      </c>
      <c r="P90" s="31">
        <v>148992797</v>
      </c>
      <c r="Q90" s="31">
        <v>769181380</v>
      </c>
      <c r="R90" s="31">
        <v>886019623</v>
      </c>
      <c r="S90" s="31">
        <v>148992797</v>
      </c>
      <c r="T90" s="36">
        <f t="shared" si="19"/>
        <v>0.19370307299950501</v>
      </c>
      <c r="U90" s="36">
        <f t="shared" si="20"/>
        <v>-5.0240321349226069E-2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3596625339</v>
      </c>
      <c r="E91" s="32">
        <f>SUM(E88:E90)</f>
        <v>3596625339</v>
      </c>
      <c r="F91" s="32">
        <f>SUM(F88:F90)</f>
        <v>690896321</v>
      </c>
      <c r="G91" s="37">
        <f t="shared" si="14"/>
        <v>0.19209571636730327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690896321</v>
      </c>
      <c r="O91" s="37">
        <f t="shared" si="18"/>
        <v>0.19209571636730327</v>
      </c>
      <c r="P91" s="32">
        <f>SUM(P88:P90)</f>
        <v>624423479</v>
      </c>
      <c r="Q91" s="32">
        <f>SUM(Q88:Q90)</f>
        <v>5207082094</v>
      </c>
      <c r="R91" s="32">
        <f>SUM(R88:R90)</f>
        <v>3389860102</v>
      </c>
      <c r="S91" s="32">
        <f>SUM(S88:S90)</f>
        <v>624423479</v>
      </c>
      <c r="T91" s="37">
        <f t="shared" si="19"/>
        <v>0.11991811685079994</v>
      </c>
      <c r="U91" s="37">
        <f t="shared" si="20"/>
        <v>0.10645474463332927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366946719</v>
      </c>
      <c r="E92" s="31">
        <v>366946719</v>
      </c>
      <c r="F92" s="31">
        <v>44211113</v>
      </c>
      <c r="G92" s="36">
        <f t="shared" si="14"/>
        <v>0.12048373976604489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44211113</v>
      </c>
      <c r="O92" s="36">
        <f t="shared" si="18"/>
        <v>0.12048373976604489</v>
      </c>
      <c r="P92" s="31">
        <v>83812300</v>
      </c>
      <c r="Q92" s="31">
        <v>282672679</v>
      </c>
      <c r="R92" s="31">
        <v>301420311</v>
      </c>
      <c r="S92" s="31">
        <v>83812300</v>
      </c>
      <c r="T92" s="36">
        <f t="shared" si="19"/>
        <v>0.29649947174413699</v>
      </c>
      <c r="U92" s="36">
        <f t="shared" si="20"/>
        <v>-0.47249851155498657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100827240</v>
      </c>
      <c r="E93" s="31">
        <v>100827240</v>
      </c>
      <c r="F93" s="31">
        <v>16359394</v>
      </c>
      <c r="G93" s="36">
        <f t="shared" si="14"/>
        <v>0.16225172879868574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16359394</v>
      </c>
      <c r="O93" s="36">
        <f t="shared" si="18"/>
        <v>0.16225172879868574</v>
      </c>
      <c r="P93" s="31">
        <v>14515552</v>
      </c>
      <c r="Q93" s="31">
        <v>94629932</v>
      </c>
      <c r="R93" s="31">
        <v>93148294</v>
      </c>
      <c r="S93" s="31">
        <v>14515552</v>
      </c>
      <c r="T93" s="36">
        <f t="shared" si="19"/>
        <v>0.15339281866967844</v>
      </c>
      <c r="U93" s="36">
        <f t="shared" si="20"/>
        <v>0.12702527606252945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47416920</v>
      </c>
      <c r="E94" s="31">
        <v>47416920</v>
      </c>
      <c r="F94" s="31">
        <v>-29510138</v>
      </c>
      <c r="G94" s="36">
        <f t="shared" si="14"/>
        <v>-0.62235459409847793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-29510138</v>
      </c>
      <c r="O94" s="36">
        <f t="shared" si="18"/>
        <v>-0.62235459409847793</v>
      </c>
      <c r="P94" s="31">
        <v>14935346</v>
      </c>
      <c r="Q94" s="31">
        <v>46929757</v>
      </c>
      <c r="R94" s="31">
        <v>54312350</v>
      </c>
      <c r="S94" s="31">
        <v>14935346</v>
      </c>
      <c r="T94" s="36">
        <f t="shared" si="19"/>
        <v>0.31824895236512729</v>
      </c>
      <c r="U94" s="36">
        <f t="shared" si="20"/>
        <v>-2.9758590125732605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515190879</v>
      </c>
      <c r="E96" s="32">
        <f>SUM(E92:E95)</f>
        <v>515190879</v>
      </c>
      <c r="F96" s="32">
        <f>SUM(F92:F95)</f>
        <v>31060369</v>
      </c>
      <c r="G96" s="37">
        <f t="shared" si="14"/>
        <v>6.0289050653010497E-2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31060369</v>
      </c>
      <c r="O96" s="37">
        <f t="shared" si="18"/>
        <v>6.0289050653010497E-2</v>
      </c>
      <c r="P96" s="32">
        <f>SUM(P92:P95)</f>
        <v>113263198</v>
      </c>
      <c r="Q96" s="32">
        <f>SUM(Q92:Q95)</f>
        <v>424232368</v>
      </c>
      <c r="R96" s="32">
        <f>SUM(R92:R95)</f>
        <v>448880955</v>
      </c>
      <c r="S96" s="32">
        <f>SUM(S92:S95)</f>
        <v>113263198</v>
      </c>
      <c r="T96" s="37">
        <f t="shared" si="19"/>
        <v>0.26698386672843405</v>
      </c>
      <c r="U96" s="37">
        <f t="shared" si="20"/>
        <v>-0.72576821466757457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279807956</v>
      </c>
      <c r="E97" s="31">
        <v>279807956</v>
      </c>
      <c r="F97" s="31">
        <v>19265861</v>
      </c>
      <c r="G97" s="36">
        <f t="shared" si="14"/>
        <v>6.8853871331664346E-2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19265861</v>
      </c>
      <c r="O97" s="36">
        <f t="shared" si="18"/>
        <v>6.8853871331664346E-2</v>
      </c>
      <c r="P97" s="31">
        <v>35033457</v>
      </c>
      <c r="Q97" s="31">
        <v>272800332</v>
      </c>
      <c r="R97" s="31">
        <v>226744586</v>
      </c>
      <c r="S97" s="31">
        <v>35033457</v>
      </c>
      <c r="T97" s="36">
        <f t="shared" si="19"/>
        <v>0.12842160690625554</v>
      </c>
      <c r="U97" s="36">
        <f t="shared" si="20"/>
        <v>-0.45007251211320654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140030498</v>
      </c>
      <c r="E98" s="31">
        <v>140030498</v>
      </c>
      <c r="F98" s="31">
        <v>20450753</v>
      </c>
      <c r="G98" s="36">
        <f t="shared" si="14"/>
        <v>0.14604499228446649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20450753</v>
      </c>
      <c r="O98" s="36">
        <f t="shared" si="18"/>
        <v>0.14604499228446649</v>
      </c>
      <c r="P98" s="31">
        <v>5359162</v>
      </c>
      <c r="Q98" s="31">
        <v>78979650</v>
      </c>
      <c r="R98" s="31">
        <v>48841125</v>
      </c>
      <c r="S98" s="31">
        <v>5359162</v>
      </c>
      <c r="T98" s="36">
        <f t="shared" si="19"/>
        <v>6.7854972768301713E-2</v>
      </c>
      <c r="U98" s="36">
        <f t="shared" si="20"/>
        <v>2.8160356040739205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106869503</v>
      </c>
      <c r="E99" s="31">
        <v>106869503</v>
      </c>
      <c r="F99" s="31">
        <v>21382509</v>
      </c>
      <c r="G99" s="36">
        <f t="shared" si="14"/>
        <v>0.20008055057578025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21382509</v>
      </c>
      <c r="O99" s="36">
        <f t="shared" si="18"/>
        <v>0.20008055057578025</v>
      </c>
      <c r="P99" s="31">
        <v>21438502</v>
      </c>
      <c r="Q99" s="31">
        <v>119278659</v>
      </c>
      <c r="R99" s="31">
        <v>125578659</v>
      </c>
      <c r="S99" s="31">
        <v>21438502</v>
      </c>
      <c r="T99" s="36">
        <f t="shared" si="19"/>
        <v>0.17973459946426795</v>
      </c>
      <c r="U99" s="36">
        <f t="shared" si="20"/>
        <v>-2.6117962906176961E-3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526707957</v>
      </c>
      <c r="E101" s="32">
        <f>SUM(E97:E100)</f>
        <v>526707957</v>
      </c>
      <c r="F101" s="32">
        <f>SUM(F97:F100)</f>
        <v>61099123</v>
      </c>
      <c r="G101" s="37">
        <f>IF(($D101     =0),0,($F101     /$D101     ))</f>
        <v>0.11600189856254631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61099123</v>
      </c>
      <c r="O101" s="37">
        <f>IF(($D101     =0),0,($N101     /$D101     ))</f>
        <v>0.11600189856254631</v>
      </c>
      <c r="P101" s="32">
        <f>SUM(P97:P100)</f>
        <v>61831121</v>
      </c>
      <c r="Q101" s="32">
        <f>SUM(Q97:Q100)</f>
        <v>471058641</v>
      </c>
      <c r="R101" s="32">
        <f>SUM(R97:R100)</f>
        <v>401164370</v>
      </c>
      <c r="S101" s="32">
        <f>SUM(S97:S100)</f>
        <v>61831121</v>
      </c>
      <c r="T101" s="37">
        <f>IF(($Q101     =0),0,($S101     /$Q101     ))</f>
        <v>0.13125992311432835</v>
      </c>
      <c r="U101" s="37">
        <f>IF(($P101     =0),0,(($F101     /$P101     )-1))</f>
        <v>-1.1838666162950484E-2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4638524175</v>
      </c>
      <c r="E102" s="32">
        <f>SUM(E88:E90,E92:E95,E97:E100)</f>
        <v>4638524175</v>
      </c>
      <c r="F102" s="32">
        <f>SUM(F88:F90,F92:F95,F97:F100)</f>
        <v>783055813</v>
      </c>
      <c r="G102" s="37">
        <f>IF(($D102     =0),0,($F102     /$D102     ))</f>
        <v>0.16881572316048132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783055813</v>
      </c>
      <c r="O102" s="37">
        <f>IF(($D102     =0),0,($N102     /$D102     ))</f>
        <v>0.16881572316048132</v>
      </c>
      <c r="P102" s="32">
        <f>SUM(P88:P90,P92:P95,P97:P100)</f>
        <v>799517798</v>
      </c>
      <c r="Q102" s="32">
        <f>SUM(Q88:Q90,Q92:Q95,Q97:Q100)</f>
        <v>6102373103</v>
      </c>
      <c r="R102" s="32">
        <f>SUM(R88:R90,R92:R95,R97:R100)</f>
        <v>4239905427</v>
      </c>
      <c r="S102" s="32">
        <f>SUM(S88:S90,S92:S95,S97:S100)</f>
        <v>799517798</v>
      </c>
      <c r="T102" s="37">
        <f>IF(($Q102     =0),0,($S102     /$Q102     ))</f>
        <v>0.13101752129953304</v>
      </c>
      <c r="U102" s="37">
        <f>IF(($P102     =0),0,(($F102     /$P102     )-1))</f>
        <v>-2.0589891858792564E-2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2677904420</v>
      </c>
      <c r="E105" s="31">
        <v>2677904420</v>
      </c>
      <c r="F105" s="31">
        <v>658980501</v>
      </c>
      <c r="G105" s="36">
        <f t="shared" ref="G105:G136" si="21">IF(($D105     =0),0,($F105     /$D105     ))</f>
        <v>0.24608066519416702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658980501</v>
      </c>
      <c r="O105" s="36">
        <f t="shared" ref="O105:O136" si="25">IF(($D105     =0),0,($N105     /$D105     ))</f>
        <v>0.24608066519416702</v>
      </c>
      <c r="P105" s="31">
        <v>553752444</v>
      </c>
      <c r="Q105" s="31">
        <v>2544626550</v>
      </c>
      <c r="R105" s="31">
        <v>2663873565</v>
      </c>
      <c r="S105" s="31">
        <v>553752444</v>
      </c>
      <c r="T105" s="36">
        <f t="shared" ref="T105:T136" si="26">IF(($Q105     =0),0,($S105     /$Q105     ))</f>
        <v>0.21761639011429793</v>
      </c>
      <c r="U105" s="36">
        <f t="shared" ref="U105:U136" si="27">IF(($P105     =0),0,(($F105     /$P105     )-1))</f>
        <v>0.19002725521153629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2677904420</v>
      </c>
      <c r="E106" s="32">
        <f>E105</f>
        <v>2677904420</v>
      </c>
      <c r="F106" s="32">
        <f>F105</f>
        <v>658980501</v>
      </c>
      <c r="G106" s="37">
        <f t="shared" si="21"/>
        <v>0.24608066519416702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658980501</v>
      </c>
      <c r="O106" s="37">
        <f t="shared" si="25"/>
        <v>0.24608066519416702</v>
      </c>
      <c r="P106" s="32">
        <f>P105</f>
        <v>553752444</v>
      </c>
      <c r="Q106" s="32">
        <f>Q105</f>
        <v>2544626550</v>
      </c>
      <c r="R106" s="32">
        <f>R105</f>
        <v>2663873565</v>
      </c>
      <c r="S106" s="32">
        <f>S105</f>
        <v>553752444</v>
      </c>
      <c r="T106" s="37">
        <f t="shared" si="26"/>
        <v>0.21761639011429793</v>
      </c>
      <c r="U106" s="37">
        <f t="shared" si="27"/>
        <v>0.19002725521153629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25666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25666</v>
      </c>
      <c r="O107" s="36">
        <f t="shared" si="25"/>
        <v>0</v>
      </c>
      <c r="P107" s="31">
        <v>40905</v>
      </c>
      <c r="Q107" s="31">
        <v>0</v>
      </c>
      <c r="R107" s="31">
        <v>0</v>
      </c>
      <c r="S107" s="31">
        <v>40905</v>
      </c>
      <c r="T107" s="36">
        <f t="shared" si="26"/>
        <v>0</v>
      </c>
      <c r="U107" s="36">
        <f t="shared" si="27"/>
        <v>-0.37254614350323922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142212871</v>
      </c>
      <c r="E111" s="31">
        <v>142212871</v>
      </c>
      <c r="F111" s="31">
        <v>28738628</v>
      </c>
      <c r="G111" s="36">
        <f t="shared" si="21"/>
        <v>0.20208176515893558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28738628</v>
      </c>
      <c r="O111" s="36">
        <f t="shared" si="25"/>
        <v>0.20208176515893558</v>
      </c>
      <c r="P111" s="31">
        <v>16404959</v>
      </c>
      <c r="Q111" s="31">
        <v>143121182</v>
      </c>
      <c r="R111" s="31">
        <v>137041929</v>
      </c>
      <c r="S111" s="31">
        <v>16404959</v>
      </c>
      <c r="T111" s="36">
        <f t="shared" si="26"/>
        <v>0.11462285855073499</v>
      </c>
      <c r="U111" s="36">
        <f t="shared" si="27"/>
        <v>0.75182565223113329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142212871</v>
      </c>
      <c r="E112" s="32">
        <f>SUM(E107:E111)</f>
        <v>142212871</v>
      </c>
      <c r="F112" s="32">
        <f>SUM(F107:F111)</f>
        <v>28764294</v>
      </c>
      <c r="G112" s="37">
        <f t="shared" si="21"/>
        <v>0.20226224108786892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28764294</v>
      </c>
      <c r="O112" s="37">
        <f t="shared" si="25"/>
        <v>0.20226224108786892</v>
      </c>
      <c r="P112" s="32">
        <f>SUM(P107:P111)</f>
        <v>16445864</v>
      </c>
      <c r="Q112" s="32">
        <f>SUM(Q107:Q111)</f>
        <v>143121182</v>
      </c>
      <c r="R112" s="32">
        <f>SUM(R107:R111)</f>
        <v>137041929</v>
      </c>
      <c r="S112" s="32">
        <f>SUM(S107:S111)</f>
        <v>16445864</v>
      </c>
      <c r="T112" s="37">
        <f t="shared" si="26"/>
        <v>0.11490866530154845</v>
      </c>
      <c r="U112" s="37">
        <f t="shared" si="27"/>
        <v>0.74902905678898968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3812343</v>
      </c>
      <c r="E114" s="31">
        <v>3812343</v>
      </c>
      <c r="F114" s="31">
        <v>575915</v>
      </c>
      <c r="G114" s="36">
        <f t="shared" si="21"/>
        <v>0.15106589307415413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575915</v>
      </c>
      <c r="O114" s="36">
        <f t="shared" si="25"/>
        <v>0.15106589307415413</v>
      </c>
      <c r="P114" s="31">
        <v>602179</v>
      </c>
      <c r="Q114" s="31">
        <v>3605990</v>
      </c>
      <c r="R114" s="31">
        <v>2969082</v>
      </c>
      <c r="S114" s="31">
        <v>602179</v>
      </c>
      <c r="T114" s="36">
        <f t="shared" si="26"/>
        <v>0.16699408484216541</v>
      </c>
      <c r="U114" s="36">
        <f t="shared" si="27"/>
        <v>-4.3614938415321713E-2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410817076</v>
      </c>
      <c r="E117" s="31">
        <v>410817076</v>
      </c>
      <c r="F117" s="31">
        <v>105468988</v>
      </c>
      <c r="G117" s="36">
        <f t="shared" si="21"/>
        <v>0.25672980545725904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105468988</v>
      </c>
      <c r="O117" s="36">
        <f t="shared" si="25"/>
        <v>0.25672980545725904</v>
      </c>
      <c r="P117" s="31">
        <v>79128627</v>
      </c>
      <c r="Q117" s="31">
        <v>376545618</v>
      </c>
      <c r="R117" s="31">
        <v>334845006</v>
      </c>
      <c r="S117" s="31">
        <v>79128627</v>
      </c>
      <c r="T117" s="36">
        <f t="shared" si="26"/>
        <v>0.2101435343220486</v>
      </c>
      <c r="U117" s="36">
        <f t="shared" si="27"/>
        <v>0.33288029880766157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496980</v>
      </c>
      <c r="E119" s="31">
        <v>496980</v>
      </c>
      <c r="F119" s="31">
        <v>94110</v>
      </c>
      <c r="G119" s="36">
        <f t="shared" si="21"/>
        <v>0.18936375709284076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94110</v>
      </c>
      <c r="O119" s="36">
        <f t="shared" si="25"/>
        <v>0.18936375709284076</v>
      </c>
      <c r="P119" s="31">
        <v>111251</v>
      </c>
      <c r="Q119" s="31">
        <v>516324</v>
      </c>
      <c r="R119" s="31">
        <v>545153</v>
      </c>
      <c r="S119" s="31">
        <v>111251</v>
      </c>
      <c r="T119" s="36">
        <f t="shared" si="26"/>
        <v>0.21546741968221506</v>
      </c>
      <c r="U119" s="36">
        <f t="shared" si="27"/>
        <v>-0.15407501955038605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150033900</v>
      </c>
      <c r="E120" s="31">
        <v>150033900</v>
      </c>
      <c r="F120" s="31">
        <v>16190867</v>
      </c>
      <c r="G120" s="36">
        <f t="shared" si="21"/>
        <v>0.10791472460557247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16190867</v>
      </c>
      <c r="O120" s="36">
        <f t="shared" si="25"/>
        <v>0.10791472460557247</v>
      </c>
      <c r="P120" s="31">
        <v>29061207</v>
      </c>
      <c r="Q120" s="31">
        <v>107099955</v>
      </c>
      <c r="R120" s="31">
        <v>132855307</v>
      </c>
      <c r="S120" s="31">
        <v>29061207</v>
      </c>
      <c r="T120" s="36">
        <f t="shared" si="26"/>
        <v>0.2713465845994053</v>
      </c>
      <c r="U120" s="36">
        <f t="shared" si="27"/>
        <v>-0.44287011203629634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565160299</v>
      </c>
      <c r="E121" s="32">
        <f>SUM(E113:E120)</f>
        <v>565160299</v>
      </c>
      <c r="F121" s="32">
        <f>SUM(F113:F120)</f>
        <v>122329880</v>
      </c>
      <c r="G121" s="37">
        <f t="shared" si="21"/>
        <v>0.21645165135706038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122329880</v>
      </c>
      <c r="O121" s="37">
        <f t="shared" si="25"/>
        <v>0.21645165135706038</v>
      </c>
      <c r="P121" s="32">
        <f>SUM(P113:P120)</f>
        <v>108903264</v>
      </c>
      <c r="Q121" s="32">
        <f>SUM(Q113:Q120)</f>
        <v>487767887</v>
      </c>
      <c r="R121" s="32">
        <f>SUM(R113:R120)</f>
        <v>471214548</v>
      </c>
      <c r="S121" s="32">
        <f>SUM(S113:S120)</f>
        <v>108903264</v>
      </c>
      <c r="T121" s="37">
        <f t="shared" si="26"/>
        <v>0.2232686220280016</v>
      </c>
      <c r="U121" s="37">
        <f t="shared" si="27"/>
        <v>0.1232893809316864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2606568</v>
      </c>
      <c r="E124" s="31">
        <v>2606568</v>
      </c>
      <c r="F124" s="31">
        <v>693251</v>
      </c>
      <c r="G124" s="36">
        <f t="shared" si="21"/>
        <v>0.26596313620055184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693251</v>
      </c>
      <c r="O124" s="36">
        <f t="shared" si="25"/>
        <v>0.26596313620055184</v>
      </c>
      <c r="P124" s="31">
        <v>583632</v>
      </c>
      <c r="Q124" s="31">
        <v>2353668</v>
      </c>
      <c r="R124" s="31">
        <v>2496710</v>
      </c>
      <c r="S124" s="31">
        <v>583632</v>
      </c>
      <c r="T124" s="36">
        <f t="shared" si="26"/>
        <v>0.24796700299277552</v>
      </c>
      <c r="U124" s="36">
        <f t="shared" si="27"/>
        <v>0.18782212078844207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2606568</v>
      </c>
      <c r="E126" s="32">
        <f>SUM(E122:E125)</f>
        <v>2606568</v>
      </c>
      <c r="F126" s="32">
        <f>SUM(F122:F125)</f>
        <v>693251</v>
      </c>
      <c r="G126" s="37">
        <f t="shared" si="21"/>
        <v>0.26596313620055184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693251</v>
      </c>
      <c r="O126" s="37">
        <f t="shared" si="25"/>
        <v>0.26596313620055184</v>
      </c>
      <c r="P126" s="32">
        <f>SUM(P122:P125)</f>
        <v>583632</v>
      </c>
      <c r="Q126" s="32">
        <f>SUM(Q122:Q125)</f>
        <v>2353668</v>
      </c>
      <c r="R126" s="32">
        <f>SUM(R122:R125)</f>
        <v>2496710</v>
      </c>
      <c r="S126" s="32">
        <f>SUM(S122:S125)</f>
        <v>583632</v>
      </c>
      <c r="T126" s="37">
        <f t="shared" si="26"/>
        <v>0.24796700299277552</v>
      </c>
      <c r="U126" s="37">
        <f t="shared" si="27"/>
        <v>0.18782212078844207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1825916</v>
      </c>
      <c r="E127" s="31">
        <v>1825916</v>
      </c>
      <c r="F127" s="31">
        <v>466833</v>
      </c>
      <c r="G127" s="36">
        <f t="shared" si="21"/>
        <v>0.25567057849320562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466833</v>
      </c>
      <c r="O127" s="36">
        <f t="shared" si="25"/>
        <v>0.25567057849320562</v>
      </c>
      <c r="P127" s="31">
        <v>428589</v>
      </c>
      <c r="Q127" s="31">
        <v>0</v>
      </c>
      <c r="R127" s="31">
        <v>1342438</v>
      </c>
      <c r="S127" s="31">
        <v>428589</v>
      </c>
      <c r="T127" s="36">
        <f t="shared" si="26"/>
        <v>0</v>
      </c>
      <c r="U127" s="36">
        <f t="shared" si="27"/>
        <v>8.9232341473999499E-2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1963092</v>
      </c>
      <c r="E128" s="31">
        <v>1963092</v>
      </c>
      <c r="F128" s="31">
        <v>379473</v>
      </c>
      <c r="G128" s="36">
        <f t="shared" si="21"/>
        <v>0.19330372697764547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379473</v>
      </c>
      <c r="O128" s="36">
        <f t="shared" si="25"/>
        <v>0.19330372697764547</v>
      </c>
      <c r="P128" s="31">
        <v>545194</v>
      </c>
      <c r="Q128" s="31">
        <v>1958687</v>
      </c>
      <c r="R128" s="31">
        <v>1926188</v>
      </c>
      <c r="S128" s="31">
        <v>545194</v>
      </c>
      <c r="T128" s="36">
        <f t="shared" si="26"/>
        <v>0.27834666794643553</v>
      </c>
      <c r="U128" s="36">
        <f t="shared" si="27"/>
        <v>-0.30396702825049426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2399106</v>
      </c>
      <c r="E130" s="31">
        <v>2399106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307435</v>
      </c>
      <c r="Q130" s="31">
        <v>2297994</v>
      </c>
      <c r="R130" s="31">
        <v>2297994</v>
      </c>
      <c r="S130" s="31">
        <v>307435</v>
      </c>
      <c r="T130" s="36">
        <f t="shared" si="26"/>
        <v>0.13378407428391892</v>
      </c>
      <c r="U130" s="36">
        <f t="shared" si="27"/>
        <v>-1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181971</v>
      </c>
      <c r="Q131" s="31">
        <v>991591</v>
      </c>
      <c r="R131" s="31">
        <v>0</v>
      </c>
      <c r="S131" s="31">
        <v>181971</v>
      </c>
      <c r="T131" s="36">
        <f t="shared" si="26"/>
        <v>0.1835141706610891</v>
      </c>
      <c r="U131" s="36">
        <f t="shared" si="27"/>
        <v>-1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6188114</v>
      </c>
      <c r="E132" s="32">
        <f>SUM(E127:E131)</f>
        <v>6188114</v>
      </c>
      <c r="F132" s="32">
        <f>SUM(F127:F131)</f>
        <v>846306</v>
      </c>
      <c r="G132" s="37">
        <f t="shared" si="21"/>
        <v>0.13676315594703006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846306</v>
      </c>
      <c r="O132" s="37">
        <f t="shared" si="25"/>
        <v>0.13676315594703006</v>
      </c>
      <c r="P132" s="32">
        <f>SUM(P127:P131)</f>
        <v>1463189</v>
      </c>
      <c r="Q132" s="32">
        <f>SUM(Q127:Q131)</f>
        <v>5248272</v>
      </c>
      <c r="R132" s="32">
        <f>SUM(R127:R131)</f>
        <v>5566620</v>
      </c>
      <c r="S132" s="32">
        <f>SUM(S127:S131)</f>
        <v>1463189</v>
      </c>
      <c r="T132" s="37">
        <f t="shared" si="26"/>
        <v>0.27879442986186692</v>
      </c>
      <c r="U132" s="37">
        <f t="shared" si="27"/>
        <v>-0.42160172062529178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145497111</v>
      </c>
      <c r="E133" s="31">
        <v>145497111</v>
      </c>
      <c r="F133" s="31">
        <v>30974876</v>
      </c>
      <c r="G133" s="36">
        <f t="shared" si="21"/>
        <v>0.21288997277753507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30974876</v>
      </c>
      <c r="O133" s="36">
        <f t="shared" si="25"/>
        <v>0.21288997277753507</v>
      </c>
      <c r="P133" s="31">
        <v>65144847</v>
      </c>
      <c r="Q133" s="31">
        <v>211462209</v>
      </c>
      <c r="R133" s="31">
        <v>215041510</v>
      </c>
      <c r="S133" s="31">
        <v>65144847</v>
      </c>
      <c r="T133" s="36">
        <f t="shared" si="26"/>
        <v>0.30806850693591309</v>
      </c>
      <c r="U133" s="36">
        <f t="shared" si="27"/>
        <v>-0.52452300640141192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97150</v>
      </c>
      <c r="E134" s="31">
        <v>97150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34784</v>
      </c>
      <c r="Q134" s="31">
        <v>0</v>
      </c>
      <c r="R134" s="31">
        <v>0</v>
      </c>
      <c r="S134" s="31">
        <v>34784</v>
      </c>
      <c r="T134" s="36">
        <f t="shared" si="26"/>
        <v>0</v>
      </c>
      <c r="U134" s="36">
        <f t="shared" si="27"/>
        <v>-1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6985696</v>
      </c>
      <c r="E136" s="31">
        <v>6985696</v>
      </c>
      <c r="F136" s="31">
        <v>2156373</v>
      </c>
      <c r="G136" s="36">
        <f t="shared" si="21"/>
        <v>0.30868405954109657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2156373</v>
      </c>
      <c r="O136" s="36">
        <f t="shared" si="25"/>
        <v>0.30868405954109657</v>
      </c>
      <c r="P136" s="31">
        <v>1661075</v>
      </c>
      <c r="Q136" s="31">
        <v>6988919</v>
      </c>
      <c r="R136" s="31">
        <v>9963007</v>
      </c>
      <c r="S136" s="31">
        <v>1661075</v>
      </c>
      <c r="T136" s="36">
        <f t="shared" si="26"/>
        <v>0.23767266439917245</v>
      </c>
      <c r="U136" s="36">
        <f t="shared" si="27"/>
        <v>0.29817919118643044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152579957</v>
      </c>
      <c r="E137" s="32">
        <f>SUM(E133:E136)</f>
        <v>152579957</v>
      </c>
      <c r="F137" s="32">
        <f>SUM(F133:F136)</f>
        <v>33131249</v>
      </c>
      <c r="G137" s="37">
        <f t="shared" ref="G137:G170" si="28">IF(($D137     =0),0,($F137     /$D137     ))</f>
        <v>0.21714024339382923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33131249</v>
      </c>
      <c r="O137" s="37">
        <f t="shared" ref="O137:O170" si="32">IF(($D137     =0),0,($N137     /$D137     ))</f>
        <v>0.21714024339382923</v>
      </c>
      <c r="P137" s="32">
        <f>SUM(P133:P136)</f>
        <v>66840706</v>
      </c>
      <c r="Q137" s="32">
        <f>SUM(Q133:Q136)</f>
        <v>218451128</v>
      </c>
      <c r="R137" s="32">
        <f>SUM(R133:R136)</f>
        <v>225004517</v>
      </c>
      <c r="S137" s="32">
        <f>SUM(S133:S136)</f>
        <v>66840706</v>
      </c>
      <c r="T137" s="37">
        <f t="shared" ref="T137:T170" si="33">IF(($Q137     =0),0,($S137     /$Q137     ))</f>
        <v>0.30597555898177831</v>
      </c>
      <c r="U137" s="37">
        <f t="shared" ref="U137:U170" si="34">IF(($P137     =0),0,(($F137     /$P137     )-1))</f>
        <v>-0.50432526849731363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133577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133577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48924424</v>
      </c>
      <c r="E140" s="31">
        <v>48924424</v>
      </c>
      <c r="F140" s="31">
        <v>9828803</v>
      </c>
      <c r="G140" s="36">
        <f t="shared" si="28"/>
        <v>0.20089767433950781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9828803</v>
      </c>
      <c r="O140" s="36">
        <f t="shared" si="32"/>
        <v>0.20089767433950781</v>
      </c>
      <c r="P140" s="31">
        <v>12264935</v>
      </c>
      <c r="Q140" s="31">
        <v>42318086</v>
      </c>
      <c r="R140" s="31">
        <v>44337510</v>
      </c>
      <c r="S140" s="31">
        <v>12264935</v>
      </c>
      <c r="T140" s="36">
        <f t="shared" si="33"/>
        <v>0.28982726203637849</v>
      </c>
      <c r="U140" s="36">
        <f t="shared" si="34"/>
        <v>-0.19862575708717578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13812088</v>
      </c>
      <c r="E143" s="31">
        <v>13812088</v>
      </c>
      <c r="F143" s="31">
        <v>2543406</v>
      </c>
      <c r="G143" s="36">
        <f t="shared" si="28"/>
        <v>0.18414348359205357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2543406</v>
      </c>
      <c r="O143" s="36">
        <f t="shared" si="32"/>
        <v>0.18414348359205357</v>
      </c>
      <c r="P143" s="31">
        <v>2491538</v>
      </c>
      <c r="Q143" s="31">
        <v>15223858</v>
      </c>
      <c r="R143" s="31">
        <v>11081500</v>
      </c>
      <c r="S143" s="31">
        <v>2491538</v>
      </c>
      <c r="T143" s="36">
        <f t="shared" si="33"/>
        <v>0.16366009194252862</v>
      </c>
      <c r="U143" s="36">
        <f t="shared" si="34"/>
        <v>2.0817663627847649E-2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62736512</v>
      </c>
      <c r="E144" s="32">
        <f>SUM(E138:E143)</f>
        <v>62736512</v>
      </c>
      <c r="F144" s="32">
        <f>SUM(F138:F143)</f>
        <v>12505786</v>
      </c>
      <c r="G144" s="37">
        <f t="shared" si="28"/>
        <v>0.19933824182001064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12505786</v>
      </c>
      <c r="O144" s="37">
        <f t="shared" si="32"/>
        <v>0.19933824182001064</v>
      </c>
      <c r="P144" s="32">
        <f>SUM(P138:P143)</f>
        <v>14756473</v>
      </c>
      <c r="Q144" s="32">
        <f>SUM(Q138:Q143)</f>
        <v>57541944</v>
      </c>
      <c r="R144" s="32">
        <f>SUM(R138:R143)</f>
        <v>55419010</v>
      </c>
      <c r="S144" s="32">
        <f>SUM(S138:S143)</f>
        <v>14756473</v>
      </c>
      <c r="T144" s="37">
        <f t="shared" si="33"/>
        <v>0.25644724481327918</v>
      </c>
      <c r="U144" s="37">
        <f t="shared" si="34"/>
        <v>-0.15252201525391607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206030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206030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7393783</v>
      </c>
      <c r="E147" s="31">
        <v>7393783</v>
      </c>
      <c r="F147" s="31">
        <v>1722722</v>
      </c>
      <c r="G147" s="36">
        <f t="shared" si="28"/>
        <v>0.23299601841168452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1722722</v>
      </c>
      <c r="O147" s="36">
        <f t="shared" si="32"/>
        <v>0.23299601841168452</v>
      </c>
      <c r="P147" s="31">
        <v>1811328</v>
      </c>
      <c r="Q147" s="31">
        <v>700000</v>
      </c>
      <c r="R147" s="31">
        <v>7174204</v>
      </c>
      <c r="S147" s="31">
        <v>1811328</v>
      </c>
      <c r="T147" s="36">
        <f t="shared" si="33"/>
        <v>2.5876114285714285</v>
      </c>
      <c r="U147" s="36">
        <f t="shared" si="34"/>
        <v>-4.8917700162532718E-2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574145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574145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9383695</v>
      </c>
      <c r="E149" s="31">
        <v>9383695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9383695</v>
      </c>
      <c r="R149" s="31">
        <v>9383695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16777478</v>
      </c>
      <c r="E150" s="32">
        <f>SUM(E145:E149)</f>
        <v>16777478</v>
      </c>
      <c r="F150" s="32">
        <f>SUM(F145:F149)</f>
        <v>2502897</v>
      </c>
      <c r="G150" s="37">
        <f t="shared" si="28"/>
        <v>0.1491819569067532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2502897</v>
      </c>
      <c r="O150" s="37">
        <f t="shared" si="32"/>
        <v>0.1491819569067532</v>
      </c>
      <c r="P150" s="32">
        <f>SUM(P145:P149)</f>
        <v>1811328</v>
      </c>
      <c r="Q150" s="32">
        <f>SUM(Q145:Q149)</f>
        <v>10083695</v>
      </c>
      <c r="R150" s="32">
        <f>SUM(R145:R149)</f>
        <v>16557899</v>
      </c>
      <c r="S150" s="32">
        <f>SUM(S145:S149)</f>
        <v>1811328</v>
      </c>
      <c r="T150" s="37">
        <f t="shared" si="33"/>
        <v>0.17962939180528567</v>
      </c>
      <c r="U150" s="37">
        <f t="shared" si="34"/>
        <v>0.38180219154123374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3500000</v>
      </c>
      <c r="E151" s="31">
        <v>3500000</v>
      </c>
      <c r="F151" s="31">
        <v>718264</v>
      </c>
      <c r="G151" s="36">
        <f t="shared" si="28"/>
        <v>0.20521828571428571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718264</v>
      </c>
      <c r="O151" s="36">
        <f t="shared" si="32"/>
        <v>0.20521828571428571</v>
      </c>
      <c r="P151" s="31">
        <v>741788</v>
      </c>
      <c r="Q151" s="31">
        <v>3300000</v>
      </c>
      <c r="R151" s="31">
        <v>3300000</v>
      </c>
      <c r="S151" s="31">
        <v>741788</v>
      </c>
      <c r="T151" s="36">
        <f t="shared" si="33"/>
        <v>0.22478424242424241</v>
      </c>
      <c r="U151" s="36">
        <f t="shared" si="34"/>
        <v>-3.1712564775919772E-2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258483400</v>
      </c>
      <c r="E152" s="31">
        <v>258483400</v>
      </c>
      <c r="F152" s="31">
        <v>59185469</v>
      </c>
      <c r="G152" s="36">
        <f t="shared" si="28"/>
        <v>0.22897203069907004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59185469</v>
      </c>
      <c r="O152" s="36">
        <f t="shared" si="32"/>
        <v>0.22897203069907004</v>
      </c>
      <c r="P152" s="31">
        <v>69935577</v>
      </c>
      <c r="Q152" s="31">
        <v>247020000</v>
      </c>
      <c r="R152" s="31">
        <v>250913897</v>
      </c>
      <c r="S152" s="31">
        <v>69935577</v>
      </c>
      <c r="T152" s="36">
        <f t="shared" si="33"/>
        <v>0.28311706339567644</v>
      </c>
      <c r="U152" s="36">
        <f t="shared" si="34"/>
        <v>-0.15371443921882566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410325</v>
      </c>
      <c r="E153" s="31">
        <v>410325</v>
      </c>
      <c r="F153" s="31">
        <v>58558</v>
      </c>
      <c r="G153" s="36">
        <f t="shared" si="28"/>
        <v>0.14271126546030585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58558</v>
      </c>
      <c r="O153" s="36">
        <f t="shared" si="32"/>
        <v>0.14271126546030585</v>
      </c>
      <c r="P153" s="31">
        <v>73468</v>
      </c>
      <c r="Q153" s="31">
        <v>686660</v>
      </c>
      <c r="R153" s="31">
        <v>394840</v>
      </c>
      <c r="S153" s="31">
        <v>73468</v>
      </c>
      <c r="T153" s="36">
        <f t="shared" si="33"/>
        <v>0.10699327177933766</v>
      </c>
      <c r="U153" s="36">
        <f t="shared" si="34"/>
        <v>-0.20294550008166823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47783</v>
      </c>
      <c r="Q154" s="31">
        <v>0</v>
      </c>
      <c r="R154" s="31">
        <v>0</v>
      </c>
      <c r="S154" s="31">
        <v>47783</v>
      </c>
      <c r="T154" s="36">
        <f t="shared" si="33"/>
        <v>0</v>
      </c>
      <c r="U154" s="36">
        <f t="shared" si="34"/>
        <v>-1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60548451</v>
      </c>
      <c r="E156" s="31">
        <v>61221683</v>
      </c>
      <c r="F156" s="31">
        <v>12039331</v>
      </c>
      <c r="G156" s="36">
        <f t="shared" si="28"/>
        <v>0.1988379686211956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12039331</v>
      </c>
      <c r="O156" s="36">
        <f t="shared" si="32"/>
        <v>0.1988379686211956</v>
      </c>
      <c r="P156" s="31">
        <v>2466443</v>
      </c>
      <c r="Q156" s="31">
        <v>24788793</v>
      </c>
      <c r="R156" s="31">
        <v>21920000</v>
      </c>
      <c r="S156" s="31">
        <v>2466443</v>
      </c>
      <c r="T156" s="36">
        <f t="shared" si="33"/>
        <v>9.9498309578848795E-2</v>
      </c>
      <c r="U156" s="36">
        <f t="shared" si="34"/>
        <v>3.8812524757312454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322942176</v>
      </c>
      <c r="E157" s="32">
        <f>SUM(E151:E156)</f>
        <v>323615408</v>
      </c>
      <c r="F157" s="32">
        <f>SUM(F151:F156)</f>
        <v>72001622</v>
      </c>
      <c r="G157" s="37">
        <f t="shared" si="28"/>
        <v>0.22295515219418105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72001622</v>
      </c>
      <c r="O157" s="37">
        <f t="shared" si="32"/>
        <v>0.22295515219418105</v>
      </c>
      <c r="P157" s="32">
        <f>SUM(P151:P156)</f>
        <v>73265059</v>
      </c>
      <c r="Q157" s="32">
        <f>SUM(Q151:Q156)</f>
        <v>275795453</v>
      </c>
      <c r="R157" s="32">
        <f>SUM(R151:R156)</f>
        <v>276528737</v>
      </c>
      <c r="S157" s="32">
        <f>SUM(S151:S156)</f>
        <v>73265059</v>
      </c>
      <c r="T157" s="37">
        <f t="shared" si="33"/>
        <v>0.26564998879803869</v>
      </c>
      <c r="U157" s="37">
        <f t="shared" si="34"/>
        <v>-1.7244741453084744E-2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3048071</v>
      </c>
      <c r="E158" s="31">
        <v>3048071</v>
      </c>
      <c r="F158" s="31">
        <v>761231</v>
      </c>
      <c r="G158" s="36">
        <f t="shared" si="28"/>
        <v>0.24974188593375943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761231</v>
      </c>
      <c r="O158" s="36">
        <f t="shared" si="32"/>
        <v>0.24974188593375943</v>
      </c>
      <c r="P158" s="31">
        <v>727681</v>
      </c>
      <c r="Q158" s="31">
        <v>2802430</v>
      </c>
      <c r="R158" s="31">
        <v>2802430</v>
      </c>
      <c r="S158" s="31">
        <v>727681</v>
      </c>
      <c r="T158" s="36">
        <f t="shared" si="33"/>
        <v>0.25966072301538307</v>
      </c>
      <c r="U158" s="36">
        <f t="shared" si="34"/>
        <v>4.610536759926398E-2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98622750</v>
      </c>
      <c r="E162" s="31">
        <v>98622750</v>
      </c>
      <c r="F162" s="31">
        <v>27760945</v>
      </c>
      <c r="G162" s="36">
        <f t="shared" si="28"/>
        <v>0.28148621895049569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27760945</v>
      </c>
      <c r="O162" s="36">
        <f t="shared" si="32"/>
        <v>0.28148621895049569</v>
      </c>
      <c r="P162" s="31">
        <v>16879028</v>
      </c>
      <c r="Q162" s="31">
        <v>75993609</v>
      </c>
      <c r="R162" s="31">
        <v>95612557</v>
      </c>
      <c r="S162" s="31">
        <v>16879028</v>
      </c>
      <c r="T162" s="36">
        <f t="shared" si="33"/>
        <v>0.22211115147854077</v>
      </c>
      <c r="U162" s="36">
        <f t="shared" si="34"/>
        <v>0.64470045313035795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101670821</v>
      </c>
      <c r="E163" s="32">
        <f>SUM(E158:E162)</f>
        <v>101670821</v>
      </c>
      <c r="F163" s="32">
        <f>SUM(F158:F162)</f>
        <v>28522176</v>
      </c>
      <c r="G163" s="37">
        <f t="shared" si="28"/>
        <v>0.28053453015787094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28522176</v>
      </c>
      <c r="O163" s="37">
        <f t="shared" si="32"/>
        <v>0.28053453015787094</v>
      </c>
      <c r="P163" s="32">
        <f>SUM(P158:P162)</f>
        <v>17606709</v>
      </c>
      <c r="Q163" s="32">
        <f>SUM(Q158:Q162)</f>
        <v>78796039</v>
      </c>
      <c r="R163" s="32">
        <f>SUM(R158:R162)</f>
        <v>98414987</v>
      </c>
      <c r="S163" s="32">
        <f>SUM(S158:S162)</f>
        <v>17606709</v>
      </c>
      <c r="T163" s="37">
        <f t="shared" si="33"/>
        <v>0.22344662528023776</v>
      </c>
      <c r="U163" s="37">
        <f t="shared" si="34"/>
        <v>0.61996066385830528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9292401</v>
      </c>
      <c r="E168" s="31">
        <v>9292401</v>
      </c>
      <c r="F168" s="31">
        <v>-427109</v>
      </c>
      <c r="G168" s="36">
        <f t="shared" si="28"/>
        <v>-4.5963255352411074E-2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-427109</v>
      </c>
      <c r="O168" s="36">
        <f t="shared" si="32"/>
        <v>-4.5963255352411074E-2</v>
      </c>
      <c r="P168" s="31">
        <v>45843</v>
      </c>
      <c r="Q168" s="31">
        <v>936643</v>
      </c>
      <c r="R168" s="31">
        <v>750435</v>
      </c>
      <c r="S168" s="31">
        <v>45843</v>
      </c>
      <c r="T168" s="36">
        <f t="shared" si="33"/>
        <v>4.8943941288196249E-2</v>
      </c>
      <c r="U168" s="36">
        <f t="shared" si="34"/>
        <v>-10.316776825251402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9292401</v>
      </c>
      <c r="E169" s="32">
        <f>SUM(E164:E168)</f>
        <v>9292401</v>
      </c>
      <c r="F169" s="32">
        <f>SUM(F164:F168)</f>
        <v>-427109</v>
      </c>
      <c r="G169" s="37">
        <f t="shared" si="28"/>
        <v>-4.5963255352411074E-2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-427109</v>
      </c>
      <c r="O169" s="37">
        <f t="shared" si="32"/>
        <v>-4.5963255352411074E-2</v>
      </c>
      <c r="P169" s="32">
        <f>SUM(P164:P168)</f>
        <v>45843</v>
      </c>
      <c r="Q169" s="32">
        <f>SUM(Q164:Q168)</f>
        <v>936643</v>
      </c>
      <c r="R169" s="32">
        <f>SUM(R164:R168)</f>
        <v>750435</v>
      </c>
      <c r="S169" s="32">
        <f>SUM(S164:S168)</f>
        <v>45843</v>
      </c>
      <c r="T169" s="37">
        <f t="shared" si="33"/>
        <v>4.8943941288196249E-2</v>
      </c>
      <c r="U169" s="37">
        <f t="shared" si="34"/>
        <v>-10.316776825251402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4060071617</v>
      </c>
      <c r="E170" s="32">
        <f>SUM(E105,E107:E111,E113:E120,E122:E125,E127:E131,E133:E136,E138:E143,E145:E149,E151:E156,E158:E162,E164:E168)</f>
        <v>4060744849</v>
      </c>
      <c r="F170" s="32">
        <f>SUM(F105,F107:F111,F113:F120,F122:F125,F127:F131,F133:F136,F138:F143,F145:F149,F151:F156,F158:F162,F164:F168)</f>
        <v>959850853</v>
      </c>
      <c r="G170" s="37">
        <f t="shared" si="28"/>
        <v>0.23641229602477723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959850853</v>
      </c>
      <c r="O170" s="37">
        <f t="shared" si="32"/>
        <v>0.23641229602477723</v>
      </c>
      <c r="P170" s="32">
        <f>SUM(P105,P107:P111,P113:P120,P122:P125,P127:P131,P133:P136,P138:P143,P145:P149,P151:P156,P158:P162,P164:P168)</f>
        <v>855474511</v>
      </c>
      <c r="Q170" s="32">
        <f>SUM(Q105,Q107:Q111,Q113:Q120,Q122:Q125,Q127:Q131,Q133:Q136,Q138:Q143,Q145:Q149,Q151:Q156,Q158:Q162,Q164:Q168)</f>
        <v>3824722461</v>
      </c>
      <c r="R170" s="32">
        <f>SUM(R105,R107:R111,R113:R120,R122:R125,R127:R131,R133:R136,R138:R143,R145:R149,R151:R156,R158:R162,R164:R168)</f>
        <v>3952868957</v>
      </c>
      <c r="S170" s="32">
        <f>SUM(S105,S107:S111,S113:S120,S122:S125,S127:S131,S133:S136,S138:S143,S145:S149,S151:S156,S158:S162,S164:S168)</f>
        <v>855474511</v>
      </c>
      <c r="T170" s="37">
        <f t="shared" si="33"/>
        <v>0.22366969622583552</v>
      </c>
      <c r="U170" s="37">
        <f t="shared" si="34"/>
        <v>0.1220098794971578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440820</v>
      </c>
      <c r="E174" s="31">
        <v>440820</v>
      </c>
      <c r="F174" s="31">
        <v>29504</v>
      </c>
      <c r="G174" s="36">
        <f t="shared" si="35"/>
        <v>6.6929812621931858E-2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29504</v>
      </c>
      <c r="O174" s="36">
        <f t="shared" si="39"/>
        <v>6.6929812621931858E-2</v>
      </c>
      <c r="P174" s="31">
        <v>3029</v>
      </c>
      <c r="Q174" s="31">
        <v>294123</v>
      </c>
      <c r="R174" s="31">
        <v>164123</v>
      </c>
      <c r="S174" s="31">
        <v>3029</v>
      </c>
      <c r="T174" s="36">
        <f t="shared" si="40"/>
        <v>1.0298412568891246E-2</v>
      </c>
      <c r="U174" s="36">
        <f t="shared" si="41"/>
        <v>8.7405084186200064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15304716</v>
      </c>
      <c r="E175" s="31">
        <v>15304716</v>
      </c>
      <c r="F175" s="31">
        <v>2794901</v>
      </c>
      <c r="G175" s="36">
        <f t="shared" si="35"/>
        <v>0.18261697897563078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2794901</v>
      </c>
      <c r="O175" s="36">
        <f t="shared" si="39"/>
        <v>0.18261697897563078</v>
      </c>
      <c r="P175" s="31">
        <v>3415677</v>
      </c>
      <c r="Q175" s="31">
        <v>14392470</v>
      </c>
      <c r="R175" s="31">
        <v>27453316</v>
      </c>
      <c r="S175" s="31">
        <v>3415677</v>
      </c>
      <c r="T175" s="36">
        <f t="shared" si="40"/>
        <v>0.23732389228534087</v>
      </c>
      <c r="U175" s="36">
        <f t="shared" si="41"/>
        <v>-0.1817431800489332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27599172</v>
      </c>
      <c r="E178" s="31">
        <v>27599172</v>
      </c>
      <c r="F178" s="31">
        <v>3559396</v>
      </c>
      <c r="G178" s="36">
        <f t="shared" si="35"/>
        <v>0.12896749221317219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3559396</v>
      </c>
      <c r="O178" s="36">
        <f t="shared" si="39"/>
        <v>0.12896749221317219</v>
      </c>
      <c r="P178" s="31">
        <v>3363766</v>
      </c>
      <c r="Q178" s="31">
        <v>42813816</v>
      </c>
      <c r="R178" s="31">
        <v>37105271</v>
      </c>
      <c r="S178" s="31">
        <v>3363766</v>
      </c>
      <c r="T178" s="36">
        <f t="shared" si="40"/>
        <v>7.8567301732693023E-2</v>
      </c>
      <c r="U178" s="36">
        <f t="shared" si="41"/>
        <v>5.8158028828402486E-2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43344708</v>
      </c>
      <c r="E179" s="32">
        <f>SUM(E173:E178)</f>
        <v>43344708</v>
      </c>
      <c r="F179" s="32">
        <f>SUM(F173:F178)</f>
        <v>6383801</v>
      </c>
      <c r="G179" s="37">
        <f t="shared" si="35"/>
        <v>0.14727982479429785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6383801</v>
      </c>
      <c r="O179" s="37">
        <f t="shared" si="39"/>
        <v>0.14727982479429785</v>
      </c>
      <c r="P179" s="32">
        <f>SUM(P173:P178)</f>
        <v>6782472</v>
      </c>
      <c r="Q179" s="32">
        <f>SUM(Q173:Q178)</f>
        <v>57500409</v>
      </c>
      <c r="R179" s="32">
        <f>SUM(R173:R178)</f>
        <v>64722710</v>
      </c>
      <c r="S179" s="32">
        <f>SUM(S173:S178)</f>
        <v>6782472</v>
      </c>
      <c r="T179" s="37">
        <f t="shared" si="40"/>
        <v>0.11795519576217275</v>
      </c>
      <c r="U179" s="37">
        <f t="shared" si="41"/>
        <v>-5.877960130170834E-2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66411765</v>
      </c>
      <c r="E184" s="31">
        <v>66411765</v>
      </c>
      <c r="F184" s="31">
        <v>8075803</v>
      </c>
      <c r="G184" s="36">
        <f t="shared" si="35"/>
        <v>0.12160199326128435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8075803</v>
      </c>
      <c r="O184" s="36">
        <f t="shared" si="39"/>
        <v>0.12160199326128435</v>
      </c>
      <c r="P184" s="31">
        <v>1536416</v>
      </c>
      <c r="Q184" s="31">
        <v>84899090</v>
      </c>
      <c r="R184" s="31">
        <v>52921835</v>
      </c>
      <c r="S184" s="31">
        <v>1536416</v>
      </c>
      <c r="T184" s="36">
        <f t="shared" si="40"/>
        <v>1.8096966645932248E-2</v>
      </c>
      <c r="U184" s="36">
        <f t="shared" si="41"/>
        <v>4.2562606741924061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66411765</v>
      </c>
      <c r="E185" s="32">
        <f>SUM(E180:E184)</f>
        <v>66411765</v>
      </c>
      <c r="F185" s="32">
        <f>SUM(F180:F184)</f>
        <v>8075803</v>
      </c>
      <c r="G185" s="37">
        <f t="shared" si="35"/>
        <v>0.12160199326128435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8075803</v>
      </c>
      <c r="O185" s="37">
        <f t="shared" si="39"/>
        <v>0.12160199326128435</v>
      </c>
      <c r="P185" s="32">
        <f>SUM(P180:P184)</f>
        <v>1536416</v>
      </c>
      <c r="Q185" s="32">
        <f>SUM(Q180:Q184)</f>
        <v>84899090</v>
      </c>
      <c r="R185" s="32">
        <f>SUM(R180:R184)</f>
        <v>52921835</v>
      </c>
      <c r="S185" s="32">
        <f>SUM(S180:S184)</f>
        <v>1536416</v>
      </c>
      <c r="T185" s="37">
        <f t="shared" si="40"/>
        <v>1.8096966645932248E-2</v>
      </c>
      <c r="U185" s="37">
        <f t="shared" si="41"/>
        <v>4.2562606741924061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18265366</v>
      </c>
      <c r="E187" s="31">
        <v>18265366</v>
      </c>
      <c r="F187" s="31">
        <v>1723179</v>
      </c>
      <c r="G187" s="36">
        <f t="shared" si="35"/>
        <v>9.4341334304497371E-2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1723179</v>
      </c>
      <c r="O187" s="36">
        <f t="shared" si="39"/>
        <v>9.4341334304497371E-2</v>
      </c>
      <c r="P187" s="31">
        <v>5354919</v>
      </c>
      <c r="Q187" s="31">
        <v>18060993</v>
      </c>
      <c r="R187" s="31">
        <v>18305993</v>
      </c>
      <c r="S187" s="31">
        <v>5354919</v>
      </c>
      <c r="T187" s="36">
        <f t="shared" si="40"/>
        <v>0.29649084078599663</v>
      </c>
      <c r="U187" s="36">
        <f t="shared" si="41"/>
        <v>-0.67820633701462152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140574590</v>
      </c>
      <c r="E188" s="31">
        <v>140574590</v>
      </c>
      <c r="F188" s="31">
        <v>28689896</v>
      </c>
      <c r="G188" s="36">
        <f t="shared" si="35"/>
        <v>0.20409019866250366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28689896</v>
      </c>
      <c r="O188" s="36">
        <f t="shared" si="39"/>
        <v>0.20409019866250366</v>
      </c>
      <c r="P188" s="31">
        <v>25100393</v>
      </c>
      <c r="Q188" s="31">
        <v>123180178</v>
      </c>
      <c r="R188" s="31">
        <v>114572907</v>
      </c>
      <c r="S188" s="31">
        <v>25100393</v>
      </c>
      <c r="T188" s="36">
        <f t="shared" si="40"/>
        <v>0.20376974126470251</v>
      </c>
      <c r="U188" s="36">
        <f t="shared" si="41"/>
        <v>0.14300584855384546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35270000</v>
      </c>
      <c r="E190" s="31">
        <v>35270000</v>
      </c>
      <c r="F190" s="31">
        <v>4373610</v>
      </c>
      <c r="G190" s="36">
        <f t="shared" si="35"/>
        <v>0.12400368585199886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4373610</v>
      </c>
      <c r="O190" s="36">
        <f t="shared" si="39"/>
        <v>0.12400368585199886</v>
      </c>
      <c r="P190" s="31">
        <v>5415186</v>
      </c>
      <c r="Q190" s="31">
        <v>21442000</v>
      </c>
      <c r="R190" s="31">
        <v>21442000</v>
      </c>
      <c r="S190" s="31">
        <v>5415186</v>
      </c>
      <c r="T190" s="36">
        <f t="shared" si="40"/>
        <v>0.25255041507322079</v>
      </c>
      <c r="U190" s="36">
        <f t="shared" si="41"/>
        <v>-0.19234353169032425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194109956</v>
      </c>
      <c r="E191" s="32">
        <f>SUM(E186:E190)</f>
        <v>194109956</v>
      </c>
      <c r="F191" s="32">
        <f>SUM(F186:F190)</f>
        <v>34786685</v>
      </c>
      <c r="G191" s="37">
        <f t="shared" si="35"/>
        <v>0.17921123530624056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34786685</v>
      </c>
      <c r="O191" s="37">
        <f t="shared" si="39"/>
        <v>0.17921123530624056</v>
      </c>
      <c r="P191" s="32">
        <f>SUM(P186:P190)</f>
        <v>35870498</v>
      </c>
      <c r="Q191" s="32">
        <f>SUM(Q186:Q190)</f>
        <v>162683171</v>
      </c>
      <c r="R191" s="32">
        <f>SUM(R186:R190)</f>
        <v>154320900</v>
      </c>
      <c r="S191" s="32">
        <f>SUM(S186:S190)</f>
        <v>35870498</v>
      </c>
      <c r="T191" s="37">
        <f t="shared" si="40"/>
        <v>0.22049298510415685</v>
      </c>
      <c r="U191" s="37">
        <f t="shared" si="41"/>
        <v>-3.0214607000995652E-2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26751361</v>
      </c>
      <c r="E192" s="31">
        <v>26751361</v>
      </c>
      <c r="F192" s="31">
        <v>4850685</v>
      </c>
      <c r="G192" s="36">
        <f t="shared" si="35"/>
        <v>0.18132479315725283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4850685</v>
      </c>
      <c r="O192" s="36">
        <f t="shared" si="39"/>
        <v>0.18132479315725283</v>
      </c>
      <c r="P192" s="31">
        <v>4732176</v>
      </c>
      <c r="Q192" s="31">
        <v>24683028</v>
      </c>
      <c r="R192" s="31">
        <v>24683028</v>
      </c>
      <c r="S192" s="31">
        <v>4732176</v>
      </c>
      <c r="T192" s="36">
        <f t="shared" si="40"/>
        <v>0.19171780706969987</v>
      </c>
      <c r="U192" s="36">
        <f t="shared" si="41"/>
        <v>2.5043235923600582E-2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34507422</v>
      </c>
      <c r="E193" s="31">
        <v>34507422</v>
      </c>
      <c r="F193" s="31">
        <v>7447963</v>
      </c>
      <c r="G193" s="36">
        <f t="shared" si="35"/>
        <v>0.21583655249586597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7447963</v>
      </c>
      <c r="O193" s="36">
        <f t="shared" si="39"/>
        <v>0.21583655249586597</v>
      </c>
      <c r="P193" s="31">
        <v>7196923</v>
      </c>
      <c r="Q193" s="31">
        <v>35675658</v>
      </c>
      <c r="R193" s="31">
        <v>39128999</v>
      </c>
      <c r="S193" s="31">
        <v>7196923</v>
      </c>
      <c r="T193" s="36">
        <f t="shared" si="40"/>
        <v>0.20173203252481006</v>
      </c>
      <c r="U193" s="36">
        <f t="shared" si="41"/>
        <v>3.4881573694758083E-2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15496902</v>
      </c>
      <c r="E194" s="31">
        <v>15496902</v>
      </c>
      <c r="F194" s="31">
        <v>251320</v>
      </c>
      <c r="G194" s="36">
        <f t="shared" si="35"/>
        <v>1.6217434942803408E-2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251320</v>
      </c>
      <c r="O194" s="36">
        <f t="shared" si="39"/>
        <v>1.6217434942803408E-2</v>
      </c>
      <c r="P194" s="31">
        <v>812455</v>
      </c>
      <c r="Q194" s="31">
        <v>13192399</v>
      </c>
      <c r="R194" s="31">
        <v>29263838</v>
      </c>
      <c r="S194" s="31">
        <v>812455</v>
      </c>
      <c r="T194" s="36">
        <f t="shared" si="40"/>
        <v>6.1585083956299379E-2</v>
      </c>
      <c r="U194" s="36">
        <f t="shared" si="41"/>
        <v>-0.69066594457539188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18617800</v>
      </c>
      <c r="E195" s="31">
        <v>18617800</v>
      </c>
      <c r="F195" s="31">
        <v>9087050</v>
      </c>
      <c r="G195" s="36">
        <f t="shared" si="35"/>
        <v>0.48808398414420606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9087050</v>
      </c>
      <c r="O195" s="36">
        <f t="shared" si="39"/>
        <v>0.48808398414420606</v>
      </c>
      <c r="P195" s="31">
        <v>1885598</v>
      </c>
      <c r="Q195" s="31">
        <v>16787897</v>
      </c>
      <c r="R195" s="31">
        <v>22528930</v>
      </c>
      <c r="S195" s="31">
        <v>1885598</v>
      </c>
      <c r="T195" s="36">
        <f t="shared" si="40"/>
        <v>0.1123188925926815</v>
      </c>
      <c r="U195" s="36">
        <f t="shared" si="41"/>
        <v>3.819187334734127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34897308</v>
      </c>
      <c r="E196" s="31">
        <v>34897308</v>
      </c>
      <c r="F196" s="31">
        <v>5984961</v>
      </c>
      <c r="G196" s="36">
        <f t="shared" si="35"/>
        <v>0.17150208262482597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5984961</v>
      </c>
      <c r="O196" s="36">
        <f t="shared" si="39"/>
        <v>0.17150208262482597</v>
      </c>
      <c r="P196" s="31">
        <v>7577405</v>
      </c>
      <c r="Q196" s="31">
        <v>25635891</v>
      </c>
      <c r="R196" s="31">
        <v>34058881</v>
      </c>
      <c r="S196" s="31">
        <v>7577405</v>
      </c>
      <c r="T196" s="36">
        <f t="shared" si="40"/>
        <v>0.29557798478703157</v>
      </c>
      <c r="U196" s="36">
        <f t="shared" si="41"/>
        <v>-0.21015690727894309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130270793</v>
      </c>
      <c r="E198" s="32">
        <f>SUM(E192:E197)</f>
        <v>130270793</v>
      </c>
      <c r="F198" s="32">
        <f>SUM(F192:F197)</f>
        <v>27621979</v>
      </c>
      <c r="G198" s="37">
        <f t="shared" si="35"/>
        <v>0.21203508755796091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27621979</v>
      </c>
      <c r="O198" s="37">
        <f t="shared" si="39"/>
        <v>0.21203508755796091</v>
      </c>
      <c r="P198" s="32">
        <f>SUM(P192:P197)</f>
        <v>22204557</v>
      </c>
      <c r="Q198" s="32">
        <f>SUM(Q192:Q197)</f>
        <v>115974873</v>
      </c>
      <c r="R198" s="32">
        <f>SUM(R192:R197)</f>
        <v>149663676</v>
      </c>
      <c r="S198" s="32">
        <f>SUM(S192:S197)</f>
        <v>22204557</v>
      </c>
      <c r="T198" s="37">
        <f t="shared" si="40"/>
        <v>0.19146006738890758</v>
      </c>
      <c r="U198" s="37">
        <f t="shared" si="41"/>
        <v>0.24397793660103195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1857317</v>
      </c>
      <c r="E203" s="31">
        <v>1857317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1766349</v>
      </c>
      <c r="R203" s="31">
        <v>1766349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1857317</v>
      </c>
      <c r="E204" s="32">
        <f>SUM(E199:E203)</f>
        <v>1857317</v>
      </c>
      <c r="F204" s="32">
        <f>SUM(F199:F203)</f>
        <v>0</v>
      </c>
      <c r="G204" s="37">
        <f t="shared" si="35"/>
        <v>0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0</v>
      </c>
      <c r="O204" s="37">
        <f t="shared" si="39"/>
        <v>0</v>
      </c>
      <c r="P204" s="32">
        <f>SUM(P199:P203)</f>
        <v>0</v>
      </c>
      <c r="Q204" s="32">
        <f>SUM(Q199:Q203)</f>
        <v>1766349</v>
      </c>
      <c r="R204" s="32">
        <f>SUM(R199:R203)</f>
        <v>1766349</v>
      </c>
      <c r="S204" s="32">
        <f>SUM(S199:S203)</f>
        <v>0</v>
      </c>
      <c r="T204" s="37">
        <f t="shared" si="40"/>
        <v>0</v>
      </c>
      <c r="U204" s="37">
        <f t="shared" si="41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435994539</v>
      </c>
      <c r="E205" s="32">
        <f>SUM(E173:E178,E180:E184,E186:E190,E192:E197,E199:E203)</f>
        <v>435994539</v>
      </c>
      <c r="F205" s="32">
        <f>SUM(F173:F178,F180:F184,F186:F190,F192:F197,F199:F203)</f>
        <v>76868268</v>
      </c>
      <c r="G205" s="37">
        <f t="shared" si="35"/>
        <v>0.17630557524024401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76868268</v>
      </c>
      <c r="O205" s="37">
        <f t="shared" si="39"/>
        <v>0.17630557524024401</v>
      </c>
      <c r="P205" s="32">
        <f>SUM(P173:P178,P180:P184,P186:P190,P192:P197,P199:P203)</f>
        <v>66393943</v>
      </c>
      <c r="Q205" s="32">
        <f>SUM(Q173:Q178,Q180:Q184,Q186:Q190,Q192:Q197,Q199:Q203)</f>
        <v>422823892</v>
      </c>
      <c r="R205" s="32">
        <f>SUM(R173:R178,R180:R184,R186:R190,R192:R197,R199:R203)</f>
        <v>423395470</v>
      </c>
      <c r="S205" s="32">
        <f>SUM(S173:S178,S180:S184,S186:S190,S192:S197,S199:S203)</f>
        <v>66393943</v>
      </c>
      <c r="T205" s="37">
        <f t="shared" si="40"/>
        <v>0.15702505051441132</v>
      </c>
      <c r="U205" s="37">
        <f t="shared" si="41"/>
        <v>0.15776024930466925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6223823</v>
      </c>
      <c r="E208" s="31">
        <v>6223823</v>
      </c>
      <c r="F208" s="31">
        <v>570939</v>
      </c>
      <c r="G208" s="36">
        <f t="shared" ref="G208:G231" si="42">IF(($D208     =0),0,($F208     /$D208     ))</f>
        <v>9.1734453245216008E-2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570939</v>
      </c>
      <c r="O208" s="36">
        <f t="shared" ref="O208:O231" si="46">IF(($D208     =0),0,($N208     /$D208     ))</f>
        <v>9.1734453245216008E-2</v>
      </c>
      <c r="P208" s="31">
        <v>458162</v>
      </c>
      <c r="Q208" s="31">
        <v>8087152</v>
      </c>
      <c r="R208" s="31">
        <v>3252851</v>
      </c>
      <c r="S208" s="31">
        <v>458162</v>
      </c>
      <c r="T208" s="36">
        <f t="shared" ref="T208:T231" si="47">IF(($Q208     =0),0,($S208     /$Q208     ))</f>
        <v>5.6653071439735518E-2</v>
      </c>
      <c r="U208" s="36">
        <f t="shared" ref="U208:U231" si="48">IF(($P208     =0),0,(($F208     /$P208     )-1))</f>
        <v>0.24615092478206391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129610368</v>
      </c>
      <c r="E209" s="31">
        <v>129610368</v>
      </c>
      <c r="F209" s="31">
        <v>7653513</v>
      </c>
      <c r="G209" s="36">
        <f t="shared" si="42"/>
        <v>5.9050160246439547E-2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7653513</v>
      </c>
      <c r="O209" s="36">
        <f t="shared" si="46"/>
        <v>5.9050160246439547E-2</v>
      </c>
      <c r="P209" s="31">
        <v>5172434</v>
      </c>
      <c r="Q209" s="31">
        <v>155195995</v>
      </c>
      <c r="R209" s="31">
        <v>138844490</v>
      </c>
      <c r="S209" s="31">
        <v>5172434</v>
      </c>
      <c r="T209" s="36">
        <f t="shared" si="47"/>
        <v>3.3328398712866268E-2</v>
      </c>
      <c r="U209" s="36">
        <f t="shared" si="48"/>
        <v>0.47967339940925302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14232403</v>
      </c>
      <c r="E210" s="31">
        <v>14232403</v>
      </c>
      <c r="F210" s="31">
        <v>1581276</v>
      </c>
      <c r="G210" s="36">
        <f t="shared" si="42"/>
        <v>0.11110393655941306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1581276</v>
      </c>
      <c r="O210" s="36">
        <f t="shared" si="46"/>
        <v>0.11110393655941306</v>
      </c>
      <c r="P210" s="31">
        <v>2050986</v>
      </c>
      <c r="Q210" s="31">
        <v>35791867</v>
      </c>
      <c r="R210" s="31">
        <v>14781415</v>
      </c>
      <c r="S210" s="31">
        <v>2050986</v>
      </c>
      <c r="T210" s="36">
        <f t="shared" si="47"/>
        <v>5.7303129786440032E-2</v>
      </c>
      <c r="U210" s="36">
        <f t="shared" si="48"/>
        <v>-0.22901667783202806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22760774</v>
      </c>
      <c r="E211" s="31">
        <v>22760774</v>
      </c>
      <c r="F211" s="31">
        <v>7894</v>
      </c>
      <c r="G211" s="36">
        <f t="shared" si="42"/>
        <v>3.4682476088027586E-4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7894</v>
      </c>
      <c r="O211" s="36">
        <f t="shared" si="46"/>
        <v>3.4682476088027586E-4</v>
      </c>
      <c r="P211" s="31">
        <v>22359</v>
      </c>
      <c r="Q211" s="31">
        <v>24422604</v>
      </c>
      <c r="R211" s="31">
        <v>24409209</v>
      </c>
      <c r="S211" s="31">
        <v>22359</v>
      </c>
      <c r="T211" s="36">
        <f t="shared" si="47"/>
        <v>9.155043417974594E-4</v>
      </c>
      <c r="U211" s="36">
        <f t="shared" si="48"/>
        <v>-0.64694306543226443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78926993</v>
      </c>
      <c r="E212" s="31">
        <v>78926993</v>
      </c>
      <c r="F212" s="31">
        <v>941634</v>
      </c>
      <c r="G212" s="36">
        <f t="shared" si="42"/>
        <v>1.1930443112155558E-2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941634</v>
      </c>
      <c r="O212" s="36">
        <f t="shared" si="46"/>
        <v>1.1930443112155558E-2</v>
      </c>
      <c r="P212" s="31">
        <v>15790</v>
      </c>
      <c r="Q212" s="31">
        <v>61852066</v>
      </c>
      <c r="R212" s="31">
        <v>74689354</v>
      </c>
      <c r="S212" s="31">
        <v>15790</v>
      </c>
      <c r="T212" s="36">
        <f t="shared" si="47"/>
        <v>2.5528654127737624E-4</v>
      </c>
      <c r="U212" s="36">
        <f t="shared" si="48"/>
        <v>58.634832172260921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6061118</v>
      </c>
      <c r="E213" s="31">
        <v>6061118</v>
      </c>
      <c r="F213" s="31">
        <v>241651</v>
      </c>
      <c r="G213" s="36">
        <f t="shared" si="42"/>
        <v>3.9869047261577813E-2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241651</v>
      </c>
      <c r="O213" s="36">
        <f t="shared" si="46"/>
        <v>3.9869047261577813E-2</v>
      </c>
      <c r="P213" s="31">
        <v>1128402</v>
      </c>
      <c r="Q213" s="31">
        <v>7811236</v>
      </c>
      <c r="R213" s="31">
        <v>7811236</v>
      </c>
      <c r="S213" s="31">
        <v>1128402</v>
      </c>
      <c r="T213" s="36">
        <f t="shared" si="47"/>
        <v>0.14445882828274553</v>
      </c>
      <c r="U213" s="36">
        <f t="shared" si="48"/>
        <v>-0.78584671065808109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172402303</v>
      </c>
      <c r="E214" s="31">
        <v>172402303</v>
      </c>
      <c r="F214" s="31">
        <v>29040012</v>
      </c>
      <c r="G214" s="36">
        <f t="shared" si="42"/>
        <v>0.16844329509913797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29040012</v>
      </c>
      <c r="O214" s="36">
        <f t="shared" si="46"/>
        <v>0.16844329509913797</v>
      </c>
      <c r="P214" s="31">
        <v>21531554</v>
      </c>
      <c r="Q214" s="31">
        <v>144586495</v>
      </c>
      <c r="R214" s="31">
        <v>164351488</v>
      </c>
      <c r="S214" s="31">
        <v>21531554</v>
      </c>
      <c r="T214" s="36">
        <f t="shared" si="47"/>
        <v>0.14891815449292134</v>
      </c>
      <c r="U214" s="36">
        <f t="shared" si="48"/>
        <v>0.34871881518630743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430217782</v>
      </c>
      <c r="E216" s="32">
        <f>SUM(E208:E215)</f>
        <v>430217782</v>
      </c>
      <c r="F216" s="32">
        <f>SUM(F208:F215)</f>
        <v>40036919</v>
      </c>
      <c r="G216" s="37">
        <f t="shared" si="42"/>
        <v>9.3061980873677605E-2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40036919</v>
      </c>
      <c r="O216" s="37">
        <f t="shared" si="46"/>
        <v>9.3061980873677605E-2</v>
      </c>
      <c r="P216" s="32">
        <f>SUM(P208:P215)</f>
        <v>30379687</v>
      </c>
      <c r="Q216" s="32">
        <f>SUM(Q208:Q215)</f>
        <v>437747415</v>
      </c>
      <c r="R216" s="32">
        <f>SUM(R208:R215)</f>
        <v>428140043</v>
      </c>
      <c r="S216" s="32">
        <f>SUM(S208:S215)</f>
        <v>30379687</v>
      </c>
      <c r="T216" s="37">
        <f t="shared" si="47"/>
        <v>6.9400037462242922E-2</v>
      </c>
      <c r="U216" s="37">
        <f t="shared" si="48"/>
        <v>0.31788451276670493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53844771</v>
      </c>
      <c r="E217" s="31">
        <v>53844771</v>
      </c>
      <c r="F217" s="31">
        <v>9886416</v>
      </c>
      <c r="G217" s="36">
        <f t="shared" si="42"/>
        <v>0.18360958392784324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9886416</v>
      </c>
      <c r="O217" s="36">
        <f t="shared" si="46"/>
        <v>0.18360958392784324</v>
      </c>
      <c r="P217" s="31">
        <v>5417603</v>
      </c>
      <c r="Q217" s="31">
        <v>40620215</v>
      </c>
      <c r="R217" s="31">
        <v>40620215</v>
      </c>
      <c r="S217" s="31">
        <v>5417603</v>
      </c>
      <c r="T217" s="36">
        <f t="shared" si="47"/>
        <v>0.13337209071886991</v>
      </c>
      <c r="U217" s="36">
        <f t="shared" si="48"/>
        <v>0.82486904263749117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276705568</v>
      </c>
      <c r="E218" s="31">
        <v>276705568</v>
      </c>
      <c r="F218" s="31">
        <v>30839563</v>
      </c>
      <c r="G218" s="36">
        <f t="shared" si="42"/>
        <v>0.11145262895468731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30839563</v>
      </c>
      <c r="O218" s="36">
        <f t="shared" si="46"/>
        <v>0.11145262895468731</v>
      </c>
      <c r="P218" s="31">
        <v>31927149</v>
      </c>
      <c r="Q218" s="31">
        <v>222924902</v>
      </c>
      <c r="R218" s="31">
        <v>267925502</v>
      </c>
      <c r="S218" s="31">
        <v>31927149</v>
      </c>
      <c r="T218" s="36">
        <f t="shared" si="47"/>
        <v>0.14321930261519192</v>
      </c>
      <c r="U218" s="36">
        <f t="shared" si="48"/>
        <v>-3.4064613786843334E-2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146689475</v>
      </c>
      <c r="E219" s="31">
        <v>146689475</v>
      </c>
      <c r="F219" s="31">
        <v>29828519</v>
      </c>
      <c r="G219" s="36">
        <f t="shared" si="42"/>
        <v>0.20334464350629108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29828519</v>
      </c>
      <c r="O219" s="36">
        <f t="shared" si="46"/>
        <v>0.20334464350629108</v>
      </c>
      <c r="P219" s="31">
        <v>33815425</v>
      </c>
      <c r="Q219" s="31">
        <v>163612602</v>
      </c>
      <c r="R219" s="31">
        <v>169749195</v>
      </c>
      <c r="S219" s="31">
        <v>33815425</v>
      </c>
      <c r="T219" s="36">
        <f t="shared" si="47"/>
        <v>0.20667983142276533</v>
      </c>
      <c r="U219" s="36">
        <f t="shared" si="48"/>
        <v>-0.11790199295144155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12591060</v>
      </c>
      <c r="E220" s="31">
        <v>12591060</v>
      </c>
      <c r="F220" s="31">
        <v>4582542</v>
      </c>
      <c r="G220" s="36">
        <f t="shared" si="42"/>
        <v>0.36395204216324917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4582542</v>
      </c>
      <c r="O220" s="36">
        <f t="shared" si="46"/>
        <v>0.36395204216324917</v>
      </c>
      <c r="P220" s="31">
        <v>6625272</v>
      </c>
      <c r="Q220" s="31">
        <v>14414280</v>
      </c>
      <c r="R220" s="31">
        <v>14443280</v>
      </c>
      <c r="S220" s="31">
        <v>6625272</v>
      </c>
      <c r="T220" s="36">
        <f t="shared" si="47"/>
        <v>0.45963253107335228</v>
      </c>
      <c r="U220" s="36">
        <f t="shared" si="48"/>
        <v>-0.30832394503953953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13661832</v>
      </c>
      <c r="E221" s="31">
        <v>13661832</v>
      </c>
      <c r="F221" s="31">
        <v>2106312</v>
      </c>
      <c r="G221" s="36">
        <f t="shared" si="42"/>
        <v>0.1541749305656811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2106312</v>
      </c>
      <c r="O221" s="36">
        <f t="shared" si="46"/>
        <v>0.1541749305656811</v>
      </c>
      <c r="P221" s="31">
        <v>1796905</v>
      </c>
      <c r="Q221" s="31">
        <v>14059000</v>
      </c>
      <c r="R221" s="31">
        <v>13985082</v>
      </c>
      <c r="S221" s="31">
        <v>1796905</v>
      </c>
      <c r="T221" s="36">
        <f t="shared" si="47"/>
        <v>0.12781172202859378</v>
      </c>
      <c r="U221" s="36">
        <f t="shared" si="48"/>
        <v>0.1721888469340338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10153364</v>
      </c>
      <c r="E222" s="31">
        <v>10153364</v>
      </c>
      <c r="F222" s="31">
        <v>1327505</v>
      </c>
      <c r="G222" s="36">
        <f t="shared" si="42"/>
        <v>0.13074533721040632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1327505</v>
      </c>
      <c r="O222" s="36">
        <f t="shared" si="46"/>
        <v>0.13074533721040632</v>
      </c>
      <c r="P222" s="31">
        <v>983282</v>
      </c>
      <c r="Q222" s="31">
        <v>12653363</v>
      </c>
      <c r="R222" s="31">
        <v>10653363</v>
      </c>
      <c r="S222" s="31">
        <v>983282</v>
      </c>
      <c r="T222" s="36">
        <f t="shared" si="47"/>
        <v>7.7709143411123199E-2</v>
      </c>
      <c r="U222" s="36">
        <f t="shared" si="48"/>
        <v>0.35007556326669254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513646070</v>
      </c>
      <c r="E224" s="32">
        <f>SUM(E217:E223)</f>
        <v>513646070</v>
      </c>
      <c r="F224" s="32">
        <f>SUM(F217:F223)</f>
        <v>78570857</v>
      </c>
      <c r="G224" s="37">
        <f t="shared" si="42"/>
        <v>0.1529669194198254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78570857</v>
      </c>
      <c r="O224" s="37">
        <f t="shared" si="46"/>
        <v>0.1529669194198254</v>
      </c>
      <c r="P224" s="32">
        <f>SUM(P217:P223)</f>
        <v>80565636</v>
      </c>
      <c r="Q224" s="32">
        <f>SUM(Q217:Q223)</f>
        <v>468284362</v>
      </c>
      <c r="R224" s="32">
        <f>SUM(R217:R223)</f>
        <v>517376637</v>
      </c>
      <c r="S224" s="32">
        <f>SUM(S217:S223)</f>
        <v>80565636</v>
      </c>
      <c r="T224" s="37">
        <f t="shared" si="47"/>
        <v>0.1720442588685035</v>
      </c>
      <c r="U224" s="37">
        <f t="shared" si="48"/>
        <v>-2.4759675452695529E-2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73376211</v>
      </c>
      <c r="E225" s="31">
        <v>73376211</v>
      </c>
      <c r="F225" s="31">
        <v>5672230</v>
      </c>
      <c r="G225" s="36">
        <f t="shared" si="42"/>
        <v>7.7303391967186746E-2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5672230</v>
      </c>
      <c r="O225" s="36">
        <f t="shared" si="46"/>
        <v>7.7303391967186746E-2</v>
      </c>
      <c r="P225" s="31">
        <v>5301508</v>
      </c>
      <c r="Q225" s="31">
        <v>61268227</v>
      </c>
      <c r="R225" s="31">
        <v>48350519</v>
      </c>
      <c r="S225" s="31">
        <v>5301508</v>
      </c>
      <c r="T225" s="36">
        <f t="shared" si="47"/>
        <v>8.6529482891678916E-2</v>
      </c>
      <c r="U225" s="36">
        <f t="shared" si="48"/>
        <v>6.9927650774081584E-2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20495566</v>
      </c>
      <c r="E226" s="31">
        <v>20495566</v>
      </c>
      <c r="F226" s="31">
        <v>1885368</v>
      </c>
      <c r="G226" s="36">
        <f t="shared" si="42"/>
        <v>9.198906729387224E-2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1885368</v>
      </c>
      <c r="O226" s="36">
        <f t="shared" si="46"/>
        <v>9.198906729387224E-2</v>
      </c>
      <c r="P226" s="31">
        <v>2000405</v>
      </c>
      <c r="Q226" s="31">
        <v>21443266</v>
      </c>
      <c r="R226" s="31">
        <v>23051869</v>
      </c>
      <c r="S226" s="31">
        <v>2000405</v>
      </c>
      <c r="T226" s="36">
        <f t="shared" si="47"/>
        <v>9.3288261219163157E-2</v>
      </c>
      <c r="U226" s="36">
        <f t="shared" si="48"/>
        <v>-5.7506854861890444E-2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71663524</v>
      </c>
      <c r="E227" s="31">
        <v>71663524</v>
      </c>
      <c r="F227" s="31">
        <v>4078432</v>
      </c>
      <c r="G227" s="36">
        <f t="shared" si="42"/>
        <v>5.6910849095280325E-2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4078432</v>
      </c>
      <c r="O227" s="36">
        <f t="shared" si="46"/>
        <v>5.6910849095280325E-2</v>
      </c>
      <c r="P227" s="31">
        <v>1743524</v>
      </c>
      <c r="Q227" s="31">
        <v>58103096</v>
      </c>
      <c r="R227" s="31">
        <v>62533648</v>
      </c>
      <c r="S227" s="31">
        <v>1743524</v>
      </c>
      <c r="T227" s="36">
        <f t="shared" si="47"/>
        <v>3.0007419914422462E-2</v>
      </c>
      <c r="U227" s="36">
        <f t="shared" si="48"/>
        <v>1.3391889070640839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153354708</v>
      </c>
      <c r="E228" s="31">
        <v>153354708</v>
      </c>
      <c r="F228" s="31">
        <v>34663547</v>
      </c>
      <c r="G228" s="36">
        <f t="shared" si="42"/>
        <v>0.22603510157640547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34663547</v>
      </c>
      <c r="O228" s="36">
        <f t="shared" si="46"/>
        <v>0.22603510157640547</v>
      </c>
      <c r="P228" s="31">
        <v>27499414</v>
      </c>
      <c r="Q228" s="31">
        <v>121325157</v>
      </c>
      <c r="R228" s="31">
        <v>108950567</v>
      </c>
      <c r="S228" s="31">
        <v>27499414</v>
      </c>
      <c r="T228" s="36">
        <f t="shared" si="47"/>
        <v>0.22665879591649735</v>
      </c>
      <c r="U228" s="36">
        <f t="shared" si="48"/>
        <v>0.26051947870598258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318890009</v>
      </c>
      <c r="E230" s="32">
        <f>SUM(E225:E229)</f>
        <v>318890009</v>
      </c>
      <c r="F230" s="32">
        <f>SUM(F225:F229)</f>
        <v>46299577</v>
      </c>
      <c r="G230" s="37">
        <f t="shared" si="42"/>
        <v>0.14518980116432559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46299577</v>
      </c>
      <c r="O230" s="37">
        <f t="shared" si="46"/>
        <v>0.14518980116432559</v>
      </c>
      <c r="P230" s="32">
        <f>SUM(P225:P229)</f>
        <v>36544851</v>
      </c>
      <c r="Q230" s="32">
        <f>SUM(Q225:Q229)</f>
        <v>262139746</v>
      </c>
      <c r="R230" s="32">
        <f>SUM(R225:R229)</f>
        <v>242886603</v>
      </c>
      <c r="S230" s="32">
        <f>SUM(S225:S229)</f>
        <v>36544851</v>
      </c>
      <c r="T230" s="37">
        <f t="shared" si="47"/>
        <v>0.13940980548596396</v>
      </c>
      <c r="U230" s="37">
        <f t="shared" si="48"/>
        <v>0.26692477142675997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1262753861</v>
      </c>
      <c r="E231" s="32">
        <f>SUM(E208:E215,E217:E223,E225:E229)</f>
        <v>1262753861</v>
      </c>
      <c r="F231" s="32">
        <f>SUM(F208:F215,F217:F223,F225:F229)</f>
        <v>164907353</v>
      </c>
      <c r="G231" s="37">
        <f t="shared" si="42"/>
        <v>0.13059342607703972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164907353</v>
      </c>
      <c r="O231" s="37">
        <f t="shared" si="46"/>
        <v>0.13059342607703972</v>
      </c>
      <c r="P231" s="32">
        <f>SUM(P208:P215,P217:P223,P225:P229)</f>
        <v>147490174</v>
      </c>
      <c r="Q231" s="32">
        <f>SUM(Q208:Q215,Q217:Q223,Q225:Q229)</f>
        <v>1168171523</v>
      </c>
      <c r="R231" s="32">
        <f>SUM(R208:R215,R217:R223,R225:R229)</f>
        <v>1188403283</v>
      </c>
      <c r="S231" s="32">
        <f>SUM(S208:S215,S217:S223,S225:S229)</f>
        <v>147490174</v>
      </c>
      <c r="T231" s="37">
        <f t="shared" si="47"/>
        <v>0.12625729278285103</v>
      </c>
      <c r="U231" s="37">
        <f t="shared" si="48"/>
        <v>0.11809043631611682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1049000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94202388</v>
      </c>
      <c r="E235" s="31">
        <v>94202388</v>
      </c>
      <c r="F235" s="31">
        <v>31489967</v>
      </c>
      <c r="G235" s="36">
        <f t="shared" si="49"/>
        <v>0.33427992292509612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31489967</v>
      </c>
      <c r="O235" s="36">
        <f t="shared" si="53"/>
        <v>0.33427992292509612</v>
      </c>
      <c r="P235" s="31">
        <v>19959755</v>
      </c>
      <c r="Q235" s="31">
        <v>85381897</v>
      </c>
      <c r="R235" s="31">
        <v>85785835</v>
      </c>
      <c r="S235" s="31">
        <v>19959755</v>
      </c>
      <c r="T235" s="36">
        <f t="shared" si="54"/>
        <v>0.23377033892793458</v>
      </c>
      <c r="U235" s="36">
        <f t="shared" si="55"/>
        <v>0.5776730225396054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507490772</v>
      </c>
      <c r="E236" s="31">
        <v>507490772</v>
      </c>
      <c r="F236" s="31">
        <v>22219898</v>
      </c>
      <c r="G236" s="36">
        <f t="shared" si="49"/>
        <v>4.3783846378984012E-2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22219898</v>
      </c>
      <c r="O236" s="36">
        <f t="shared" si="53"/>
        <v>4.3783846378984012E-2</v>
      </c>
      <c r="P236" s="31">
        <v>17491709</v>
      </c>
      <c r="Q236" s="31">
        <v>547137383</v>
      </c>
      <c r="R236" s="31">
        <v>553249133</v>
      </c>
      <c r="S236" s="31">
        <v>17491709</v>
      </c>
      <c r="T236" s="36">
        <f t="shared" si="54"/>
        <v>3.1969500793551153E-2</v>
      </c>
      <c r="U236" s="36">
        <f t="shared" si="55"/>
        <v>0.27031029386551086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10525636</v>
      </c>
      <c r="E237" s="31">
        <v>10525636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1346148</v>
      </c>
      <c r="Q237" s="31">
        <v>11991227</v>
      </c>
      <c r="R237" s="31">
        <v>11040655</v>
      </c>
      <c r="S237" s="31">
        <v>1346148</v>
      </c>
      <c r="T237" s="36">
        <f t="shared" si="54"/>
        <v>0.11226107219886672</v>
      </c>
      <c r="U237" s="36">
        <f t="shared" si="55"/>
        <v>-1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54287658</v>
      </c>
      <c r="E238" s="31">
        <v>54287658</v>
      </c>
      <c r="F238" s="31">
        <v>3925383</v>
      </c>
      <c r="G238" s="36">
        <f t="shared" si="49"/>
        <v>7.2307097867437942E-2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3925383</v>
      </c>
      <c r="O238" s="36">
        <f t="shared" si="53"/>
        <v>7.2307097867437942E-2</v>
      </c>
      <c r="P238" s="31">
        <v>3900759</v>
      </c>
      <c r="Q238" s="31">
        <v>40918361</v>
      </c>
      <c r="R238" s="31">
        <v>41048240</v>
      </c>
      <c r="S238" s="31">
        <v>3900759</v>
      </c>
      <c r="T238" s="36">
        <f t="shared" si="54"/>
        <v>9.5330284612328439E-2</v>
      </c>
      <c r="U238" s="36">
        <f t="shared" si="55"/>
        <v>6.3126176213399443E-3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14054892</v>
      </c>
      <c r="E239" s="31">
        <v>14054892</v>
      </c>
      <c r="F239" s="31">
        <v>1707617</v>
      </c>
      <c r="G239" s="36">
        <f t="shared" si="49"/>
        <v>0.12149627332604192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1707617</v>
      </c>
      <c r="O239" s="36">
        <f t="shared" si="53"/>
        <v>0.12149627332604192</v>
      </c>
      <c r="P239" s="31">
        <v>1918286</v>
      </c>
      <c r="Q239" s="31">
        <v>13259329</v>
      </c>
      <c r="R239" s="31">
        <v>13365156</v>
      </c>
      <c r="S239" s="31">
        <v>1918286</v>
      </c>
      <c r="T239" s="36">
        <f t="shared" si="54"/>
        <v>0.14467444016209266</v>
      </c>
      <c r="U239" s="36">
        <f t="shared" si="55"/>
        <v>-0.109821476046846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680561346</v>
      </c>
      <c r="E240" s="32">
        <f>SUM(E234:E239)</f>
        <v>680561346</v>
      </c>
      <c r="F240" s="32">
        <f>SUM(F234:F239)</f>
        <v>59342865</v>
      </c>
      <c r="G240" s="37">
        <f t="shared" si="49"/>
        <v>8.7196937276540529E-2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59342865</v>
      </c>
      <c r="O240" s="37">
        <f t="shared" si="53"/>
        <v>8.7196937276540529E-2</v>
      </c>
      <c r="P240" s="32">
        <f>SUM(P234:P239)</f>
        <v>44616657</v>
      </c>
      <c r="Q240" s="32">
        <f>SUM(Q234:Q239)</f>
        <v>699737197</v>
      </c>
      <c r="R240" s="32">
        <f>SUM(R234:R239)</f>
        <v>704489019</v>
      </c>
      <c r="S240" s="32">
        <f>SUM(S234:S239)</f>
        <v>44616657</v>
      </c>
      <c r="T240" s="37">
        <f t="shared" si="54"/>
        <v>6.3762019785836829E-2</v>
      </c>
      <c r="U240" s="37">
        <f t="shared" si="55"/>
        <v>0.3300607663187316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18777731</v>
      </c>
      <c r="E242" s="31">
        <v>18777731</v>
      </c>
      <c r="F242" s="31">
        <v>3749538</v>
      </c>
      <c r="G242" s="36">
        <f t="shared" si="49"/>
        <v>0.19968003588932018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3749538</v>
      </c>
      <c r="O242" s="36">
        <f t="shared" si="53"/>
        <v>0.19968003588932018</v>
      </c>
      <c r="P242" s="31">
        <v>3731712</v>
      </c>
      <c r="Q242" s="31">
        <v>21714300</v>
      </c>
      <c r="R242" s="31">
        <v>20321833</v>
      </c>
      <c r="S242" s="31">
        <v>3731712</v>
      </c>
      <c r="T242" s="36">
        <f t="shared" si="54"/>
        <v>0.17185504483220734</v>
      </c>
      <c r="U242" s="36">
        <f t="shared" si="55"/>
        <v>4.7768959662481958E-3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25288028</v>
      </c>
      <c r="E243" s="31">
        <v>25288028</v>
      </c>
      <c r="F243" s="31">
        <v>1970503</v>
      </c>
      <c r="G243" s="36">
        <f t="shared" si="49"/>
        <v>7.7922367058435721E-2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1970503</v>
      </c>
      <c r="O243" s="36">
        <f t="shared" si="53"/>
        <v>7.7922367058435721E-2</v>
      </c>
      <c r="P243" s="31">
        <v>44097278</v>
      </c>
      <c r="Q243" s="31">
        <v>24560256</v>
      </c>
      <c r="R243" s="31">
        <v>67295505</v>
      </c>
      <c r="S243" s="31">
        <v>44097278</v>
      </c>
      <c r="T243" s="36">
        <f t="shared" si="54"/>
        <v>1.795473060215659</v>
      </c>
      <c r="U243" s="36">
        <f t="shared" si="55"/>
        <v>-0.95531463415950524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28600000</v>
      </c>
      <c r="E244" s="31">
        <v>28600000</v>
      </c>
      <c r="F244" s="31">
        <v>229104</v>
      </c>
      <c r="G244" s="36">
        <f t="shared" si="49"/>
        <v>8.010629370629371E-3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229104</v>
      </c>
      <c r="O244" s="36">
        <f t="shared" si="53"/>
        <v>8.010629370629371E-3</v>
      </c>
      <c r="P244" s="31">
        <v>51058</v>
      </c>
      <c r="Q244" s="31">
        <v>600000</v>
      </c>
      <c r="R244" s="31">
        <v>900000</v>
      </c>
      <c r="S244" s="31">
        <v>51058</v>
      </c>
      <c r="T244" s="36">
        <f t="shared" si="54"/>
        <v>8.5096666666666668E-2</v>
      </c>
      <c r="U244" s="36">
        <f t="shared" si="55"/>
        <v>3.4871322809354064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15492169</v>
      </c>
      <c r="E245" s="31">
        <v>15492169</v>
      </c>
      <c r="F245" s="31">
        <v>2522858</v>
      </c>
      <c r="G245" s="36">
        <f t="shared" si="49"/>
        <v>0.16284730692003166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2522858</v>
      </c>
      <c r="O245" s="36">
        <f t="shared" si="53"/>
        <v>0.16284730692003166</v>
      </c>
      <c r="P245" s="31">
        <v>25828</v>
      </c>
      <c r="Q245" s="31">
        <v>17943698</v>
      </c>
      <c r="R245" s="31">
        <v>16724403</v>
      </c>
      <c r="S245" s="31">
        <v>25828</v>
      </c>
      <c r="T245" s="36">
        <f t="shared" si="54"/>
        <v>1.439391144456399E-3</v>
      </c>
      <c r="U245" s="36">
        <f t="shared" si="55"/>
        <v>96.679185380207528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58500000</v>
      </c>
      <c r="E246" s="31">
        <v>58500000</v>
      </c>
      <c r="F246" s="31">
        <v>17158671</v>
      </c>
      <c r="G246" s="36">
        <f t="shared" si="49"/>
        <v>0.29331061538461539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17158671</v>
      </c>
      <c r="O246" s="36">
        <f t="shared" si="53"/>
        <v>0.29331061538461539</v>
      </c>
      <c r="P246" s="31">
        <v>9570812</v>
      </c>
      <c r="Q246" s="31">
        <v>112079000</v>
      </c>
      <c r="R246" s="31">
        <v>72079000</v>
      </c>
      <c r="S246" s="31">
        <v>9570812</v>
      </c>
      <c r="T246" s="36">
        <f t="shared" si="54"/>
        <v>8.5393445694554732E-2</v>
      </c>
      <c r="U246" s="36">
        <f t="shared" si="55"/>
        <v>0.79281245938171185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146657928</v>
      </c>
      <c r="E247" s="32">
        <f>SUM(E241:E246)</f>
        <v>146657928</v>
      </c>
      <c r="F247" s="32">
        <f>SUM(F241:F246)</f>
        <v>25630674</v>
      </c>
      <c r="G247" s="37">
        <f t="shared" si="49"/>
        <v>0.17476500827149283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25630674</v>
      </c>
      <c r="O247" s="37">
        <f t="shared" si="53"/>
        <v>0.17476500827149283</v>
      </c>
      <c r="P247" s="32">
        <f>SUM(P241:P246)</f>
        <v>57476688</v>
      </c>
      <c r="Q247" s="32">
        <f>SUM(Q241:Q246)</f>
        <v>176897254</v>
      </c>
      <c r="R247" s="32">
        <f>SUM(R241:R246)</f>
        <v>177320741</v>
      </c>
      <c r="S247" s="32">
        <f>SUM(S241:S246)</f>
        <v>57476688</v>
      </c>
      <c r="T247" s="37">
        <f t="shared" si="54"/>
        <v>0.32491565979876658</v>
      </c>
      <c r="U247" s="37">
        <f t="shared" si="55"/>
        <v>-0.55406835550440903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30203587</v>
      </c>
      <c r="E248" s="31">
        <v>30203587</v>
      </c>
      <c r="F248" s="31">
        <v>2600662</v>
      </c>
      <c r="G248" s="36">
        <f t="shared" si="49"/>
        <v>8.6104408724698822E-2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2600662</v>
      </c>
      <c r="O248" s="36">
        <f t="shared" si="53"/>
        <v>8.6104408724698822E-2</v>
      </c>
      <c r="P248" s="31">
        <v>2318699</v>
      </c>
      <c r="Q248" s="31">
        <v>22132404</v>
      </c>
      <c r="R248" s="31">
        <v>14524086</v>
      </c>
      <c r="S248" s="31">
        <v>2318699</v>
      </c>
      <c r="T248" s="36">
        <f t="shared" si="54"/>
        <v>0.1047648958513499</v>
      </c>
      <c r="U248" s="36">
        <f t="shared" si="55"/>
        <v>0.12160396843229759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16014788</v>
      </c>
      <c r="E249" s="31">
        <v>16014788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258968</v>
      </c>
      <c r="Q249" s="31">
        <v>15919384</v>
      </c>
      <c r="R249" s="31">
        <v>16502884</v>
      </c>
      <c r="S249" s="31">
        <v>258968</v>
      </c>
      <c r="T249" s="36">
        <f t="shared" si="54"/>
        <v>1.6267463615426324E-2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9846657</v>
      </c>
      <c r="E250" s="31">
        <v>9846657</v>
      </c>
      <c r="F250" s="31">
        <v>840600</v>
      </c>
      <c r="G250" s="36">
        <f t="shared" si="49"/>
        <v>8.5369075006877973E-2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840600</v>
      </c>
      <c r="O250" s="36">
        <f t="shared" si="53"/>
        <v>8.5369075006877973E-2</v>
      </c>
      <c r="P250" s="31">
        <v>419079</v>
      </c>
      <c r="Q250" s="31">
        <v>10711450</v>
      </c>
      <c r="R250" s="31">
        <v>11911450</v>
      </c>
      <c r="S250" s="31">
        <v>419079</v>
      </c>
      <c r="T250" s="36">
        <f t="shared" si="54"/>
        <v>3.912439492318967E-2</v>
      </c>
      <c r="U250" s="36">
        <f t="shared" si="55"/>
        <v>1.005827063632394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1750000</v>
      </c>
      <c r="E251" s="31">
        <v>1750000</v>
      </c>
      <c r="F251" s="31">
        <v>999928</v>
      </c>
      <c r="G251" s="36">
        <f t="shared" si="49"/>
        <v>0.57138742857142855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999928</v>
      </c>
      <c r="O251" s="36">
        <f t="shared" si="53"/>
        <v>0.57138742857142855</v>
      </c>
      <c r="P251" s="31">
        <v>1339452</v>
      </c>
      <c r="Q251" s="31">
        <v>4794528</v>
      </c>
      <c r="R251" s="31">
        <v>4439801</v>
      </c>
      <c r="S251" s="31">
        <v>1339452</v>
      </c>
      <c r="T251" s="36">
        <f t="shared" si="54"/>
        <v>0.27937098292052942</v>
      </c>
      <c r="U251" s="36">
        <f t="shared" si="55"/>
        <v>-0.2534797812836892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19015797</v>
      </c>
      <c r="E253" s="31">
        <v>19015797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18110283</v>
      </c>
      <c r="R253" s="31">
        <v>18110283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76830829</v>
      </c>
      <c r="E254" s="32">
        <f>SUM(E248:E253)</f>
        <v>76830829</v>
      </c>
      <c r="F254" s="32">
        <f>SUM(F248:F253)</f>
        <v>4441190</v>
      </c>
      <c r="G254" s="37">
        <f t="shared" si="49"/>
        <v>5.7804790834679133E-2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4441190</v>
      </c>
      <c r="O254" s="37">
        <f t="shared" si="53"/>
        <v>5.7804790834679133E-2</v>
      </c>
      <c r="P254" s="32">
        <f>SUM(P248:P253)</f>
        <v>4336198</v>
      </c>
      <c r="Q254" s="32">
        <f>SUM(Q248:Q253)</f>
        <v>71668049</v>
      </c>
      <c r="R254" s="32">
        <f>SUM(R248:R253)</f>
        <v>65488504</v>
      </c>
      <c r="S254" s="32">
        <f>SUM(S248:S253)</f>
        <v>4336198</v>
      </c>
      <c r="T254" s="37">
        <f t="shared" si="54"/>
        <v>6.0503921349944936E-2</v>
      </c>
      <c r="U254" s="37">
        <f t="shared" si="55"/>
        <v>2.4212916476600066E-2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450821726</v>
      </c>
      <c r="E255" s="31">
        <v>450821726</v>
      </c>
      <c r="F255" s="31">
        <v>30833901</v>
      </c>
      <c r="G255" s="36">
        <f t="shared" si="49"/>
        <v>6.8394886984661424E-2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30833901</v>
      </c>
      <c r="O255" s="36">
        <f t="shared" si="53"/>
        <v>6.8394886984661424E-2</v>
      </c>
      <c r="P255" s="31">
        <v>33593280</v>
      </c>
      <c r="Q255" s="31">
        <v>243976178</v>
      </c>
      <c r="R255" s="31">
        <v>367930802</v>
      </c>
      <c r="S255" s="31">
        <v>33593280</v>
      </c>
      <c r="T255" s="36">
        <f t="shared" si="54"/>
        <v>0.13769081996193908</v>
      </c>
      <c r="U255" s="36">
        <f t="shared" si="55"/>
        <v>-8.2140803160632103E-2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15358054</v>
      </c>
      <c r="E256" s="31">
        <v>15358054</v>
      </c>
      <c r="F256" s="31">
        <v>2828249</v>
      </c>
      <c r="G256" s="36">
        <f t="shared" si="49"/>
        <v>0.18415412525571273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2828249</v>
      </c>
      <c r="O256" s="36">
        <f t="shared" si="53"/>
        <v>0.18415412525571273</v>
      </c>
      <c r="P256" s="31">
        <v>2699615</v>
      </c>
      <c r="Q256" s="31">
        <v>16693127</v>
      </c>
      <c r="R256" s="31">
        <v>16693127</v>
      </c>
      <c r="S256" s="31">
        <v>2699615</v>
      </c>
      <c r="T256" s="36">
        <f t="shared" si="54"/>
        <v>0.16172014985568611</v>
      </c>
      <c r="U256" s="36">
        <f t="shared" si="55"/>
        <v>4.7649016619036422E-2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67850605</v>
      </c>
      <c r="E257" s="31">
        <v>67850605</v>
      </c>
      <c r="F257" s="31">
        <v>10125651</v>
      </c>
      <c r="G257" s="36">
        <f t="shared" si="49"/>
        <v>0.14923449835119376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10125651</v>
      </c>
      <c r="O257" s="36">
        <f t="shared" si="53"/>
        <v>0.14923449835119376</v>
      </c>
      <c r="P257" s="31">
        <v>10928968</v>
      </c>
      <c r="Q257" s="31">
        <v>75165492</v>
      </c>
      <c r="R257" s="31">
        <v>77536244</v>
      </c>
      <c r="S257" s="31">
        <v>10928968</v>
      </c>
      <c r="T257" s="36">
        <f t="shared" si="54"/>
        <v>0.14539874228455793</v>
      </c>
      <c r="U257" s="36">
        <f t="shared" si="55"/>
        <v>-7.350346345601888E-2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534030385</v>
      </c>
      <c r="E259" s="32">
        <f>SUM(E255:E258)</f>
        <v>534030385</v>
      </c>
      <c r="F259" s="32">
        <f>SUM(F255:F258)</f>
        <v>43787801</v>
      </c>
      <c r="G259" s="37">
        <f t="shared" si="49"/>
        <v>8.1994961766080038E-2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43787801</v>
      </c>
      <c r="O259" s="37">
        <f t="shared" si="53"/>
        <v>8.1994961766080038E-2</v>
      </c>
      <c r="P259" s="32">
        <f>SUM(P255:P258)</f>
        <v>47221863</v>
      </c>
      <c r="Q259" s="32">
        <f>SUM(Q255:Q258)</f>
        <v>335834797</v>
      </c>
      <c r="R259" s="32">
        <f>SUM(R255:R258)</f>
        <v>462160173</v>
      </c>
      <c r="S259" s="32">
        <f>SUM(S255:S258)</f>
        <v>47221863</v>
      </c>
      <c r="T259" s="37">
        <f t="shared" si="54"/>
        <v>0.14061039362755492</v>
      </c>
      <c r="U259" s="37">
        <f t="shared" si="55"/>
        <v>-7.2721866140689984E-2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1438080488</v>
      </c>
      <c r="E260" s="32">
        <f>SUM(E234:E239,E241:E246,E248:E253,E255:E258)</f>
        <v>1438080488</v>
      </c>
      <c r="F260" s="32">
        <f>SUM(F234:F239,F241:F246,F248:F253,F255:F258)</f>
        <v>133202530</v>
      </c>
      <c r="G260" s="37">
        <f t="shared" si="49"/>
        <v>9.2625225855925808E-2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133202530</v>
      </c>
      <c r="O260" s="37">
        <f t="shared" si="53"/>
        <v>9.2625225855925808E-2</v>
      </c>
      <c r="P260" s="32">
        <f>SUM(P234:P239,P241:P246,P248:P253,P255:P258)</f>
        <v>153651406</v>
      </c>
      <c r="Q260" s="32">
        <f>SUM(Q234:Q239,Q241:Q246,Q248:Q253,Q255:Q258)</f>
        <v>1284137297</v>
      </c>
      <c r="R260" s="32">
        <f>SUM(R234:R239,R241:R246,R248:R253,R255:R258)</f>
        <v>1409458437</v>
      </c>
      <c r="S260" s="32">
        <f>SUM(S234:S239,S241:S246,S248:S253,S255:S258)</f>
        <v>153651406</v>
      </c>
      <c r="T260" s="37">
        <f t="shared" si="54"/>
        <v>0.11965340961512466</v>
      </c>
      <c r="U260" s="37">
        <f t="shared" si="55"/>
        <v>-0.13308616258285333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6661520</v>
      </c>
      <c r="E263" s="31">
        <v>6661520</v>
      </c>
      <c r="F263" s="31">
        <v>1011206</v>
      </c>
      <c r="G263" s="36">
        <f t="shared" ref="G263:G299" si="56">IF(($D263     =0),0,($F263     /$D263     ))</f>
        <v>0.15179808812403175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1011206</v>
      </c>
      <c r="O263" s="36">
        <f t="shared" ref="O263:O299" si="60">IF(($D263     =0),0,($N263     /$D263     ))</f>
        <v>0.15179808812403175</v>
      </c>
      <c r="P263" s="31">
        <v>771498</v>
      </c>
      <c r="Q263" s="31">
        <v>4989080</v>
      </c>
      <c r="R263" s="31">
        <v>7116111</v>
      </c>
      <c r="S263" s="31">
        <v>771498</v>
      </c>
      <c r="T263" s="36">
        <f t="shared" ref="T263:T299" si="61">IF(($Q263     =0),0,($S263     /$Q263     ))</f>
        <v>0.15463732792418641</v>
      </c>
      <c r="U263" s="36">
        <f t="shared" ref="U263:U299" si="62">IF(($P263     =0),0,(($F263     /$P263     )-1))</f>
        <v>0.31070462917596675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34366488</v>
      </c>
      <c r="E264" s="31">
        <v>34366488</v>
      </c>
      <c r="F264" s="31">
        <v>5704159</v>
      </c>
      <c r="G264" s="36">
        <f t="shared" si="56"/>
        <v>0.16598027124563908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5704159</v>
      </c>
      <c r="O264" s="36">
        <f t="shared" si="60"/>
        <v>0.16598027124563908</v>
      </c>
      <c r="P264" s="31">
        <v>4696997</v>
      </c>
      <c r="Q264" s="31">
        <v>20341236</v>
      </c>
      <c r="R264" s="31">
        <v>21675788</v>
      </c>
      <c r="S264" s="31">
        <v>4696997</v>
      </c>
      <c r="T264" s="36">
        <f t="shared" si="61"/>
        <v>0.23091010792067895</v>
      </c>
      <c r="U264" s="36">
        <f t="shared" si="62"/>
        <v>0.21442679226748496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45084779</v>
      </c>
      <c r="E265" s="31">
        <v>45084779</v>
      </c>
      <c r="F265" s="31">
        <v>5590570</v>
      </c>
      <c r="G265" s="36">
        <f t="shared" si="56"/>
        <v>0.12400127324567788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5590570</v>
      </c>
      <c r="O265" s="36">
        <f t="shared" si="60"/>
        <v>0.12400127324567788</v>
      </c>
      <c r="P265" s="31">
        <v>7748946</v>
      </c>
      <c r="Q265" s="31">
        <v>34997592</v>
      </c>
      <c r="R265" s="31">
        <v>39877809</v>
      </c>
      <c r="S265" s="31">
        <v>7748946</v>
      </c>
      <c r="T265" s="36">
        <f t="shared" si="61"/>
        <v>0.221413690404757</v>
      </c>
      <c r="U265" s="36">
        <f t="shared" si="62"/>
        <v>-0.27853801020164548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86112787</v>
      </c>
      <c r="E267" s="32">
        <f>SUM(E263:E266)</f>
        <v>86112787</v>
      </c>
      <c r="F267" s="32">
        <f>SUM(F263:F266)</f>
        <v>12305935</v>
      </c>
      <c r="G267" s="37">
        <f t="shared" si="56"/>
        <v>0.14290485105307299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12305935</v>
      </c>
      <c r="O267" s="37">
        <f t="shared" si="60"/>
        <v>0.14290485105307299</v>
      </c>
      <c r="P267" s="32">
        <f>SUM(P263:P266)</f>
        <v>13217441</v>
      </c>
      <c r="Q267" s="32">
        <f>SUM(Q263:Q266)</f>
        <v>60327908</v>
      </c>
      <c r="R267" s="32">
        <f>SUM(R263:R266)</f>
        <v>68669708</v>
      </c>
      <c r="S267" s="32">
        <f>SUM(S263:S266)</f>
        <v>13217441</v>
      </c>
      <c r="T267" s="37">
        <f t="shared" si="61"/>
        <v>0.21909330918618958</v>
      </c>
      <c r="U267" s="37">
        <f t="shared" si="62"/>
        <v>-6.8962365710578899E-2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8695266</v>
      </c>
      <c r="E268" s="31">
        <v>8695266</v>
      </c>
      <c r="F268" s="31">
        <v>992823</v>
      </c>
      <c r="G268" s="36">
        <f t="shared" si="56"/>
        <v>0.11417971572117518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992823</v>
      </c>
      <c r="O268" s="36">
        <f t="shared" si="60"/>
        <v>0.11417971572117518</v>
      </c>
      <c r="P268" s="31">
        <v>524514</v>
      </c>
      <c r="Q268" s="31">
        <v>6050086</v>
      </c>
      <c r="R268" s="31">
        <v>4903648</v>
      </c>
      <c r="S268" s="31">
        <v>524514</v>
      </c>
      <c r="T268" s="36">
        <f t="shared" si="61"/>
        <v>8.6695296562726551E-2</v>
      </c>
      <c r="U268" s="36">
        <f t="shared" si="62"/>
        <v>0.89284366098902979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20743385</v>
      </c>
      <c r="E269" s="31">
        <v>20743385</v>
      </c>
      <c r="F269" s="31">
        <v>1949529</v>
      </c>
      <c r="G269" s="36">
        <f t="shared" si="56"/>
        <v>9.3983166199730656E-2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1949529</v>
      </c>
      <c r="O269" s="36">
        <f t="shared" si="60"/>
        <v>9.3983166199730656E-2</v>
      </c>
      <c r="P269" s="31">
        <v>1724002</v>
      </c>
      <c r="Q269" s="31">
        <v>21236075</v>
      </c>
      <c r="R269" s="31">
        <v>19935710</v>
      </c>
      <c r="S269" s="31">
        <v>1724002</v>
      </c>
      <c r="T269" s="36">
        <f t="shared" si="61"/>
        <v>8.1182704431021269E-2</v>
      </c>
      <c r="U269" s="36">
        <f t="shared" si="62"/>
        <v>0.13081597353135321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5782173</v>
      </c>
      <c r="E270" s="31">
        <v>5782173</v>
      </c>
      <c r="F270" s="31">
        <v>68825</v>
      </c>
      <c r="G270" s="36">
        <f t="shared" si="56"/>
        <v>1.1902964508325849E-2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68825</v>
      </c>
      <c r="O270" s="36">
        <f t="shared" si="60"/>
        <v>1.1902964508325849E-2</v>
      </c>
      <c r="P270" s="31">
        <v>0</v>
      </c>
      <c r="Q270" s="31">
        <v>1944288</v>
      </c>
      <c r="R270" s="31">
        <v>1752851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8902650</v>
      </c>
      <c r="E271" s="31">
        <v>8902650</v>
      </c>
      <c r="F271" s="31">
        <v>936449</v>
      </c>
      <c r="G271" s="36">
        <f t="shared" si="56"/>
        <v>0.1051876688401768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936449</v>
      </c>
      <c r="O271" s="36">
        <f t="shared" si="60"/>
        <v>0.1051876688401768</v>
      </c>
      <c r="P271" s="31">
        <v>839702</v>
      </c>
      <c r="Q271" s="31">
        <v>7462944</v>
      </c>
      <c r="R271" s="31">
        <v>10258933</v>
      </c>
      <c r="S271" s="31">
        <v>839702</v>
      </c>
      <c r="T271" s="36">
        <f t="shared" si="61"/>
        <v>0.1125161866416256</v>
      </c>
      <c r="U271" s="36">
        <f t="shared" si="62"/>
        <v>0.11521587420299095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3948453</v>
      </c>
      <c r="E272" s="31">
        <v>3948453</v>
      </c>
      <c r="F272" s="31">
        <v>730982</v>
      </c>
      <c r="G272" s="36">
        <f t="shared" si="56"/>
        <v>0.1851312400071623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730982</v>
      </c>
      <c r="O272" s="36">
        <f t="shared" si="60"/>
        <v>0.1851312400071623</v>
      </c>
      <c r="P272" s="31">
        <v>664175</v>
      </c>
      <c r="Q272" s="31">
        <v>5388524</v>
      </c>
      <c r="R272" s="31">
        <v>5248524</v>
      </c>
      <c r="S272" s="31">
        <v>664175</v>
      </c>
      <c r="T272" s="36">
        <f t="shared" si="61"/>
        <v>0.12325731499015315</v>
      </c>
      <c r="U272" s="36">
        <f t="shared" si="62"/>
        <v>0.10058644182632581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5360938</v>
      </c>
      <c r="E273" s="31">
        <v>5360938</v>
      </c>
      <c r="F273" s="31">
        <v>489220</v>
      </c>
      <c r="G273" s="36">
        <f t="shared" si="56"/>
        <v>9.1256418186518848E-2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489220</v>
      </c>
      <c r="O273" s="36">
        <f t="shared" si="60"/>
        <v>9.1256418186518848E-2</v>
      </c>
      <c r="P273" s="31">
        <v>507416</v>
      </c>
      <c r="Q273" s="31">
        <v>4393711</v>
      </c>
      <c r="R273" s="31">
        <v>4131711</v>
      </c>
      <c r="S273" s="31">
        <v>507416</v>
      </c>
      <c r="T273" s="36">
        <f t="shared" si="61"/>
        <v>0.11548688568729258</v>
      </c>
      <c r="U273" s="36">
        <f t="shared" si="62"/>
        <v>-3.5860122660696603E-2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53432865</v>
      </c>
      <c r="E275" s="32">
        <f>SUM(E268:E274)</f>
        <v>53432865</v>
      </c>
      <c r="F275" s="32">
        <f>SUM(F268:F274)</f>
        <v>5167828</v>
      </c>
      <c r="G275" s="37">
        <f t="shared" si="56"/>
        <v>9.6716281262477694E-2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5167828</v>
      </c>
      <c r="O275" s="37">
        <f t="shared" si="60"/>
        <v>9.6716281262477694E-2</v>
      </c>
      <c r="P275" s="32">
        <f>SUM(P268:P274)</f>
        <v>4259809</v>
      </c>
      <c r="Q275" s="32">
        <f>SUM(Q268:Q274)</f>
        <v>46475628</v>
      </c>
      <c r="R275" s="32">
        <f>SUM(R268:R274)</f>
        <v>46231377</v>
      </c>
      <c r="S275" s="32">
        <f>SUM(S268:S274)</f>
        <v>4259809</v>
      </c>
      <c r="T275" s="37">
        <f t="shared" si="61"/>
        <v>9.1656835707523948E-2</v>
      </c>
      <c r="U275" s="37">
        <f t="shared" si="62"/>
        <v>0.2131595571538536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6744976</v>
      </c>
      <c r="E276" s="31">
        <v>6744976</v>
      </c>
      <c r="F276" s="31">
        <v>637803</v>
      </c>
      <c r="G276" s="36">
        <f t="shared" si="56"/>
        <v>9.455971377807719E-2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637803</v>
      </c>
      <c r="O276" s="36">
        <f t="shared" si="60"/>
        <v>9.455971377807719E-2</v>
      </c>
      <c r="P276" s="31">
        <v>735484</v>
      </c>
      <c r="Q276" s="31">
        <v>14976696</v>
      </c>
      <c r="R276" s="31">
        <v>9804314</v>
      </c>
      <c r="S276" s="31">
        <v>735484</v>
      </c>
      <c r="T276" s="36">
        <f t="shared" si="61"/>
        <v>4.9108561728167549E-2</v>
      </c>
      <c r="U276" s="36">
        <f t="shared" si="62"/>
        <v>-0.13281186266458544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14659300</v>
      </c>
      <c r="E277" s="31">
        <v>14659300</v>
      </c>
      <c r="F277" s="31">
        <v>930684</v>
      </c>
      <c r="G277" s="36">
        <f t="shared" si="56"/>
        <v>6.3487615370447434E-2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930684</v>
      </c>
      <c r="O277" s="36">
        <f t="shared" si="60"/>
        <v>6.3487615370447434E-2</v>
      </c>
      <c r="P277" s="31">
        <v>1337193</v>
      </c>
      <c r="Q277" s="31">
        <v>14618287</v>
      </c>
      <c r="R277" s="31">
        <v>14015875</v>
      </c>
      <c r="S277" s="31">
        <v>1337193</v>
      </c>
      <c r="T277" s="36">
        <f t="shared" si="61"/>
        <v>9.1473987342018934E-2</v>
      </c>
      <c r="U277" s="36">
        <f t="shared" si="62"/>
        <v>-0.30400174096035504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14389777</v>
      </c>
      <c r="E278" s="31">
        <v>14389777</v>
      </c>
      <c r="F278" s="31">
        <v>22062</v>
      </c>
      <c r="G278" s="36">
        <f t="shared" si="56"/>
        <v>1.5331717788260374E-3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22062</v>
      </c>
      <c r="O278" s="36">
        <f t="shared" si="60"/>
        <v>1.5331717788260374E-3</v>
      </c>
      <c r="P278" s="31">
        <v>65981</v>
      </c>
      <c r="Q278" s="31">
        <v>0</v>
      </c>
      <c r="R278" s="31">
        <v>7069243</v>
      </c>
      <c r="S278" s="31">
        <v>65981</v>
      </c>
      <c r="T278" s="36">
        <f t="shared" si="61"/>
        <v>0</v>
      </c>
      <c r="U278" s="36">
        <f t="shared" si="62"/>
        <v>-0.66563101498916355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8142719</v>
      </c>
      <c r="E279" s="31">
        <v>8142719</v>
      </c>
      <c r="F279" s="31">
        <v>475529</v>
      </c>
      <c r="G279" s="36">
        <f t="shared" si="56"/>
        <v>5.8399288984428914E-2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475529</v>
      </c>
      <c r="O279" s="36">
        <f t="shared" si="60"/>
        <v>5.8399288984428914E-2</v>
      </c>
      <c r="P279" s="31">
        <v>0</v>
      </c>
      <c r="Q279" s="31">
        <v>9153614</v>
      </c>
      <c r="R279" s="31">
        <v>7771712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3897004</v>
      </c>
      <c r="E280" s="31">
        <v>3897004</v>
      </c>
      <c r="F280" s="31">
        <v>195889</v>
      </c>
      <c r="G280" s="36">
        <f t="shared" si="56"/>
        <v>5.0266563749998716E-2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195889</v>
      </c>
      <c r="O280" s="36">
        <f t="shared" si="60"/>
        <v>5.0266563749998716E-2</v>
      </c>
      <c r="P280" s="31">
        <v>166470</v>
      </c>
      <c r="Q280" s="31">
        <v>6360875</v>
      </c>
      <c r="R280" s="31">
        <v>5555412</v>
      </c>
      <c r="S280" s="31">
        <v>166470</v>
      </c>
      <c r="T280" s="36">
        <f t="shared" si="61"/>
        <v>2.6170927741859414E-2</v>
      </c>
      <c r="U280" s="36">
        <f t="shared" si="62"/>
        <v>0.17672253258845427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2358592</v>
      </c>
      <c r="E281" s="31">
        <v>2358592</v>
      </c>
      <c r="F281" s="31">
        <v>223702</v>
      </c>
      <c r="G281" s="36">
        <f t="shared" si="56"/>
        <v>9.4845568881773534E-2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223702</v>
      </c>
      <c r="O281" s="36">
        <f t="shared" si="60"/>
        <v>9.4845568881773534E-2</v>
      </c>
      <c r="P281" s="31">
        <v>292776</v>
      </c>
      <c r="Q281" s="31">
        <v>3380568</v>
      </c>
      <c r="R281" s="31">
        <v>1969584</v>
      </c>
      <c r="S281" s="31">
        <v>292776</v>
      </c>
      <c r="T281" s="36">
        <f t="shared" si="61"/>
        <v>8.6605564508686117E-2</v>
      </c>
      <c r="U281" s="36">
        <f t="shared" si="62"/>
        <v>-0.23592780829029703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5843770</v>
      </c>
      <c r="E282" s="31">
        <v>5843770</v>
      </c>
      <c r="F282" s="31">
        <v>881108</v>
      </c>
      <c r="G282" s="36">
        <f t="shared" si="56"/>
        <v>0.15077732354284989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881108</v>
      </c>
      <c r="O282" s="36">
        <f t="shared" si="60"/>
        <v>0.15077732354284989</v>
      </c>
      <c r="P282" s="31">
        <v>1501034</v>
      </c>
      <c r="Q282" s="31">
        <v>5664084</v>
      </c>
      <c r="R282" s="31">
        <v>6050507</v>
      </c>
      <c r="S282" s="31">
        <v>1501034</v>
      </c>
      <c r="T282" s="36">
        <f t="shared" si="61"/>
        <v>0.26500913475153265</v>
      </c>
      <c r="U282" s="36">
        <f t="shared" si="62"/>
        <v>-0.4129993058118604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18560753</v>
      </c>
      <c r="E283" s="31">
        <v>18560753</v>
      </c>
      <c r="F283" s="31">
        <v>19327</v>
      </c>
      <c r="G283" s="36">
        <f t="shared" si="56"/>
        <v>1.0412831850087117E-3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19327</v>
      </c>
      <c r="O283" s="36">
        <f t="shared" si="60"/>
        <v>1.0412831850087117E-3</v>
      </c>
      <c r="P283" s="31">
        <v>3574060</v>
      </c>
      <c r="Q283" s="31">
        <v>18877336</v>
      </c>
      <c r="R283" s="31">
        <v>19023320</v>
      </c>
      <c r="S283" s="31">
        <v>3574060</v>
      </c>
      <c r="T283" s="36">
        <f t="shared" si="61"/>
        <v>0.18933074031208641</v>
      </c>
      <c r="U283" s="36">
        <f t="shared" si="62"/>
        <v>-0.99459242430177441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74596891</v>
      </c>
      <c r="E285" s="32">
        <f>SUM(E276:E284)</f>
        <v>74596891</v>
      </c>
      <c r="F285" s="32">
        <f>SUM(F276:F284)</f>
        <v>3386104</v>
      </c>
      <c r="G285" s="37">
        <f t="shared" si="56"/>
        <v>4.5392025788313348E-2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3386104</v>
      </c>
      <c r="O285" s="37">
        <f t="shared" si="60"/>
        <v>4.5392025788313348E-2</v>
      </c>
      <c r="P285" s="32">
        <f>SUM(P276:P284)</f>
        <v>7672998</v>
      </c>
      <c r="Q285" s="32">
        <f>SUM(Q276:Q284)</f>
        <v>73031460</v>
      </c>
      <c r="R285" s="32">
        <f>SUM(R276:R284)</f>
        <v>71259967</v>
      </c>
      <c r="S285" s="32">
        <f>SUM(S276:S284)</f>
        <v>7672998</v>
      </c>
      <c r="T285" s="37">
        <f t="shared" si="61"/>
        <v>0.10506428325546278</v>
      </c>
      <c r="U285" s="37">
        <f t="shared" si="62"/>
        <v>-0.558698698996142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27102017</v>
      </c>
      <c r="E286" s="31">
        <v>27102017</v>
      </c>
      <c r="F286" s="31">
        <v>522720</v>
      </c>
      <c r="G286" s="36">
        <f t="shared" si="56"/>
        <v>1.9287125382586839E-2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522720</v>
      </c>
      <c r="O286" s="36">
        <f t="shared" si="60"/>
        <v>1.9287125382586839E-2</v>
      </c>
      <c r="P286" s="31">
        <v>1172816</v>
      </c>
      <c r="Q286" s="31">
        <v>12855834</v>
      </c>
      <c r="R286" s="31">
        <v>12855834</v>
      </c>
      <c r="S286" s="31">
        <v>1172816</v>
      </c>
      <c r="T286" s="36">
        <f t="shared" si="61"/>
        <v>9.1228309264105314E-2</v>
      </c>
      <c r="U286" s="36">
        <f t="shared" si="62"/>
        <v>-0.55430348835622978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7390333</v>
      </c>
      <c r="E287" s="31">
        <v>7390333</v>
      </c>
      <c r="F287" s="31">
        <v>452036</v>
      </c>
      <c r="G287" s="36">
        <f t="shared" si="56"/>
        <v>6.1165850036798072E-2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452036</v>
      </c>
      <c r="O287" s="36">
        <f t="shared" si="60"/>
        <v>6.1165850036798072E-2</v>
      </c>
      <c r="P287" s="31">
        <v>428133</v>
      </c>
      <c r="Q287" s="31">
        <v>6782904</v>
      </c>
      <c r="R287" s="31">
        <v>6882904</v>
      </c>
      <c r="S287" s="31">
        <v>428133</v>
      </c>
      <c r="T287" s="36">
        <f t="shared" si="61"/>
        <v>6.3119424954267381E-2</v>
      </c>
      <c r="U287" s="36">
        <f t="shared" si="62"/>
        <v>5.5830781556198694E-2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43575937</v>
      </c>
      <c r="E288" s="31">
        <v>43575937</v>
      </c>
      <c r="F288" s="31">
        <v>3255750</v>
      </c>
      <c r="G288" s="36">
        <f t="shared" si="56"/>
        <v>7.4714400289315641E-2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3255750</v>
      </c>
      <c r="O288" s="36">
        <f t="shared" si="60"/>
        <v>7.4714400289315641E-2</v>
      </c>
      <c r="P288" s="31">
        <v>2861904</v>
      </c>
      <c r="Q288" s="31">
        <v>11428540</v>
      </c>
      <c r="R288" s="31">
        <v>18193078</v>
      </c>
      <c r="S288" s="31">
        <v>2861904</v>
      </c>
      <c r="T288" s="36">
        <f t="shared" si="61"/>
        <v>0.25041728864754376</v>
      </c>
      <c r="U288" s="36">
        <f t="shared" si="62"/>
        <v>0.13761677540546424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6367717</v>
      </c>
      <c r="E289" s="31">
        <v>6367717</v>
      </c>
      <c r="F289" s="31">
        <v>2529741</v>
      </c>
      <c r="G289" s="36">
        <f t="shared" si="56"/>
        <v>0.39727597818810101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2529741</v>
      </c>
      <c r="O289" s="36">
        <f t="shared" si="60"/>
        <v>0.39727597818810101</v>
      </c>
      <c r="P289" s="31">
        <v>684669</v>
      </c>
      <c r="Q289" s="31">
        <v>4976852</v>
      </c>
      <c r="R289" s="31">
        <v>5011138</v>
      </c>
      <c r="S289" s="31">
        <v>684669</v>
      </c>
      <c r="T289" s="36">
        <f t="shared" si="61"/>
        <v>0.13757069730022109</v>
      </c>
      <c r="U289" s="36">
        <f t="shared" si="62"/>
        <v>2.6948379435902603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42873974</v>
      </c>
      <c r="E290" s="31">
        <v>42873974</v>
      </c>
      <c r="F290" s="31">
        <v>7809848</v>
      </c>
      <c r="G290" s="36">
        <f t="shared" si="56"/>
        <v>0.1821582482650197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7809848</v>
      </c>
      <c r="O290" s="36">
        <f t="shared" si="60"/>
        <v>0.1821582482650197</v>
      </c>
      <c r="P290" s="31">
        <v>7220144</v>
      </c>
      <c r="Q290" s="31">
        <v>40305729</v>
      </c>
      <c r="R290" s="31">
        <v>41305729</v>
      </c>
      <c r="S290" s="31">
        <v>7220144</v>
      </c>
      <c r="T290" s="36">
        <f t="shared" si="61"/>
        <v>0.17913443520646904</v>
      </c>
      <c r="U290" s="36">
        <f t="shared" si="62"/>
        <v>8.1674825322043398E-2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127309978</v>
      </c>
      <c r="E292" s="32">
        <f>SUM(E286:E291)</f>
        <v>127309978</v>
      </c>
      <c r="F292" s="32">
        <f>SUM(F286:F291)</f>
        <v>14570095</v>
      </c>
      <c r="G292" s="37">
        <f t="shared" si="56"/>
        <v>0.11444582136366405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14570095</v>
      </c>
      <c r="O292" s="37">
        <f t="shared" si="60"/>
        <v>0.11444582136366405</v>
      </c>
      <c r="P292" s="32">
        <f>SUM(P286:P291)</f>
        <v>12367666</v>
      </c>
      <c r="Q292" s="32">
        <f>SUM(Q286:Q291)</f>
        <v>76349859</v>
      </c>
      <c r="R292" s="32">
        <f>SUM(R286:R291)</f>
        <v>84248683</v>
      </c>
      <c r="S292" s="32">
        <f>SUM(S286:S291)</f>
        <v>12367666</v>
      </c>
      <c r="T292" s="37">
        <f t="shared" si="61"/>
        <v>0.16198675625583014</v>
      </c>
      <c r="U292" s="37">
        <f t="shared" si="62"/>
        <v>0.17807959885074509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136162886</v>
      </c>
      <c r="E293" s="31">
        <v>136162886</v>
      </c>
      <c r="F293" s="31">
        <v>28805657</v>
      </c>
      <c r="G293" s="36">
        <f t="shared" si="56"/>
        <v>0.21155292639728568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28805657</v>
      </c>
      <c r="O293" s="36">
        <f t="shared" si="60"/>
        <v>0.21155292639728568</v>
      </c>
      <c r="P293" s="31">
        <v>27330956</v>
      </c>
      <c r="Q293" s="31">
        <v>119432588</v>
      </c>
      <c r="R293" s="31">
        <v>128182588</v>
      </c>
      <c r="S293" s="31">
        <v>27330956</v>
      </c>
      <c r="T293" s="36">
        <f t="shared" si="61"/>
        <v>0.2288400214521015</v>
      </c>
      <c r="U293" s="36">
        <f t="shared" si="62"/>
        <v>5.3957168567392966E-2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6036019</v>
      </c>
      <c r="E294" s="31">
        <v>6036019</v>
      </c>
      <c r="F294" s="31">
        <v>2398536</v>
      </c>
      <c r="G294" s="36">
        <f t="shared" si="56"/>
        <v>0.39737051854873218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2398536</v>
      </c>
      <c r="O294" s="36">
        <f t="shared" si="60"/>
        <v>0.39737051854873218</v>
      </c>
      <c r="P294" s="31">
        <v>2113834</v>
      </c>
      <c r="Q294" s="31">
        <v>9557572</v>
      </c>
      <c r="R294" s="31">
        <v>9629460</v>
      </c>
      <c r="S294" s="31">
        <v>2113834</v>
      </c>
      <c r="T294" s="36">
        <f t="shared" si="61"/>
        <v>0.22116851434653068</v>
      </c>
      <c r="U294" s="36">
        <f t="shared" si="62"/>
        <v>0.13468512664665244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19995191</v>
      </c>
      <c r="E295" s="31">
        <v>19995191</v>
      </c>
      <c r="F295" s="31">
        <v>4712261</v>
      </c>
      <c r="G295" s="36">
        <f t="shared" si="56"/>
        <v>0.23566971678340057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4712261</v>
      </c>
      <c r="O295" s="36">
        <f t="shared" si="60"/>
        <v>0.23566971678340057</v>
      </c>
      <c r="P295" s="31">
        <v>3737754</v>
      </c>
      <c r="Q295" s="31">
        <v>15818406</v>
      </c>
      <c r="R295" s="31">
        <v>18634289</v>
      </c>
      <c r="S295" s="31">
        <v>3737754</v>
      </c>
      <c r="T295" s="36">
        <f t="shared" si="61"/>
        <v>0.23629144428332413</v>
      </c>
      <c r="U295" s="36">
        <f t="shared" si="62"/>
        <v>0.26071994037060753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35799201</v>
      </c>
      <c r="E296" s="31">
        <v>35799201</v>
      </c>
      <c r="F296" s="31">
        <v>8842365</v>
      </c>
      <c r="G296" s="36">
        <f t="shared" si="56"/>
        <v>0.24699894838435082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8842365</v>
      </c>
      <c r="O296" s="36">
        <f t="shared" si="60"/>
        <v>0.24699894838435082</v>
      </c>
      <c r="P296" s="31">
        <v>8017064</v>
      </c>
      <c r="Q296" s="31">
        <v>35963909</v>
      </c>
      <c r="R296" s="31">
        <v>35963909</v>
      </c>
      <c r="S296" s="31">
        <v>8017064</v>
      </c>
      <c r="T296" s="36">
        <f t="shared" si="61"/>
        <v>0.22291970541911893</v>
      </c>
      <c r="U296" s="36">
        <f t="shared" si="62"/>
        <v>0.10294304747972571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197993297</v>
      </c>
      <c r="E298" s="32">
        <f>SUM(E293:E297)</f>
        <v>197993297</v>
      </c>
      <c r="F298" s="32">
        <f>SUM(F293:F297)</f>
        <v>44758819</v>
      </c>
      <c r="G298" s="37">
        <f t="shared" si="56"/>
        <v>0.22606229442201772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44758819</v>
      </c>
      <c r="O298" s="37">
        <f t="shared" si="60"/>
        <v>0.22606229442201772</v>
      </c>
      <c r="P298" s="32">
        <f>SUM(P293:P297)</f>
        <v>41199608</v>
      </c>
      <c r="Q298" s="32">
        <f>SUM(Q293:Q297)</f>
        <v>180772475</v>
      </c>
      <c r="R298" s="32">
        <f>SUM(R293:R297)</f>
        <v>192410246</v>
      </c>
      <c r="S298" s="32">
        <f>SUM(S293:S297)</f>
        <v>41199608</v>
      </c>
      <c r="T298" s="37">
        <f t="shared" si="61"/>
        <v>0.22790863487375498</v>
      </c>
      <c r="U298" s="37">
        <f t="shared" si="62"/>
        <v>8.6389438462618484E-2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539445818</v>
      </c>
      <c r="E299" s="32">
        <f>SUM(E263:E266,E268:E274,E276:E284,E286:E291,E293:E297)</f>
        <v>539445818</v>
      </c>
      <c r="F299" s="32">
        <f>SUM(F263:F266,F268:F274,F276:F284,F286:F291,F293:F297)</f>
        <v>80188781</v>
      </c>
      <c r="G299" s="37">
        <f t="shared" si="56"/>
        <v>0.14865029688672088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80188781</v>
      </c>
      <c r="O299" s="37">
        <f t="shared" si="60"/>
        <v>0.14865029688672088</v>
      </c>
      <c r="P299" s="32">
        <f>SUM(P263:P266,P268:P274,P276:P284,P286:P291,P293:P297)</f>
        <v>78717522</v>
      </c>
      <c r="Q299" s="32">
        <f>SUM(Q263:Q266,Q268:Q274,Q276:Q284,Q286:Q291,Q293:Q297)</f>
        <v>436957330</v>
      </c>
      <c r="R299" s="32">
        <f>SUM(R263:R266,R268:R274,R276:R284,R286:R291,R293:R297)</f>
        <v>462819981</v>
      </c>
      <c r="S299" s="32">
        <f>SUM(S263:S266,S268:S274,S276:S284,S286:S291,S293:S297)</f>
        <v>78717522</v>
      </c>
      <c r="T299" s="37">
        <f t="shared" si="61"/>
        <v>0.18014921960457786</v>
      </c>
      <c r="U299" s="37">
        <f t="shared" si="62"/>
        <v>1.8690362229644375E-2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4326329712</v>
      </c>
      <c r="E302" s="31">
        <v>4331613434</v>
      </c>
      <c r="F302" s="31">
        <v>691773261</v>
      </c>
      <c r="G302" s="36">
        <f t="shared" ref="G302:G339" si="63">IF(($D302     =0),0,($F302     /$D302     ))</f>
        <v>0.1598984143721684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691773261</v>
      </c>
      <c r="O302" s="36">
        <f t="shared" ref="O302:O339" si="67">IF(($D302     =0),0,($N302     /$D302     ))</f>
        <v>0.1598984143721684</v>
      </c>
      <c r="P302" s="31">
        <v>630408417</v>
      </c>
      <c r="Q302" s="31">
        <v>3723196698</v>
      </c>
      <c r="R302" s="31">
        <v>3904581361</v>
      </c>
      <c r="S302" s="31">
        <v>630408417</v>
      </c>
      <c r="T302" s="36">
        <f t="shared" ref="T302:T339" si="68">IF(($Q302     =0),0,($S302     /$Q302     ))</f>
        <v>0.16931912765678972</v>
      </c>
      <c r="U302" s="36">
        <f t="shared" ref="U302:U339" si="69">IF(($P302     =0),0,(($F302     /$P302     )-1))</f>
        <v>9.7341409703925352E-2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4326329712</v>
      </c>
      <c r="E303" s="32">
        <f>E302</f>
        <v>4331613434</v>
      </c>
      <c r="F303" s="32">
        <f>F302</f>
        <v>691773261</v>
      </c>
      <c r="G303" s="37">
        <f t="shared" si="63"/>
        <v>0.1598984143721684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691773261</v>
      </c>
      <c r="O303" s="37">
        <f t="shared" si="67"/>
        <v>0.1598984143721684</v>
      </c>
      <c r="P303" s="32">
        <f>P302</f>
        <v>630408417</v>
      </c>
      <c r="Q303" s="32">
        <f>Q302</f>
        <v>3723196698</v>
      </c>
      <c r="R303" s="32">
        <f>R302</f>
        <v>3904581361</v>
      </c>
      <c r="S303" s="32">
        <f>S302</f>
        <v>630408417</v>
      </c>
      <c r="T303" s="37">
        <f t="shared" si="68"/>
        <v>0.16931912765678972</v>
      </c>
      <c r="U303" s="37">
        <f t="shared" si="69"/>
        <v>9.7341409703925352E-2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31785198</v>
      </c>
      <c r="E304" s="31">
        <v>31785198</v>
      </c>
      <c r="F304" s="31">
        <v>1884788</v>
      </c>
      <c r="G304" s="36">
        <f t="shared" si="63"/>
        <v>5.9297664277567184E-2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1884788</v>
      </c>
      <c r="O304" s="36">
        <f t="shared" si="67"/>
        <v>5.9297664277567184E-2</v>
      </c>
      <c r="P304" s="31">
        <v>2049092</v>
      </c>
      <c r="Q304" s="31">
        <v>29308364</v>
      </c>
      <c r="R304" s="31">
        <v>28796463</v>
      </c>
      <c r="S304" s="31">
        <v>2049092</v>
      </c>
      <c r="T304" s="36">
        <f t="shared" si="68"/>
        <v>6.9914922579779618E-2</v>
      </c>
      <c r="U304" s="36">
        <f t="shared" si="69"/>
        <v>-8.0183808242870525E-2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28051293</v>
      </c>
      <c r="E305" s="31">
        <v>28051293</v>
      </c>
      <c r="F305" s="31">
        <v>6144880</v>
      </c>
      <c r="G305" s="36">
        <f t="shared" si="63"/>
        <v>0.21905870791767068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6144880</v>
      </c>
      <c r="O305" s="36">
        <f t="shared" si="67"/>
        <v>0.21905870791767068</v>
      </c>
      <c r="P305" s="31">
        <v>5039999</v>
      </c>
      <c r="Q305" s="31">
        <v>22232959</v>
      </c>
      <c r="R305" s="31">
        <v>25795303</v>
      </c>
      <c r="S305" s="31">
        <v>5039999</v>
      </c>
      <c r="T305" s="36">
        <f t="shared" si="68"/>
        <v>0.22669042838607312</v>
      </c>
      <c r="U305" s="36">
        <f t="shared" si="69"/>
        <v>0.21922246413144131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21704000</v>
      </c>
      <c r="E306" s="31">
        <v>21704000</v>
      </c>
      <c r="F306" s="31">
        <v>3782465</v>
      </c>
      <c r="G306" s="36">
        <f t="shared" si="63"/>
        <v>0.17427501842978252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3782465</v>
      </c>
      <c r="O306" s="36">
        <f t="shared" si="67"/>
        <v>0.17427501842978252</v>
      </c>
      <c r="P306" s="31">
        <v>3459868</v>
      </c>
      <c r="Q306" s="31">
        <v>18676815</v>
      </c>
      <c r="R306" s="31">
        <v>19734600</v>
      </c>
      <c r="S306" s="31">
        <v>3459868</v>
      </c>
      <c r="T306" s="36">
        <f t="shared" si="68"/>
        <v>0.18524935862993772</v>
      </c>
      <c r="U306" s="36">
        <f t="shared" si="69"/>
        <v>9.3239684288533464E-2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110723459</v>
      </c>
      <c r="E307" s="31">
        <v>110654877</v>
      </c>
      <c r="F307" s="31">
        <v>24511144</v>
      </c>
      <c r="G307" s="36">
        <f t="shared" si="63"/>
        <v>0.22137263612763397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24511144</v>
      </c>
      <c r="O307" s="36">
        <f t="shared" si="67"/>
        <v>0.22137263612763397</v>
      </c>
      <c r="P307" s="31">
        <v>24108215</v>
      </c>
      <c r="Q307" s="31">
        <v>119258150</v>
      </c>
      <c r="R307" s="31">
        <v>113833027</v>
      </c>
      <c r="S307" s="31">
        <v>24108215</v>
      </c>
      <c r="T307" s="36">
        <f t="shared" si="68"/>
        <v>0.2021515091421425</v>
      </c>
      <c r="U307" s="36">
        <f t="shared" si="69"/>
        <v>1.6713348541150808E-2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85909730</v>
      </c>
      <c r="E308" s="31">
        <v>85909730</v>
      </c>
      <c r="F308" s="31">
        <v>18240129</v>
      </c>
      <c r="G308" s="36">
        <f t="shared" si="63"/>
        <v>0.21231738244317611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18240129</v>
      </c>
      <c r="O308" s="36">
        <f t="shared" si="67"/>
        <v>0.21231738244317611</v>
      </c>
      <c r="P308" s="31">
        <v>16627761</v>
      </c>
      <c r="Q308" s="31">
        <v>81919654</v>
      </c>
      <c r="R308" s="31">
        <v>88641679</v>
      </c>
      <c r="S308" s="31">
        <v>16627761</v>
      </c>
      <c r="T308" s="36">
        <f t="shared" si="68"/>
        <v>0.20297645544254861</v>
      </c>
      <c r="U308" s="36">
        <f t="shared" si="69"/>
        <v>9.6968437301931498E-2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278173680</v>
      </c>
      <c r="E310" s="32">
        <f>SUM(E304:E309)</f>
        <v>278105098</v>
      </c>
      <c r="F310" s="32">
        <f>SUM(F304:F309)</f>
        <v>54563406</v>
      </c>
      <c r="G310" s="37">
        <f t="shared" si="63"/>
        <v>0.19614870105611718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54563406</v>
      </c>
      <c r="O310" s="37">
        <f t="shared" si="67"/>
        <v>0.19614870105611718</v>
      </c>
      <c r="P310" s="32">
        <f>SUM(P304:P309)</f>
        <v>51284935</v>
      </c>
      <c r="Q310" s="32">
        <f>SUM(Q304:Q309)</f>
        <v>271395942</v>
      </c>
      <c r="R310" s="32">
        <f>SUM(R304:R309)</f>
        <v>276801072</v>
      </c>
      <c r="S310" s="32">
        <f>SUM(S304:S309)</f>
        <v>51284935</v>
      </c>
      <c r="T310" s="37">
        <f t="shared" si="68"/>
        <v>0.18896721381338855</v>
      </c>
      <c r="U310" s="37">
        <f t="shared" si="69"/>
        <v>6.3926589748041884E-2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55497855</v>
      </c>
      <c r="E311" s="31">
        <v>55579331</v>
      </c>
      <c r="F311" s="31">
        <v>8314194</v>
      </c>
      <c r="G311" s="36">
        <f t="shared" si="63"/>
        <v>0.14981108729337378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8314194</v>
      </c>
      <c r="O311" s="36">
        <f t="shared" si="67"/>
        <v>0.14981108729337378</v>
      </c>
      <c r="P311" s="31">
        <v>6775330</v>
      </c>
      <c r="Q311" s="31">
        <v>45046162</v>
      </c>
      <c r="R311" s="31">
        <v>42992987</v>
      </c>
      <c r="S311" s="31">
        <v>6775330</v>
      </c>
      <c r="T311" s="36">
        <f t="shared" si="68"/>
        <v>0.15040859640828003</v>
      </c>
      <c r="U311" s="36">
        <f t="shared" si="69"/>
        <v>0.2271275347473849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170505619</v>
      </c>
      <c r="E312" s="31">
        <v>169413765</v>
      </c>
      <c r="F312" s="31">
        <v>35267970</v>
      </c>
      <c r="G312" s="36">
        <f t="shared" si="63"/>
        <v>0.2068434471945467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35267970</v>
      </c>
      <c r="O312" s="36">
        <f t="shared" si="67"/>
        <v>0.2068434471945467</v>
      </c>
      <c r="P312" s="31">
        <v>33687053</v>
      </c>
      <c r="Q312" s="31">
        <v>154221408</v>
      </c>
      <c r="R312" s="31">
        <v>166648053</v>
      </c>
      <c r="S312" s="31">
        <v>33687053</v>
      </c>
      <c r="T312" s="36">
        <f t="shared" si="68"/>
        <v>0.21843305308170965</v>
      </c>
      <c r="U312" s="36">
        <f t="shared" si="69"/>
        <v>4.6929513246528165E-2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217040545</v>
      </c>
      <c r="E313" s="31">
        <v>217040545</v>
      </c>
      <c r="F313" s="31">
        <v>9123235</v>
      </c>
      <c r="G313" s="36">
        <f t="shared" si="63"/>
        <v>4.2034703700177312E-2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9123235</v>
      </c>
      <c r="O313" s="36">
        <f t="shared" si="67"/>
        <v>4.2034703700177312E-2</v>
      </c>
      <c r="P313" s="31">
        <v>16431057</v>
      </c>
      <c r="Q313" s="31">
        <v>230551032</v>
      </c>
      <c r="R313" s="31">
        <v>202028457</v>
      </c>
      <c r="S313" s="31">
        <v>16431057</v>
      </c>
      <c r="T313" s="36">
        <f t="shared" si="68"/>
        <v>7.1268633488485097E-2</v>
      </c>
      <c r="U313" s="36">
        <f t="shared" si="69"/>
        <v>-0.44475665807744447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103124501</v>
      </c>
      <c r="E314" s="31">
        <v>103124501</v>
      </c>
      <c r="F314" s="31">
        <v>17254375</v>
      </c>
      <c r="G314" s="36">
        <f t="shared" si="63"/>
        <v>0.16731596112159611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17254375</v>
      </c>
      <c r="O314" s="36">
        <f t="shared" si="67"/>
        <v>0.16731596112159611</v>
      </c>
      <c r="P314" s="31">
        <v>16777778</v>
      </c>
      <c r="Q314" s="31">
        <v>105480901</v>
      </c>
      <c r="R314" s="31">
        <v>97278542</v>
      </c>
      <c r="S314" s="31">
        <v>16777778</v>
      </c>
      <c r="T314" s="36">
        <f t="shared" si="68"/>
        <v>0.15905986620269769</v>
      </c>
      <c r="U314" s="36">
        <f t="shared" si="69"/>
        <v>2.8406443332364972E-2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44887253</v>
      </c>
      <c r="E315" s="31">
        <v>64312093</v>
      </c>
      <c r="F315" s="31">
        <v>9611857</v>
      </c>
      <c r="G315" s="36">
        <f t="shared" si="63"/>
        <v>0.21413333090354181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9611857</v>
      </c>
      <c r="O315" s="36">
        <f t="shared" si="67"/>
        <v>0.21413333090354181</v>
      </c>
      <c r="P315" s="31">
        <v>8256495</v>
      </c>
      <c r="Q315" s="31">
        <v>33751528</v>
      </c>
      <c r="R315" s="31">
        <v>46902751</v>
      </c>
      <c r="S315" s="31">
        <v>8256495</v>
      </c>
      <c r="T315" s="36">
        <f t="shared" si="68"/>
        <v>0.24462581368167982</v>
      </c>
      <c r="U315" s="36">
        <f t="shared" si="69"/>
        <v>0.1641570666487413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591055773</v>
      </c>
      <c r="E317" s="32">
        <f>SUM(E311:E316)</f>
        <v>609470235</v>
      </c>
      <c r="F317" s="32">
        <f>SUM(F311:F316)</f>
        <v>79571631</v>
      </c>
      <c r="G317" s="37">
        <f t="shared" si="63"/>
        <v>0.13462626478736719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79571631</v>
      </c>
      <c r="O317" s="37">
        <f t="shared" si="67"/>
        <v>0.13462626478736719</v>
      </c>
      <c r="P317" s="32">
        <f>SUM(P311:P316)</f>
        <v>81927713</v>
      </c>
      <c r="Q317" s="32">
        <f>SUM(Q311:Q316)</f>
        <v>569051031</v>
      </c>
      <c r="R317" s="32">
        <f>SUM(R311:R316)</f>
        <v>555850790</v>
      </c>
      <c r="S317" s="32">
        <f>SUM(S311:S316)</f>
        <v>81927713</v>
      </c>
      <c r="T317" s="37">
        <f t="shared" si="68"/>
        <v>0.14397252361713056</v>
      </c>
      <c r="U317" s="37">
        <f t="shared" si="69"/>
        <v>-2.8758058948868737E-2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67498809</v>
      </c>
      <c r="E318" s="31">
        <v>67253630</v>
      </c>
      <c r="F318" s="31">
        <v>14408089</v>
      </c>
      <c r="G318" s="36">
        <f t="shared" si="63"/>
        <v>0.21345693669943125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14408089</v>
      </c>
      <c r="O318" s="36">
        <f t="shared" si="67"/>
        <v>0.21345693669943125</v>
      </c>
      <c r="P318" s="31">
        <v>14444478</v>
      </c>
      <c r="Q318" s="31">
        <v>62529822</v>
      </c>
      <c r="R318" s="31">
        <v>68053853</v>
      </c>
      <c r="S318" s="31">
        <v>14444478</v>
      </c>
      <c r="T318" s="36">
        <f t="shared" si="68"/>
        <v>0.23100142520795916</v>
      </c>
      <c r="U318" s="36">
        <f t="shared" si="69"/>
        <v>-2.5192326091673101E-3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156965277</v>
      </c>
      <c r="E319" s="31">
        <v>156965277</v>
      </c>
      <c r="F319" s="31">
        <v>28165767</v>
      </c>
      <c r="G319" s="36">
        <f t="shared" si="63"/>
        <v>0.17943947564912716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28165767</v>
      </c>
      <c r="O319" s="36">
        <f t="shared" si="67"/>
        <v>0.17943947564912716</v>
      </c>
      <c r="P319" s="31">
        <v>28661526</v>
      </c>
      <c r="Q319" s="31">
        <v>144300900</v>
      </c>
      <c r="R319" s="31">
        <v>160415623</v>
      </c>
      <c r="S319" s="31">
        <v>28661526</v>
      </c>
      <c r="T319" s="36">
        <f t="shared" si="68"/>
        <v>0.19862333498959467</v>
      </c>
      <c r="U319" s="36">
        <f t="shared" si="69"/>
        <v>-1.7297020402891272E-2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23051411</v>
      </c>
      <c r="E320" s="31">
        <v>23051411</v>
      </c>
      <c r="F320" s="31">
        <v>3868898</v>
      </c>
      <c r="G320" s="36">
        <f t="shared" si="63"/>
        <v>0.16783779526554796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3868898</v>
      </c>
      <c r="O320" s="36">
        <f t="shared" si="67"/>
        <v>0.16783779526554796</v>
      </c>
      <c r="P320" s="31">
        <v>3522968</v>
      </c>
      <c r="Q320" s="31">
        <v>20782595</v>
      </c>
      <c r="R320" s="31">
        <v>18816626</v>
      </c>
      <c r="S320" s="31">
        <v>3522968</v>
      </c>
      <c r="T320" s="36">
        <f t="shared" si="68"/>
        <v>0.16951530836259859</v>
      </c>
      <c r="U320" s="36">
        <f t="shared" si="69"/>
        <v>9.8192773820256152E-2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26776830</v>
      </c>
      <c r="E321" s="31">
        <v>26826830</v>
      </c>
      <c r="F321" s="31">
        <v>5477753</v>
      </c>
      <c r="G321" s="36">
        <f t="shared" si="63"/>
        <v>0.2045706306534418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5477753</v>
      </c>
      <c r="O321" s="36">
        <f t="shared" si="67"/>
        <v>0.2045706306534418</v>
      </c>
      <c r="P321" s="31">
        <v>4276414</v>
      </c>
      <c r="Q321" s="31">
        <v>23525171</v>
      </c>
      <c r="R321" s="31">
        <v>23983142</v>
      </c>
      <c r="S321" s="31">
        <v>4276414</v>
      </c>
      <c r="T321" s="36">
        <f t="shared" si="68"/>
        <v>0.18178035772832427</v>
      </c>
      <c r="U321" s="36">
        <f t="shared" si="69"/>
        <v>0.28092205291629857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274292327</v>
      </c>
      <c r="E323" s="32">
        <f>SUM(E318:E322)</f>
        <v>274097148</v>
      </c>
      <c r="F323" s="32">
        <f>SUM(F318:F322)</f>
        <v>51920507</v>
      </c>
      <c r="G323" s="37">
        <f t="shared" si="63"/>
        <v>0.18928895156443803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51920507</v>
      </c>
      <c r="O323" s="37">
        <f t="shared" si="67"/>
        <v>0.18928895156443803</v>
      </c>
      <c r="P323" s="32">
        <f>SUM(P318:P322)</f>
        <v>50905386</v>
      </c>
      <c r="Q323" s="32">
        <f>SUM(Q318:Q322)</f>
        <v>251138488</v>
      </c>
      <c r="R323" s="32">
        <f>SUM(R318:R322)</f>
        <v>271269244</v>
      </c>
      <c r="S323" s="32">
        <f>SUM(S318:S322)</f>
        <v>50905386</v>
      </c>
      <c r="T323" s="37">
        <f t="shared" si="68"/>
        <v>0.20269846492027938</v>
      </c>
      <c r="U323" s="37">
        <f t="shared" si="69"/>
        <v>1.9941328015860682E-2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10707229</v>
      </c>
      <c r="E324" s="31">
        <v>10707229</v>
      </c>
      <c r="F324" s="31">
        <v>1578726</v>
      </c>
      <c r="G324" s="36">
        <f t="shared" si="63"/>
        <v>0.14744487112398549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1578726</v>
      </c>
      <c r="O324" s="36">
        <f t="shared" si="67"/>
        <v>0.14744487112398549</v>
      </c>
      <c r="P324" s="31">
        <v>1215381</v>
      </c>
      <c r="Q324" s="31">
        <v>12078553</v>
      </c>
      <c r="R324" s="31">
        <v>12078553</v>
      </c>
      <c r="S324" s="31">
        <v>1215381</v>
      </c>
      <c r="T324" s="36">
        <f t="shared" si="68"/>
        <v>0.10062306304405834</v>
      </c>
      <c r="U324" s="36">
        <f t="shared" si="69"/>
        <v>0.29895563613385434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37033506</v>
      </c>
      <c r="E325" s="31">
        <v>37034506</v>
      </c>
      <c r="F325" s="31">
        <v>5581163</v>
      </c>
      <c r="G325" s="36">
        <f t="shared" si="63"/>
        <v>0.15070576898660365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5581163</v>
      </c>
      <c r="O325" s="36">
        <f t="shared" si="67"/>
        <v>0.15070576898660365</v>
      </c>
      <c r="P325" s="31">
        <v>2846411</v>
      </c>
      <c r="Q325" s="31">
        <v>38689053</v>
      </c>
      <c r="R325" s="31">
        <v>38278559</v>
      </c>
      <c r="S325" s="31">
        <v>2846411</v>
      </c>
      <c r="T325" s="36">
        <f t="shared" si="68"/>
        <v>7.3571482868810462E-2</v>
      </c>
      <c r="U325" s="36">
        <f t="shared" si="69"/>
        <v>0.96077200376193028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130611954</v>
      </c>
      <c r="E326" s="31">
        <v>130276454</v>
      </c>
      <c r="F326" s="31">
        <v>21497257</v>
      </c>
      <c r="G326" s="36">
        <f t="shared" si="63"/>
        <v>0.16458874047623542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21497257</v>
      </c>
      <c r="O326" s="36">
        <f t="shared" si="67"/>
        <v>0.16458874047623542</v>
      </c>
      <c r="P326" s="31">
        <v>29688418</v>
      </c>
      <c r="Q326" s="31">
        <v>122171242</v>
      </c>
      <c r="R326" s="31">
        <v>125967198</v>
      </c>
      <c r="S326" s="31">
        <v>29688418</v>
      </c>
      <c r="T326" s="36">
        <f t="shared" si="68"/>
        <v>0.24300659888519427</v>
      </c>
      <c r="U326" s="36">
        <f t="shared" si="69"/>
        <v>-0.27590426003837587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345720388</v>
      </c>
      <c r="E327" s="31">
        <v>332612148</v>
      </c>
      <c r="F327" s="31">
        <v>77569112</v>
      </c>
      <c r="G327" s="36">
        <f t="shared" si="63"/>
        <v>0.2243695040629192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77569112</v>
      </c>
      <c r="O327" s="36">
        <f t="shared" si="67"/>
        <v>0.2243695040629192</v>
      </c>
      <c r="P327" s="31">
        <v>58969991</v>
      </c>
      <c r="Q327" s="31">
        <v>317703119</v>
      </c>
      <c r="R327" s="31">
        <v>317283159</v>
      </c>
      <c r="S327" s="31">
        <v>58969991</v>
      </c>
      <c r="T327" s="36">
        <f t="shared" si="68"/>
        <v>0.18561350982518998</v>
      </c>
      <c r="U327" s="36">
        <f t="shared" si="69"/>
        <v>0.31539975985412649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34657600</v>
      </c>
      <c r="E328" s="31">
        <v>34657600</v>
      </c>
      <c r="F328" s="31">
        <v>8348482</v>
      </c>
      <c r="G328" s="36">
        <f t="shared" si="63"/>
        <v>0.24088459674068602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8348482</v>
      </c>
      <c r="O328" s="36">
        <f t="shared" si="67"/>
        <v>0.24088459674068602</v>
      </c>
      <c r="P328" s="31">
        <v>6974908</v>
      </c>
      <c r="Q328" s="31">
        <v>33038200</v>
      </c>
      <c r="R328" s="31">
        <v>34256000</v>
      </c>
      <c r="S328" s="31">
        <v>6974908</v>
      </c>
      <c r="T328" s="36">
        <f t="shared" si="68"/>
        <v>0.21111646518272786</v>
      </c>
      <c r="U328" s="36">
        <f t="shared" si="69"/>
        <v>0.19693076955280264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56995348</v>
      </c>
      <c r="E329" s="31">
        <v>56995348</v>
      </c>
      <c r="F329" s="31">
        <v>8706474</v>
      </c>
      <c r="G329" s="36">
        <f t="shared" si="63"/>
        <v>0.15275762506090848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8706474</v>
      </c>
      <c r="O329" s="36">
        <f t="shared" si="67"/>
        <v>0.15275762506090848</v>
      </c>
      <c r="P329" s="31">
        <v>7167921</v>
      </c>
      <c r="Q329" s="31">
        <v>55469335</v>
      </c>
      <c r="R329" s="31">
        <v>54776397</v>
      </c>
      <c r="S329" s="31">
        <v>7167921</v>
      </c>
      <c r="T329" s="36">
        <f t="shared" si="68"/>
        <v>0.12922312841861183</v>
      </c>
      <c r="U329" s="36">
        <f t="shared" si="69"/>
        <v>0.21464424621867351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83701465</v>
      </c>
      <c r="E330" s="31">
        <v>83765043</v>
      </c>
      <c r="F330" s="31">
        <v>9841664</v>
      </c>
      <c r="G330" s="36">
        <f t="shared" si="63"/>
        <v>0.11758054652926325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9841664</v>
      </c>
      <c r="O330" s="36">
        <f t="shared" si="67"/>
        <v>0.11758054652926325</v>
      </c>
      <c r="P330" s="31">
        <v>16463578</v>
      </c>
      <c r="Q330" s="31">
        <v>99323435</v>
      </c>
      <c r="R330" s="31">
        <v>78951360</v>
      </c>
      <c r="S330" s="31">
        <v>16463578</v>
      </c>
      <c r="T330" s="36">
        <f t="shared" si="68"/>
        <v>0.16575723543995433</v>
      </c>
      <c r="U330" s="36">
        <f t="shared" si="69"/>
        <v>-0.40221597030730505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699427490</v>
      </c>
      <c r="E332" s="32">
        <f>SUM(E324:E331)</f>
        <v>686048328</v>
      </c>
      <c r="F332" s="32">
        <f>SUM(F324:F331)</f>
        <v>133122878</v>
      </c>
      <c r="G332" s="37">
        <f t="shared" si="63"/>
        <v>0.19033120645572565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133122878</v>
      </c>
      <c r="O332" s="37">
        <f t="shared" si="67"/>
        <v>0.19033120645572565</v>
      </c>
      <c r="P332" s="32">
        <f>SUM(P324:P331)</f>
        <v>123326608</v>
      </c>
      <c r="Q332" s="32">
        <f>SUM(Q324:Q331)</f>
        <v>678472937</v>
      </c>
      <c r="R332" s="32">
        <f>SUM(R324:R331)</f>
        <v>661591226</v>
      </c>
      <c r="S332" s="32">
        <f>SUM(S324:S331)</f>
        <v>123326608</v>
      </c>
      <c r="T332" s="37">
        <f t="shared" si="68"/>
        <v>0.18177085816467872</v>
      </c>
      <c r="U332" s="37">
        <f t="shared" si="69"/>
        <v>7.9433547706104113E-2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4405030</v>
      </c>
      <c r="E333" s="31">
        <v>4405030</v>
      </c>
      <c r="F333" s="31">
        <v>1079670</v>
      </c>
      <c r="G333" s="36">
        <f t="shared" si="63"/>
        <v>0.24509935233131216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1079670</v>
      </c>
      <c r="O333" s="36">
        <f t="shared" si="67"/>
        <v>0.24509935233131216</v>
      </c>
      <c r="P333" s="31">
        <v>727648</v>
      </c>
      <c r="Q333" s="31">
        <v>3059526</v>
      </c>
      <c r="R333" s="31">
        <v>4316596</v>
      </c>
      <c r="S333" s="31">
        <v>727648</v>
      </c>
      <c r="T333" s="36">
        <f t="shared" si="68"/>
        <v>0.23783030443277814</v>
      </c>
      <c r="U333" s="36">
        <f t="shared" si="69"/>
        <v>0.48378061920049253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5466572</v>
      </c>
      <c r="E334" s="31">
        <v>5466572</v>
      </c>
      <c r="F334" s="31">
        <v>1736629</v>
      </c>
      <c r="G334" s="36">
        <f t="shared" si="63"/>
        <v>0.31768153789980264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1736629</v>
      </c>
      <c r="O334" s="36">
        <f t="shared" si="67"/>
        <v>0.31768153789980264</v>
      </c>
      <c r="P334" s="31">
        <v>1640835</v>
      </c>
      <c r="Q334" s="31">
        <v>5077027</v>
      </c>
      <c r="R334" s="31">
        <v>6131664</v>
      </c>
      <c r="S334" s="31">
        <v>1640835</v>
      </c>
      <c r="T334" s="36">
        <f t="shared" si="68"/>
        <v>0.32318815716363142</v>
      </c>
      <c r="U334" s="36">
        <f t="shared" si="69"/>
        <v>5.8381251009394619E-2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18809010</v>
      </c>
      <c r="E335" s="31">
        <v>18809010</v>
      </c>
      <c r="F335" s="31">
        <v>2810432</v>
      </c>
      <c r="G335" s="36">
        <f t="shared" si="63"/>
        <v>0.14941945376178756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2810432</v>
      </c>
      <c r="O335" s="36">
        <f t="shared" si="67"/>
        <v>0.14941945376178756</v>
      </c>
      <c r="P335" s="31">
        <v>2729298</v>
      </c>
      <c r="Q335" s="31">
        <v>16696566</v>
      </c>
      <c r="R335" s="31">
        <v>16551911</v>
      </c>
      <c r="S335" s="31">
        <v>2729298</v>
      </c>
      <c r="T335" s="36">
        <f t="shared" si="68"/>
        <v>0.16346463099058811</v>
      </c>
      <c r="U335" s="36">
        <f t="shared" si="69"/>
        <v>2.9727058020047714E-2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28680612</v>
      </c>
      <c r="E337" s="32">
        <f>SUM(E333:E336)</f>
        <v>28680612</v>
      </c>
      <c r="F337" s="32">
        <f>SUM(F333:F336)</f>
        <v>5626731</v>
      </c>
      <c r="G337" s="37">
        <f t="shared" si="63"/>
        <v>0.19618587636832854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5626731</v>
      </c>
      <c r="O337" s="37">
        <f t="shared" si="67"/>
        <v>0.19618587636832854</v>
      </c>
      <c r="P337" s="32">
        <f>SUM(P333:P336)</f>
        <v>5097781</v>
      </c>
      <c r="Q337" s="32">
        <f>SUM(Q333:Q336)</f>
        <v>24833119</v>
      </c>
      <c r="R337" s="32">
        <f>SUM(R333:R336)</f>
        <v>27000171</v>
      </c>
      <c r="S337" s="32">
        <f>SUM(S333:S336)</f>
        <v>5097781</v>
      </c>
      <c r="T337" s="37">
        <f t="shared" si="68"/>
        <v>0.20528154357090625</v>
      </c>
      <c r="U337" s="37">
        <f t="shared" si="69"/>
        <v>0.1037608324092385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6197959594</v>
      </c>
      <c r="E338" s="32">
        <f>SUM(E302,E304:E309,E311:E316,E318:E322,E324:E331,E333:E336)</f>
        <v>6208014855</v>
      </c>
      <c r="F338" s="32">
        <f>SUM(F302,F304:F309,F311:F316,F318:F322,F324:F331,F333:F336)</f>
        <v>1016578414</v>
      </c>
      <c r="G338" s="37">
        <f t="shared" si="63"/>
        <v>0.16401823835445933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1016578414</v>
      </c>
      <c r="O338" s="37">
        <f t="shared" si="67"/>
        <v>0.16401823835445933</v>
      </c>
      <c r="P338" s="32">
        <f>SUM(P302,P304:P309,P311:P316,P318:P322,P324:P331,P333:P336)</f>
        <v>942950840</v>
      </c>
      <c r="Q338" s="32">
        <f>SUM(Q302,Q304:Q309,Q311:Q316,Q318:Q322,Q324:Q331,Q333:Q336)</f>
        <v>5518088215</v>
      </c>
      <c r="R338" s="32">
        <f>SUM(R302,R304:R309,R311:R316,R318:R322,R324:R331,R333:R336)</f>
        <v>5697093864</v>
      </c>
      <c r="S338" s="32">
        <f>SUM(S302,S304:S309,S311:S316,S318:S322,S324:S331,S333:S336)</f>
        <v>942950840</v>
      </c>
      <c r="T338" s="37">
        <f t="shared" si="68"/>
        <v>0.17088361100077121</v>
      </c>
      <c r="U338" s="37">
        <f t="shared" si="69"/>
        <v>7.8082091745100835E-2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22601413289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22606849176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4199048596</v>
      </c>
      <c r="G339" s="39">
        <f t="shared" si="63"/>
        <v>0.18578699226935763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4199048596</v>
      </c>
      <c r="O339" s="39">
        <f t="shared" si="67"/>
        <v>0.18578699226935763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3685365800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22454901077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21407662215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3685365800</v>
      </c>
      <c r="T339" s="39">
        <f t="shared" si="68"/>
        <v>0.16412300314138675</v>
      </c>
      <c r="U339" s="39">
        <f t="shared" si="69"/>
        <v>0.13938448009692816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564419138</v>
      </c>
      <c r="E8" s="31">
        <v>564419138</v>
      </c>
      <c r="F8" s="31">
        <v>139065915</v>
      </c>
      <c r="G8" s="36">
        <f>IF(($D8       =0),0,($F8       /$D8       ))</f>
        <v>0.24638766766976636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139065915</v>
      </c>
      <c r="O8" s="36">
        <f>IF(($D8       =0),0,($N8       /$D8       ))</f>
        <v>0.24638766766976636</v>
      </c>
      <c r="P8" s="31">
        <v>121725658</v>
      </c>
      <c r="Q8" s="31">
        <v>544839918</v>
      </c>
      <c r="R8" s="31">
        <v>603375831</v>
      </c>
      <c r="S8" s="31">
        <v>121725658</v>
      </c>
      <c r="T8" s="36">
        <f>IF(($Q8       =0),0,($S8       /$Q8       ))</f>
        <v>0.22341545466571339</v>
      </c>
      <c r="U8" s="36">
        <f>IF(($P8       =0),0,(($F8       /$P8       )-1))</f>
        <v>0.14245359018720616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606122910</v>
      </c>
      <c r="E9" s="31">
        <v>606122910</v>
      </c>
      <c r="F9" s="31">
        <v>58732301</v>
      </c>
      <c r="G9" s="36">
        <f>IF(($D9       =0),0,($F9       /$D9       ))</f>
        <v>9.6898335355777923E-2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58732301</v>
      </c>
      <c r="O9" s="36">
        <f>IF(($D9       =0),0,($N9       /$D9       ))</f>
        <v>9.6898335355777923E-2</v>
      </c>
      <c r="P9" s="31">
        <v>82968129</v>
      </c>
      <c r="Q9" s="31">
        <v>593840320</v>
      </c>
      <c r="R9" s="31">
        <v>561920840</v>
      </c>
      <c r="S9" s="31">
        <v>82968129</v>
      </c>
      <c r="T9" s="36">
        <f>IF(($Q9       =0),0,($S9       /$Q9       ))</f>
        <v>0.13971454312836151</v>
      </c>
      <c r="U9" s="36">
        <f>IF(($P9       =0),0,(($F9       /$P9       )-1))</f>
        <v>-0.29211009446772029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1170542048</v>
      </c>
      <c r="E10" s="32">
        <f>SUM(E8:E9)</f>
        <v>1170542048</v>
      </c>
      <c r="F10" s="32">
        <f>SUM(F8:F9)</f>
        <v>197798216</v>
      </c>
      <c r="G10" s="37">
        <f t="shared" ref="G10:G54" si="0">IF(($D10      =0),0,($F10      /$D10      ))</f>
        <v>0.16898001770885551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197798216</v>
      </c>
      <c r="O10" s="37">
        <f t="shared" ref="O10:O54" si="4">IF(($D10      =0),0,($N10      /$D10      ))</f>
        <v>0.16898001770885551</v>
      </c>
      <c r="P10" s="32">
        <f>SUM(P8:P9)</f>
        <v>204693787</v>
      </c>
      <c r="Q10" s="32">
        <f>SUM(Q8:Q9)</f>
        <v>1138680238</v>
      </c>
      <c r="R10" s="32">
        <f>SUM(R8:R9)</f>
        <v>1165296671</v>
      </c>
      <c r="S10" s="32">
        <f>SUM(S8:S9)</f>
        <v>204693787</v>
      </c>
      <c r="T10" s="37">
        <f t="shared" ref="T10:T54" si="5">IF(($Q10      =0),0,($S10      /$Q10      ))</f>
        <v>0.17976406384247795</v>
      </c>
      <c r="U10" s="37">
        <f t="shared" ref="U10:U54" si="6">IF(($P10      =0),0,(($F10      /$P10      )-1))</f>
        <v>-3.3687251093752035E-2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29241582</v>
      </c>
      <c r="E11" s="31">
        <v>29241582</v>
      </c>
      <c r="F11" s="31">
        <v>5363354</v>
      </c>
      <c r="G11" s="36">
        <f t="shared" si="0"/>
        <v>0.18341531590185511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5363354</v>
      </c>
      <c r="O11" s="36">
        <f t="shared" si="4"/>
        <v>0.18341531590185511</v>
      </c>
      <c r="P11" s="31">
        <v>9505295</v>
      </c>
      <c r="Q11" s="31">
        <v>27185557</v>
      </c>
      <c r="R11" s="31">
        <v>30973581</v>
      </c>
      <c r="S11" s="31">
        <v>9505295</v>
      </c>
      <c r="T11" s="36">
        <f t="shared" si="5"/>
        <v>0.34964503394210389</v>
      </c>
      <c r="U11" s="36">
        <f t="shared" si="6"/>
        <v>-0.43575091567384283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12173657</v>
      </c>
      <c r="E12" s="31">
        <v>12086379</v>
      </c>
      <c r="F12" s="31">
        <v>2590574</v>
      </c>
      <c r="G12" s="36">
        <f t="shared" si="0"/>
        <v>0.21280162567419142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2590574</v>
      </c>
      <c r="O12" s="36">
        <f t="shared" si="4"/>
        <v>0.21280162567419142</v>
      </c>
      <c r="P12" s="31">
        <v>2551401</v>
      </c>
      <c r="Q12" s="31">
        <v>19667022</v>
      </c>
      <c r="R12" s="31">
        <v>19640790</v>
      </c>
      <c r="S12" s="31">
        <v>2551401</v>
      </c>
      <c r="T12" s="36">
        <f t="shared" si="5"/>
        <v>0.12972991030365452</v>
      </c>
      <c r="U12" s="36">
        <f t="shared" si="6"/>
        <v>1.5353525376841981E-2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47123353</v>
      </c>
      <c r="E13" s="31">
        <v>47123353</v>
      </c>
      <c r="F13" s="31">
        <v>2731418</v>
      </c>
      <c r="G13" s="36">
        <f t="shared" si="0"/>
        <v>5.7963150457481238E-2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2731418</v>
      </c>
      <c r="O13" s="36">
        <f t="shared" si="4"/>
        <v>5.7963150457481238E-2</v>
      </c>
      <c r="P13" s="31">
        <v>1451826</v>
      </c>
      <c r="Q13" s="31">
        <v>39491712</v>
      </c>
      <c r="R13" s="31">
        <v>41879230</v>
      </c>
      <c r="S13" s="31">
        <v>1451826</v>
      </c>
      <c r="T13" s="36">
        <f t="shared" si="5"/>
        <v>3.6762802281146992E-2</v>
      </c>
      <c r="U13" s="36">
        <f t="shared" si="6"/>
        <v>0.88136732638759741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59975904</v>
      </c>
      <c r="E14" s="31">
        <v>59975904</v>
      </c>
      <c r="F14" s="31">
        <v>9581024</v>
      </c>
      <c r="G14" s="36">
        <f t="shared" si="0"/>
        <v>0.15974788808518833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9581024</v>
      </c>
      <c r="O14" s="36">
        <f t="shared" si="4"/>
        <v>0.15974788808518833</v>
      </c>
      <c r="P14" s="31">
        <v>7381893</v>
      </c>
      <c r="Q14" s="31">
        <v>47176896</v>
      </c>
      <c r="R14" s="31">
        <v>47120166</v>
      </c>
      <c r="S14" s="31">
        <v>7381893</v>
      </c>
      <c r="T14" s="36">
        <f t="shared" si="5"/>
        <v>0.15647263016201829</v>
      </c>
      <c r="U14" s="36">
        <f t="shared" si="6"/>
        <v>0.29790881553010862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13811550</v>
      </c>
      <c r="E15" s="31">
        <v>13811550</v>
      </c>
      <c r="F15" s="31">
        <v>1286183</v>
      </c>
      <c r="G15" s="36">
        <f t="shared" si="0"/>
        <v>9.3123726156731146E-2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1286183</v>
      </c>
      <c r="O15" s="36">
        <f t="shared" si="4"/>
        <v>9.3123726156731146E-2</v>
      </c>
      <c r="P15" s="31">
        <v>1609660</v>
      </c>
      <c r="Q15" s="31">
        <v>12062421</v>
      </c>
      <c r="R15" s="31">
        <v>12549409</v>
      </c>
      <c r="S15" s="31">
        <v>1609660</v>
      </c>
      <c r="T15" s="36">
        <f t="shared" si="5"/>
        <v>0.13344419001790769</v>
      </c>
      <c r="U15" s="36">
        <f t="shared" si="6"/>
        <v>-0.20095983002621676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71803075</v>
      </c>
      <c r="E16" s="31">
        <v>71105194</v>
      </c>
      <c r="F16" s="31">
        <v>12340105</v>
      </c>
      <c r="G16" s="36">
        <f t="shared" si="0"/>
        <v>0.17186039734370709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12340105</v>
      </c>
      <c r="O16" s="36">
        <f t="shared" si="4"/>
        <v>0.17186039734370709</v>
      </c>
      <c r="P16" s="31">
        <v>12315846</v>
      </c>
      <c r="Q16" s="31">
        <v>63864165</v>
      </c>
      <c r="R16" s="31">
        <v>64133283</v>
      </c>
      <c r="S16" s="31">
        <v>12315846</v>
      </c>
      <c r="T16" s="36">
        <f t="shared" si="5"/>
        <v>0.19284439090372513</v>
      </c>
      <c r="U16" s="36">
        <f t="shared" si="6"/>
        <v>1.9697388226518342E-3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15305378</v>
      </c>
      <c r="E17" s="31">
        <v>15305378</v>
      </c>
      <c r="F17" s="31">
        <v>3078708</v>
      </c>
      <c r="G17" s="36">
        <f t="shared" si="0"/>
        <v>0.20115203949879579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3078708</v>
      </c>
      <c r="O17" s="36">
        <f t="shared" si="4"/>
        <v>0.20115203949879579</v>
      </c>
      <c r="P17" s="31">
        <v>22420194</v>
      </c>
      <c r="Q17" s="31">
        <v>12424078</v>
      </c>
      <c r="R17" s="31">
        <v>14772223</v>
      </c>
      <c r="S17" s="31">
        <v>22420194</v>
      </c>
      <c r="T17" s="36">
        <f t="shared" si="5"/>
        <v>1.8045760820239538</v>
      </c>
      <c r="U17" s="36">
        <f t="shared" si="6"/>
        <v>-0.86268147367502701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249434499</v>
      </c>
      <c r="E19" s="32">
        <f>SUM(E11:E18)</f>
        <v>248649340</v>
      </c>
      <c r="F19" s="32">
        <f>SUM(F11:F18)</f>
        <v>36971366</v>
      </c>
      <c r="G19" s="37">
        <f t="shared" si="0"/>
        <v>0.14822073990655157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36971366</v>
      </c>
      <c r="O19" s="37">
        <f t="shared" si="4"/>
        <v>0.14822073990655157</v>
      </c>
      <c r="P19" s="32">
        <f>SUM(P11:P18)</f>
        <v>57236115</v>
      </c>
      <c r="Q19" s="32">
        <f>SUM(Q11:Q18)</f>
        <v>221871851</v>
      </c>
      <c r="R19" s="32">
        <f>SUM(R11:R18)</f>
        <v>231068682</v>
      </c>
      <c r="S19" s="32">
        <f>SUM(S11:S18)</f>
        <v>57236115</v>
      </c>
      <c r="T19" s="37">
        <f t="shared" si="5"/>
        <v>0.2579692500063922</v>
      </c>
      <c r="U19" s="37">
        <f t="shared" si="6"/>
        <v>-0.35405528484943471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15107351</v>
      </c>
      <c r="E20" s="31">
        <v>15107351</v>
      </c>
      <c r="F20" s="31">
        <v>707716</v>
      </c>
      <c r="G20" s="36">
        <f t="shared" si="0"/>
        <v>4.6845803741503059E-2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707716</v>
      </c>
      <c r="O20" s="36">
        <f t="shared" si="4"/>
        <v>4.6845803741503059E-2</v>
      </c>
      <c r="P20" s="31">
        <v>0</v>
      </c>
      <c r="Q20" s="31">
        <v>14249238</v>
      </c>
      <c r="R20" s="31">
        <v>14762717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12068800</v>
      </c>
      <c r="E21" s="31">
        <v>12349102</v>
      </c>
      <c r="F21" s="31">
        <v>3413393</v>
      </c>
      <c r="G21" s="36">
        <f t="shared" si="0"/>
        <v>0.28282787021079148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3413393</v>
      </c>
      <c r="O21" s="36">
        <f t="shared" si="4"/>
        <v>0.28282787021079148</v>
      </c>
      <c r="P21" s="31">
        <v>1973896</v>
      </c>
      <c r="Q21" s="31">
        <v>11154000</v>
      </c>
      <c r="R21" s="31">
        <v>11394072</v>
      </c>
      <c r="S21" s="31">
        <v>1973896</v>
      </c>
      <c r="T21" s="36">
        <f t="shared" si="5"/>
        <v>0.17696754527523759</v>
      </c>
      <c r="U21" s="36">
        <f t="shared" si="6"/>
        <v>0.72926689146743295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13585639</v>
      </c>
      <c r="E22" s="31">
        <v>13615639</v>
      </c>
      <c r="F22" s="31">
        <v>1971272</v>
      </c>
      <c r="G22" s="36">
        <f t="shared" si="0"/>
        <v>0.14509968945884694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1971272</v>
      </c>
      <c r="O22" s="36">
        <f t="shared" si="4"/>
        <v>0.14509968945884694</v>
      </c>
      <c r="P22" s="31">
        <v>2384338</v>
      </c>
      <c r="Q22" s="31">
        <v>13134555</v>
      </c>
      <c r="R22" s="31">
        <v>11088766</v>
      </c>
      <c r="S22" s="31">
        <v>2384338</v>
      </c>
      <c r="T22" s="36">
        <f t="shared" si="5"/>
        <v>0.18153169254687349</v>
      </c>
      <c r="U22" s="36">
        <f t="shared" si="6"/>
        <v>-0.17324137769057912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19154860</v>
      </c>
      <c r="E23" s="31">
        <v>19154860</v>
      </c>
      <c r="F23" s="31">
        <v>2673368</v>
      </c>
      <c r="G23" s="36">
        <f t="shared" si="0"/>
        <v>0.1395660422472417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2673368</v>
      </c>
      <c r="O23" s="36">
        <f t="shared" si="4"/>
        <v>0.1395660422472417</v>
      </c>
      <c r="P23" s="31">
        <v>2764018</v>
      </c>
      <c r="Q23" s="31">
        <v>22709204</v>
      </c>
      <c r="R23" s="31">
        <v>23303969</v>
      </c>
      <c r="S23" s="31">
        <v>2764018</v>
      </c>
      <c r="T23" s="36">
        <f t="shared" si="5"/>
        <v>0.12171355719909865</v>
      </c>
      <c r="U23" s="36">
        <f t="shared" si="6"/>
        <v>-3.279645791018726E-2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14042102</v>
      </c>
      <c r="E24" s="31">
        <v>14042102</v>
      </c>
      <c r="F24" s="31">
        <v>2765649</v>
      </c>
      <c r="G24" s="36">
        <f t="shared" si="0"/>
        <v>0.19695406001181304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2765649</v>
      </c>
      <c r="O24" s="36">
        <f t="shared" si="4"/>
        <v>0.19695406001181304</v>
      </c>
      <c r="P24" s="31">
        <v>3431537</v>
      </c>
      <c r="Q24" s="31">
        <v>13726590</v>
      </c>
      <c r="R24" s="31">
        <v>15185356</v>
      </c>
      <c r="S24" s="31">
        <v>3431537</v>
      </c>
      <c r="T24" s="36">
        <f t="shared" si="5"/>
        <v>0.24999194993075483</v>
      </c>
      <c r="U24" s="36">
        <f t="shared" si="6"/>
        <v>-0.19404948861108007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26934639</v>
      </c>
      <c r="E25" s="31">
        <v>26934639</v>
      </c>
      <c r="F25" s="31">
        <v>6028604</v>
      </c>
      <c r="G25" s="36">
        <f t="shared" si="0"/>
        <v>0.22382345647921995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6028604</v>
      </c>
      <c r="O25" s="36">
        <f t="shared" si="4"/>
        <v>0.22382345647921995</v>
      </c>
      <c r="P25" s="31">
        <v>12405970</v>
      </c>
      <c r="Q25" s="31">
        <v>39266871</v>
      </c>
      <c r="R25" s="31">
        <v>42515558</v>
      </c>
      <c r="S25" s="31">
        <v>12405970</v>
      </c>
      <c r="T25" s="36">
        <f t="shared" si="5"/>
        <v>0.31593986696826443</v>
      </c>
      <c r="U25" s="36">
        <f t="shared" si="6"/>
        <v>-0.51405621648287081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1926693</v>
      </c>
      <c r="E26" s="31">
        <v>1926693</v>
      </c>
      <c r="F26" s="31">
        <v>178916</v>
      </c>
      <c r="G26" s="36">
        <f t="shared" si="0"/>
        <v>9.2861706561450111E-2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178916</v>
      </c>
      <c r="O26" s="36">
        <f t="shared" si="4"/>
        <v>9.2861706561450111E-2</v>
      </c>
      <c r="P26" s="31">
        <v>594745</v>
      </c>
      <c r="Q26" s="31">
        <v>2727348</v>
      </c>
      <c r="R26" s="31">
        <v>2412150</v>
      </c>
      <c r="S26" s="31">
        <v>594745</v>
      </c>
      <c r="T26" s="36">
        <f t="shared" si="5"/>
        <v>0.21806714801338151</v>
      </c>
      <c r="U26" s="36">
        <f t="shared" si="6"/>
        <v>-0.69917191401356882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102820084</v>
      </c>
      <c r="E27" s="32">
        <f>SUM(E20:E26)</f>
        <v>103130386</v>
      </c>
      <c r="F27" s="32">
        <f>SUM(F20:F26)</f>
        <v>17738918</v>
      </c>
      <c r="G27" s="37">
        <f t="shared" si="0"/>
        <v>0.17252386216685059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17738918</v>
      </c>
      <c r="O27" s="37">
        <f t="shared" si="4"/>
        <v>0.17252386216685059</v>
      </c>
      <c r="P27" s="32">
        <f>SUM(P20:P26)</f>
        <v>23554504</v>
      </c>
      <c r="Q27" s="32">
        <f>SUM(Q20:Q26)</f>
        <v>116967806</v>
      </c>
      <c r="R27" s="32">
        <f>SUM(R20:R26)</f>
        <v>120662588</v>
      </c>
      <c r="S27" s="32">
        <f>SUM(S20:S26)</f>
        <v>23554504</v>
      </c>
      <c r="T27" s="37">
        <f t="shared" si="5"/>
        <v>0.20137595809910291</v>
      </c>
      <c r="U27" s="37">
        <f t="shared" si="6"/>
        <v>-0.24689910685446825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28437327</v>
      </c>
      <c r="E28" s="31">
        <v>28437327</v>
      </c>
      <c r="F28" s="31">
        <v>6030422</v>
      </c>
      <c r="G28" s="36">
        <f t="shared" si="0"/>
        <v>0.21206008567542231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6030422</v>
      </c>
      <c r="O28" s="36">
        <f t="shared" si="4"/>
        <v>0.21206008567542231</v>
      </c>
      <c r="P28" s="31">
        <v>18147491</v>
      </c>
      <c r="Q28" s="31">
        <v>48300600</v>
      </c>
      <c r="R28" s="31">
        <v>41314270</v>
      </c>
      <c r="S28" s="31">
        <v>18147491</v>
      </c>
      <c r="T28" s="36">
        <f t="shared" si="5"/>
        <v>0.37571978401924616</v>
      </c>
      <c r="U28" s="36">
        <f t="shared" si="6"/>
        <v>-0.66769940814407902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12220691</v>
      </c>
      <c r="E29" s="31">
        <v>12220691</v>
      </c>
      <c r="F29" s="31">
        <v>2603471</v>
      </c>
      <c r="G29" s="36">
        <f t="shared" si="0"/>
        <v>0.21303795341850965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2603471</v>
      </c>
      <c r="O29" s="36">
        <f t="shared" si="4"/>
        <v>0.21303795341850965</v>
      </c>
      <c r="P29" s="31">
        <v>5094603</v>
      </c>
      <c r="Q29" s="31">
        <v>17242891</v>
      </c>
      <c r="R29" s="31">
        <v>17242891</v>
      </c>
      <c r="S29" s="31">
        <v>5094603</v>
      </c>
      <c r="T29" s="36">
        <f t="shared" si="5"/>
        <v>0.29546106856443038</v>
      </c>
      <c r="U29" s="36">
        <f t="shared" si="6"/>
        <v>-0.48897470519292674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6393066</v>
      </c>
      <c r="E30" s="31">
        <v>6393066</v>
      </c>
      <c r="F30" s="31">
        <v>1856853</v>
      </c>
      <c r="G30" s="36">
        <f t="shared" si="0"/>
        <v>0.29044796346541707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1856853</v>
      </c>
      <c r="O30" s="36">
        <f t="shared" si="4"/>
        <v>0.29044796346541707</v>
      </c>
      <c r="P30" s="31">
        <v>2112067</v>
      </c>
      <c r="Q30" s="31">
        <v>6504055</v>
      </c>
      <c r="R30" s="31">
        <v>5666940</v>
      </c>
      <c r="S30" s="31">
        <v>2112067</v>
      </c>
      <c r="T30" s="36">
        <f t="shared" si="5"/>
        <v>0.32473080255317643</v>
      </c>
      <c r="U30" s="36">
        <f t="shared" si="6"/>
        <v>-0.12083612877811167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30361953</v>
      </c>
      <c r="E31" s="31">
        <v>30361953</v>
      </c>
      <c r="F31" s="31">
        <v>7985143</v>
      </c>
      <c r="G31" s="36">
        <f t="shared" si="0"/>
        <v>0.26299833215603752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7985143</v>
      </c>
      <c r="O31" s="36">
        <f t="shared" si="4"/>
        <v>0.26299833215603752</v>
      </c>
      <c r="P31" s="31">
        <v>6117554</v>
      </c>
      <c r="Q31" s="31">
        <v>24316789</v>
      </c>
      <c r="R31" s="31">
        <v>34292421</v>
      </c>
      <c r="S31" s="31">
        <v>6117554</v>
      </c>
      <c r="T31" s="36">
        <f t="shared" si="5"/>
        <v>0.25157737725980184</v>
      </c>
      <c r="U31" s="36">
        <f t="shared" si="6"/>
        <v>0.30528361498729728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13744988</v>
      </c>
      <c r="E32" s="31">
        <v>13744988</v>
      </c>
      <c r="F32" s="31">
        <v>3371489</v>
      </c>
      <c r="G32" s="36">
        <f t="shared" si="0"/>
        <v>0.2452886099282153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3371489</v>
      </c>
      <c r="O32" s="36">
        <f t="shared" si="4"/>
        <v>0.2452886099282153</v>
      </c>
      <c r="P32" s="31">
        <v>1668008</v>
      </c>
      <c r="Q32" s="31">
        <v>9672813</v>
      </c>
      <c r="R32" s="31">
        <v>12542842</v>
      </c>
      <c r="S32" s="31">
        <v>1668008</v>
      </c>
      <c r="T32" s="36">
        <f t="shared" si="5"/>
        <v>0.17244290776633436</v>
      </c>
      <c r="U32" s="36">
        <f t="shared" si="6"/>
        <v>1.0212666845722564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71855722</v>
      </c>
      <c r="E33" s="31">
        <v>71855722</v>
      </c>
      <c r="F33" s="31">
        <v>10950195</v>
      </c>
      <c r="G33" s="36">
        <f t="shared" si="0"/>
        <v>0.15239141289262947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10950195</v>
      </c>
      <c r="O33" s="36">
        <f t="shared" si="4"/>
        <v>0.15239141289262947</v>
      </c>
      <c r="P33" s="31">
        <v>11325776</v>
      </c>
      <c r="Q33" s="31">
        <v>75949506</v>
      </c>
      <c r="R33" s="31">
        <v>74849506</v>
      </c>
      <c r="S33" s="31">
        <v>11325776</v>
      </c>
      <c r="T33" s="36">
        <f t="shared" si="5"/>
        <v>0.14912244458838217</v>
      </c>
      <c r="U33" s="36">
        <f t="shared" si="6"/>
        <v>-3.3161612943784169E-2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163013747</v>
      </c>
      <c r="E35" s="32">
        <f>SUM(E28:E34)</f>
        <v>163013747</v>
      </c>
      <c r="F35" s="32">
        <f>SUM(F28:F34)</f>
        <v>32797573</v>
      </c>
      <c r="G35" s="37">
        <f t="shared" si="0"/>
        <v>0.20119513601512393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32797573</v>
      </c>
      <c r="O35" s="37">
        <f t="shared" si="4"/>
        <v>0.20119513601512393</v>
      </c>
      <c r="P35" s="32">
        <f>SUM(P28:P34)</f>
        <v>44465499</v>
      </c>
      <c r="Q35" s="32">
        <f>SUM(Q28:Q34)</f>
        <v>181986654</v>
      </c>
      <c r="R35" s="32">
        <f>SUM(R28:R34)</f>
        <v>185908870</v>
      </c>
      <c r="S35" s="32">
        <f>SUM(S28:S34)</f>
        <v>44465499</v>
      </c>
      <c r="T35" s="37">
        <f t="shared" si="5"/>
        <v>0.24433384549176887</v>
      </c>
      <c r="U35" s="37">
        <f t="shared" si="6"/>
        <v>-0.26240402699630117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29465940</v>
      </c>
      <c r="E36" s="31">
        <v>29465940</v>
      </c>
      <c r="F36" s="31">
        <v>4694990</v>
      </c>
      <c r="G36" s="36">
        <f t="shared" si="0"/>
        <v>0.1593361691498727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4694990</v>
      </c>
      <c r="O36" s="36">
        <f t="shared" si="4"/>
        <v>0.1593361691498727</v>
      </c>
      <c r="P36" s="31">
        <v>5006514</v>
      </c>
      <c r="Q36" s="31">
        <v>27663007</v>
      </c>
      <c r="R36" s="31">
        <v>28703624</v>
      </c>
      <c r="S36" s="31">
        <v>5006514</v>
      </c>
      <c r="T36" s="36">
        <f t="shared" si="5"/>
        <v>0.18098227716169829</v>
      </c>
      <c r="U36" s="36">
        <f t="shared" si="6"/>
        <v>-6.2223734918148588E-2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51560589</v>
      </c>
      <c r="E37" s="31">
        <v>51560589</v>
      </c>
      <c r="F37" s="31">
        <v>6062993</v>
      </c>
      <c r="G37" s="36">
        <f t="shared" si="0"/>
        <v>0.11758967687510319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6062993</v>
      </c>
      <c r="O37" s="36">
        <f t="shared" si="4"/>
        <v>0.11758967687510319</v>
      </c>
      <c r="P37" s="31">
        <v>3872338</v>
      </c>
      <c r="Q37" s="31">
        <v>47678464</v>
      </c>
      <c r="R37" s="31">
        <v>58800835</v>
      </c>
      <c r="S37" s="31">
        <v>3872338</v>
      </c>
      <c r="T37" s="36">
        <f t="shared" si="5"/>
        <v>8.1217759028478775E-2</v>
      </c>
      <c r="U37" s="36">
        <f t="shared" si="6"/>
        <v>0.56571895325253108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43726430</v>
      </c>
      <c r="E38" s="31">
        <v>43726430</v>
      </c>
      <c r="F38" s="31">
        <v>5969784</v>
      </c>
      <c r="G38" s="36">
        <f t="shared" si="0"/>
        <v>0.13652575799121949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5969784</v>
      </c>
      <c r="O38" s="36">
        <f t="shared" si="4"/>
        <v>0.13652575799121949</v>
      </c>
      <c r="P38" s="31">
        <v>4687686</v>
      </c>
      <c r="Q38" s="31">
        <v>36569443</v>
      </c>
      <c r="R38" s="31">
        <v>23358835</v>
      </c>
      <c r="S38" s="31">
        <v>4687686</v>
      </c>
      <c r="T38" s="36">
        <f t="shared" si="5"/>
        <v>0.1281858736541325</v>
      </c>
      <c r="U38" s="36">
        <f t="shared" si="6"/>
        <v>0.27350338738558855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124752959</v>
      </c>
      <c r="E40" s="32">
        <f>SUM(E36:E39)</f>
        <v>124752959</v>
      </c>
      <c r="F40" s="32">
        <f>SUM(F36:F39)</f>
        <v>16727767</v>
      </c>
      <c r="G40" s="37">
        <f t="shared" si="0"/>
        <v>0.13408713616163606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16727767</v>
      </c>
      <c r="O40" s="37">
        <f t="shared" si="4"/>
        <v>0.13408713616163606</v>
      </c>
      <c r="P40" s="32">
        <f>SUM(P36:P39)</f>
        <v>13566538</v>
      </c>
      <c r="Q40" s="32">
        <f>SUM(Q36:Q39)</f>
        <v>111910914</v>
      </c>
      <c r="R40" s="32">
        <f>SUM(R36:R39)</f>
        <v>110863294</v>
      </c>
      <c r="S40" s="32">
        <f>SUM(S36:S39)</f>
        <v>13566538</v>
      </c>
      <c r="T40" s="37">
        <f t="shared" si="5"/>
        <v>0.121226228212201</v>
      </c>
      <c r="U40" s="37">
        <f t="shared" si="6"/>
        <v>0.23301663254103588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89627016</v>
      </c>
      <c r="E41" s="31">
        <v>89627016</v>
      </c>
      <c r="F41" s="31">
        <v>19440701</v>
      </c>
      <c r="G41" s="36">
        <f t="shared" si="0"/>
        <v>0.21690670812916499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19440701</v>
      </c>
      <c r="O41" s="36">
        <f t="shared" si="4"/>
        <v>0.21690670812916499</v>
      </c>
      <c r="P41" s="31">
        <v>17103975</v>
      </c>
      <c r="Q41" s="31">
        <v>91418889</v>
      </c>
      <c r="R41" s="31">
        <v>92148889</v>
      </c>
      <c r="S41" s="31">
        <v>17103975</v>
      </c>
      <c r="T41" s="36">
        <f t="shared" si="5"/>
        <v>0.18709454016663887</v>
      </c>
      <c r="U41" s="36">
        <f t="shared" si="6"/>
        <v>0.13661888537606015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59852447</v>
      </c>
      <c r="E42" s="31">
        <v>59852447</v>
      </c>
      <c r="F42" s="31">
        <v>13939221</v>
      </c>
      <c r="G42" s="36">
        <f t="shared" si="0"/>
        <v>0.23289308455508928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13939221</v>
      </c>
      <c r="O42" s="36">
        <f t="shared" si="4"/>
        <v>0.23289308455508928</v>
      </c>
      <c r="P42" s="31">
        <v>13592792</v>
      </c>
      <c r="Q42" s="31">
        <v>61516596</v>
      </c>
      <c r="R42" s="31">
        <v>64835327</v>
      </c>
      <c r="S42" s="31">
        <v>13592792</v>
      </c>
      <c r="T42" s="36">
        <f t="shared" si="5"/>
        <v>0.22096138089305201</v>
      </c>
      <c r="U42" s="36">
        <f t="shared" si="6"/>
        <v>2.548622828922853E-2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27010918</v>
      </c>
      <c r="E43" s="31">
        <v>27010918</v>
      </c>
      <c r="F43" s="31">
        <v>4939166</v>
      </c>
      <c r="G43" s="36">
        <f t="shared" si="0"/>
        <v>0.182858131663648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4939166</v>
      </c>
      <c r="O43" s="36">
        <f t="shared" si="4"/>
        <v>0.182858131663648</v>
      </c>
      <c r="P43" s="31">
        <v>5442020</v>
      </c>
      <c r="Q43" s="31">
        <v>24583519</v>
      </c>
      <c r="R43" s="31">
        <v>26058188</v>
      </c>
      <c r="S43" s="31">
        <v>5442020</v>
      </c>
      <c r="T43" s="36">
        <f t="shared" si="5"/>
        <v>0.22136863318876357</v>
      </c>
      <c r="U43" s="36">
        <f t="shared" si="6"/>
        <v>-9.2402085990128668E-2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30917763</v>
      </c>
      <c r="E44" s="31">
        <v>30917763</v>
      </c>
      <c r="F44" s="31">
        <v>8712082</v>
      </c>
      <c r="G44" s="36">
        <f t="shared" si="0"/>
        <v>0.28178241744074434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8712082</v>
      </c>
      <c r="O44" s="36">
        <f t="shared" si="4"/>
        <v>0.28178241744074434</v>
      </c>
      <c r="P44" s="31">
        <v>3615243</v>
      </c>
      <c r="Q44" s="31">
        <v>29465116</v>
      </c>
      <c r="R44" s="31">
        <v>28486186</v>
      </c>
      <c r="S44" s="31">
        <v>3615243</v>
      </c>
      <c r="T44" s="36">
        <f t="shared" si="5"/>
        <v>0.12269569887320314</v>
      </c>
      <c r="U44" s="36">
        <f t="shared" si="6"/>
        <v>1.4098192016414939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72326421</v>
      </c>
      <c r="E45" s="31">
        <v>72326421</v>
      </c>
      <c r="F45" s="31">
        <v>20299663</v>
      </c>
      <c r="G45" s="36">
        <f t="shared" si="0"/>
        <v>0.28066732349441154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20299663</v>
      </c>
      <c r="O45" s="36">
        <f t="shared" si="4"/>
        <v>0.28066732349441154</v>
      </c>
      <c r="P45" s="31">
        <v>23917182</v>
      </c>
      <c r="Q45" s="31">
        <v>88145294</v>
      </c>
      <c r="R45" s="31">
        <v>88868110</v>
      </c>
      <c r="S45" s="31">
        <v>23917182</v>
      </c>
      <c r="T45" s="36">
        <f t="shared" si="5"/>
        <v>0.27133816128629623</v>
      </c>
      <c r="U45" s="36">
        <f t="shared" si="6"/>
        <v>-0.15125189079549584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279734565</v>
      </c>
      <c r="E47" s="32">
        <f>SUM(E41:E46)</f>
        <v>279734565</v>
      </c>
      <c r="F47" s="32">
        <f>SUM(F41:F46)</f>
        <v>67330833</v>
      </c>
      <c r="G47" s="37">
        <f t="shared" si="0"/>
        <v>0.24069543568918628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67330833</v>
      </c>
      <c r="O47" s="37">
        <f t="shared" si="4"/>
        <v>0.24069543568918628</v>
      </c>
      <c r="P47" s="32">
        <f>SUM(P41:P46)</f>
        <v>63671212</v>
      </c>
      <c r="Q47" s="32">
        <f>SUM(Q41:Q46)</f>
        <v>295129414</v>
      </c>
      <c r="R47" s="32">
        <f>SUM(R41:R46)</f>
        <v>300396700</v>
      </c>
      <c r="S47" s="32">
        <f>SUM(S41:S46)</f>
        <v>63671212</v>
      </c>
      <c r="T47" s="37">
        <f t="shared" si="5"/>
        <v>0.21573997365101671</v>
      </c>
      <c r="U47" s="37">
        <f t="shared" si="6"/>
        <v>5.7476854689054724E-2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26461231</v>
      </c>
      <c r="E48" s="31">
        <v>26461231</v>
      </c>
      <c r="F48" s="31">
        <v>5342064</v>
      </c>
      <c r="G48" s="36">
        <f t="shared" si="0"/>
        <v>0.20188267129371268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5342064</v>
      </c>
      <c r="O48" s="36">
        <f t="shared" si="4"/>
        <v>0.20188267129371268</v>
      </c>
      <c r="P48" s="31">
        <v>6218997</v>
      </c>
      <c r="Q48" s="31">
        <v>25946268</v>
      </c>
      <c r="R48" s="31">
        <v>24596268</v>
      </c>
      <c r="S48" s="31">
        <v>6218997</v>
      </c>
      <c r="T48" s="36">
        <f t="shared" si="5"/>
        <v>0.23968753425348108</v>
      </c>
      <c r="U48" s="36">
        <f t="shared" si="6"/>
        <v>-0.14100875108960498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59248507</v>
      </c>
      <c r="E49" s="31">
        <v>59248507</v>
      </c>
      <c r="F49" s="31">
        <v>24080227</v>
      </c>
      <c r="G49" s="36">
        <f t="shared" si="0"/>
        <v>0.40642757462226009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24080227</v>
      </c>
      <c r="O49" s="36">
        <f t="shared" si="4"/>
        <v>0.40642757462226009</v>
      </c>
      <c r="P49" s="31">
        <v>22896207</v>
      </c>
      <c r="Q49" s="31">
        <v>36301923</v>
      </c>
      <c r="R49" s="31">
        <v>40813306</v>
      </c>
      <c r="S49" s="31">
        <v>22896207</v>
      </c>
      <c r="T49" s="36">
        <f t="shared" si="5"/>
        <v>0.63071609181695421</v>
      </c>
      <c r="U49" s="36">
        <f t="shared" si="6"/>
        <v>5.1712495436471162E-2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40368468</v>
      </c>
      <c r="E50" s="31">
        <v>40368468</v>
      </c>
      <c r="F50" s="31">
        <v>7970549</v>
      </c>
      <c r="G50" s="36">
        <f t="shared" si="0"/>
        <v>0.19744492161555399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7970549</v>
      </c>
      <c r="O50" s="36">
        <f t="shared" si="4"/>
        <v>0.19744492161555399</v>
      </c>
      <c r="P50" s="31">
        <v>7447060</v>
      </c>
      <c r="Q50" s="31">
        <v>30996252</v>
      </c>
      <c r="R50" s="31">
        <v>36618252</v>
      </c>
      <c r="S50" s="31">
        <v>7447060</v>
      </c>
      <c r="T50" s="36">
        <f t="shared" si="5"/>
        <v>0.24025678975638731</v>
      </c>
      <c r="U50" s="36">
        <f t="shared" si="6"/>
        <v>7.0294720332587657E-2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10547233</v>
      </c>
      <c r="E51" s="31">
        <v>10547233</v>
      </c>
      <c r="F51" s="31">
        <v>3298049</v>
      </c>
      <c r="G51" s="36">
        <f t="shared" si="0"/>
        <v>0.31269329121675798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3298049</v>
      </c>
      <c r="O51" s="36">
        <f t="shared" si="4"/>
        <v>0.31269329121675798</v>
      </c>
      <c r="P51" s="31">
        <v>155700</v>
      </c>
      <c r="Q51" s="31">
        <v>10656936</v>
      </c>
      <c r="R51" s="31">
        <v>7062218</v>
      </c>
      <c r="S51" s="31">
        <v>155700</v>
      </c>
      <c r="T51" s="36">
        <f t="shared" si="5"/>
        <v>1.4610203157830732E-2</v>
      </c>
      <c r="U51" s="36">
        <f t="shared" si="6"/>
        <v>20.182074502247911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136625439</v>
      </c>
      <c r="E53" s="32">
        <f>SUM(E48:E52)</f>
        <v>136625439</v>
      </c>
      <c r="F53" s="32">
        <f>SUM(F48:F52)</f>
        <v>40690889</v>
      </c>
      <c r="G53" s="37">
        <f t="shared" si="0"/>
        <v>0.29782805675010493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40690889</v>
      </c>
      <c r="O53" s="37">
        <f t="shared" si="4"/>
        <v>0.29782805675010493</v>
      </c>
      <c r="P53" s="32">
        <f>SUM(P48:P52)</f>
        <v>36717964</v>
      </c>
      <c r="Q53" s="32">
        <f>SUM(Q48:Q52)</f>
        <v>103901379</v>
      </c>
      <c r="R53" s="32">
        <f>SUM(R48:R52)</f>
        <v>109090044</v>
      </c>
      <c r="S53" s="32">
        <f>SUM(S48:S52)</f>
        <v>36717964</v>
      </c>
      <c r="T53" s="37">
        <f t="shared" si="5"/>
        <v>0.35339246074876446</v>
      </c>
      <c r="U53" s="37">
        <f t="shared" si="6"/>
        <v>0.10820112465930842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2226923341</v>
      </c>
      <c r="E54" s="32">
        <f>SUM(E8:E9,E11:E18,E20:E26,E28:E34,E36:E39,E41:E46,E48:E52)</f>
        <v>2226448484</v>
      </c>
      <c r="F54" s="32">
        <f>SUM(F8:F9,F11:F18,F20:F26,F28:F34,F36:F39,F41:F46,F48:F52)</f>
        <v>410055562</v>
      </c>
      <c r="G54" s="37">
        <f t="shared" si="0"/>
        <v>0.18413546369129372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410055562</v>
      </c>
      <c r="O54" s="37">
        <f t="shared" si="4"/>
        <v>0.18413546369129372</v>
      </c>
      <c r="P54" s="32">
        <f>SUM(P8:P9,P11:P18,P20:P26,P28:P34,P36:P39,P41:P46,P48:P52)</f>
        <v>443905619</v>
      </c>
      <c r="Q54" s="32">
        <f>SUM(Q8:Q9,Q11:Q18,Q20:Q26,Q28:Q34,Q36:Q39,Q41:Q46,Q48:Q52)</f>
        <v>2170448256</v>
      </c>
      <c r="R54" s="32">
        <f>SUM(R8:R9,R11:R18,R20:R26,R28:R34,R36:R39,R41:R46,R48:R52)</f>
        <v>2223286849</v>
      </c>
      <c r="S54" s="32">
        <f>SUM(S8:S9,S11:S18,S20:S26,S28:S34,S36:S39,S41:S46,S48:S52)</f>
        <v>443905619</v>
      </c>
      <c r="T54" s="37">
        <f t="shared" si="5"/>
        <v>0.20452255324349</v>
      </c>
      <c r="U54" s="37">
        <f t="shared" si="6"/>
        <v>-7.6255076645019848E-2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416486954</v>
      </c>
      <c r="E57" s="31">
        <v>416486954</v>
      </c>
      <c r="F57" s="31">
        <v>311871190</v>
      </c>
      <c r="G57" s="36">
        <f t="shared" ref="G57:G85" si="7">IF(($D57      =0),0,($F57      /$D57      ))</f>
        <v>0.74881382719133138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311871190</v>
      </c>
      <c r="O57" s="36">
        <f t="shared" ref="O57:O85" si="11">IF(($D57      =0),0,($N57      /$D57      ))</f>
        <v>0.74881382719133138</v>
      </c>
      <c r="P57" s="31">
        <v>101480145</v>
      </c>
      <c r="Q57" s="31">
        <v>344825528</v>
      </c>
      <c r="R57" s="31">
        <v>392176474</v>
      </c>
      <c r="S57" s="31">
        <v>101480145</v>
      </c>
      <c r="T57" s="36">
        <f t="shared" ref="T57:T85" si="12">IF(($Q57      =0),0,($S57      /$Q57      ))</f>
        <v>0.2942941770830842</v>
      </c>
      <c r="U57" s="36">
        <f t="shared" ref="U57:U85" si="13">IF(($P57      =0),0,(($F57      /$P57      )-1))</f>
        <v>2.073223732583354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416486954</v>
      </c>
      <c r="E58" s="32">
        <f>E57</f>
        <v>416486954</v>
      </c>
      <c r="F58" s="32">
        <f>F57</f>
        <v>311871190</v>
      </c>
      <c r="G58" s="37">
        <f t="shared" si="7"/>
        <v>0.74881382719133138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311871190</v>
      </c>
      <c r="O58" s="37">
        <f t="shared" si="11"/>
        <v>0.74881382719133138</v>
      </c>
      <c r="P58" s="32">
        <f>P57</f>
        <v>101480145</v>
      </c>
      <c r="Q58" s="32">
        <f>Q57</f>
        <v>344825528</v>
      </c>
      <c r="R58" s="32">
        <f>R57</f>
        <v>392176474</v>
      </c>
      <c r="S58" s="32">
        <f>S57</f>
        <v>101480145</v>
      </c>
      <c r="T58" s="37">
        <f t="shared" si="12"/>
        <v>0.2942941770830842</v>
      </c>
      <c r="U58" s="37">
        <f t="shared" si="13"/>
        <v>2.073223732583354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9672021</v>
      </c>
      <c r="E59" s="31">
        <v>9672021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29950</v>
      </c>
      <c r="Q59" s="31">
        <v>8700000</v>
      </c>
      <c r="R59" s="31">
        <v>9260441</v>
      </c>
      <c r="S59" s="31">
        <v>29950</v>
      </c>
      <c r="T59" s="36">
        <f t="shared" si="12"/>
        <v>3.4425287356321839E-3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14672984</v>
      </c>
      <c r="E60" s="31">
        <v>14672984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10678440</v>
      </c>
      <c r="R60" s="31">
        <v>10678440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9390300</v>
      </c>
      <c r="E61" s="31">
        <v>9390300</v>
      </c>
      <c r="F61" s="31">
        <v>1192094</v>
      </c>
      <c r="G61" s="36">
        <f t="shared" si="7"/>
        <v>0.12694951173018967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1192094</v>
      </c>
      <c r="O61" s="36">
        <f t="shared" si="11"/>
        <v>0.12694951173018967</v>
      </c>
      <c r="P61" s="31">
        <v>529128</v>
      </c>
      <c r="Q61" s="31">
        <v>8807388</v>
      </c>
      <c r="R61" s="31">
        <v>8807388</v>
      </c>
      <c r="S61" s="31">
        <v>529128</v>
      </c>
      <c r="T61" s="36">
        <f t="shared" si="12"/>
        <v>6.0077743821437185E-2</v>
      </c>
      <c r="U61" s="36">
        <f t="shared" si="13"/>
        <v>1.2529406873195144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33735305</v>
      </c>
      <c r="E63" s="32">
        <f>SUM(E59:E62)</f>
        <v>33735305</v>
      </c>
      <c r="F63" s="32">
        <f>SUM(F59:F62)</f>
        <v>1192094</v>
      </c>
      <c r="G63" s="37">
        <f t="shared" si="7"/>
        <v>3.5336689560091422E-2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1192094</v>
      </c>
      <c r="O63" s="37">
        <f t="shared" si="11"/>
        <v>3.5336689560091422E-2</v>
      </c>
      <c r="P63" s="32">
        <f>SUM(P59:P62)</f>
        <v>559078</v>
      </c>
      <c r="Q63" s="32">
        <f>SUM(Q59:Q62)</f>
        <v>28185828</v>
      </c>
      <c r="R63" s="32">
        <f>SUM(R59:R62)</f>
        <v>28746269</v>
      </c>
      <c r="S63" s="32">
        <f>SUM(S59:S62)</f>
        <v>559078</v>
      </c>
      <c r="T63" s="37">
        <f t="shared" si="12"/>
        <v>1.9835429351232826E-2</v>
      </c>
      <c r="U63" s="37">
        <f t="shared" si="13"/>
        <v>1.1322498828428236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15529989</v>
      </c>
      <c r="E64" s="31">
        <v>15529989</v>
      </c>
      <c r="F64" s="31">
        <v>494310</v>
      </c>
      <c r="G64" s="36">
        <f t="shared" si="7"/>
        <v>3.1829385069107263E-2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494310</v>
      </c>
      <c r="O64" s="36">
        <f t="shared" si="11"/>
        <v>3.1829385069107263E-2</v>
      </c>
      <c r="P64" s="31">
        <v>58265</v>
      </c>
      <c r="Q64" s="31">
        <v>13375556</v>
      </c>
      <c r="R64" s="31">
        <v>12375556</v>
      </c>
      <c r="S64" s="31">
        <v>58265</v>
      </c>
      <c r="T64" s="36">
        <f t="shared" si="12"/>
        <v>4.3560805995653566E-3</v>
      </c>
      <c r="U64" s="36">
        <f t="shared" si="13"/>
        <v>7.4838239080065225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29778730</v>
      </c>
      <c r="E65" s="31">
        <v>29778730</v>
      </c>
      <c r="F65" s="31">
        <v>1872312</v>
      </c>
      <c r="G65" s="36">
        <f t="shared" si="7"/>
        <v>6.2874138688923262E-2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1872312</v>
      </c>
      <c r="O65" s="36">
        <f t="shared" si="11"/>
        <v>6.2874138688923262E-2</v>
      </c>
      <c r="P65" s="31">
        <v>1851295</v>
      </c>
      <c r="Q65" s="31">
        <v>23413903</v>
      </c>
      <c r="R65" s="31">
        <v>23469907</v>
      </c>
      <c r="S65" s="31">
        <v>1851295</v>
      </c>
      <c r="T65" s="36">
        <f t="shared" si="12"/>
        <v>7.9068192945020738E-2</v>
      </c>
      <c r="U65" s="36">
        <f t="shared" si="13"/>
        <v>1.1352593724933024E-2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14103775</v>
      </c>
      <c r="E66" s="31">
        <v>14103775</v>
      </c>
      <c r="F66" s="31">
        <v>2244580</v>
      </c>
      <c r="G66" s="36">
        <f t="shared" si="7"/>
        <v>0.15914746229289675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2244580</v>
      </c>
      <c r="O66" s="36">
        <f t="shared" si="11"/>
        <v>0.15914746229289675</v>
      </c>
      <c r="P66" s="31">
        <v>41020</v>
      </c>
      <c r="Q66" s="31">
        <v>17001665</v>
      </c>
      <c r="R66" s="31">
        <v>13846995</v>
      </c>
      <c r="S66" s="31">
        <v>41020</v>
      </c>
      <c r="T66" s="36">
        <f t="shared" si="12"/>
        <v>2.4127048733168194E-3</v>
      </c>
      <c r="U66" s="36">
        <f t="shared" si="13"/>
        <v>53.719161384690395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246550468</v>
      </c>
      <c r="E67" s="31">
        <v>246550468</v>
      </c>
      <c r="F67" s="31">
        <v>2340934</v>
      </c>
      <c r="G67" s="36">
        <f t="shared" si="7"/>
        <v>9.4947457167268486E-3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2340934</v>
      </c>
      <c r="O67" s="36">
        <f t="shared" si="11"/>
        <v>9.4947457167268486E-3</v>
      </c>
      <c r="P67" s="31">
        <v>26131757</v>
      </c>
      <c r="Q67" s="31">
        <v>182786644</v>
      </c>
      <c r="R67" s="31">
        <v>169543077</v>
      </c>
      <c r="S67" s="31">
        <v>26131757</v>
      </c>
      <c r="T67" s="36">
        <f t="shared" si="12"/>
        <v>0.14296316420142818</v>
      </c>
      <c r="U67" s="36">
        <f t="shared" si="13"/>
        <v>-0.91041804039429874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34524589</v>
      </c>
      <c r="E68" s="31">
        <v>34524589</v>
      </c>
      <c r="F68" s="31">
        <v>5270338</v>
      </c>
      <c r="G68" s="36">
        <f t="shared" si="7"/>
        <v>0.15265461958142354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5270338</v>
      </c>
      <c r="O68" s="36">
        <f t="shared" si="11"/>
        <v>0.15265461958142354</v>
      </c>
      <c r="P68" s="31">
        <v>5387570</v>
      </c>
      <c r="Q68" s="31">
        <v>29662303</v>
      </c>
      <c r="R68" s="31">
        <v>28208009</v>
      </c>
      <c r="S68" s="31">
        <v>5387570</v>
      </c>
      <c r="T68" s="36">
        <f t="shared" si="12"/>
        <v>0.18163019911164685</v>
      </c>
      <c r="U68" s="36">
        <f t="shared" si="13"/>
        <v>-2.1759717275135149E-2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340487551</v>
      </c>
      <c r="E70" s="32">
        <f>SUM(E64:E69)</f>
        <v>340487551</v>
      </c>
      <c r="F70" s="32">
        <f>SUM(F64:F69)</f>
        <v>12222474</v>
      </c>
      <c r="G70" s="37">
        <f t="shared" si="7"/>
        <v>3.5896977625475654E-2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12222474</v>
      </c>
      <c r="O70" s="37">
        <f t="shared" si="11"/>
        <v>3.5896977625475654E-2</v>
      </c>
      <c r="P70" s="32">
        <f>SUM(P64:P69)</f>
        <v>33469907</v>
      </c>
      <c r="Q70" s="32">
        <f>SUM(Q64:Q69)</f>
        <v>266240071</v>
      </c>
      <c r="R70" s="32">
        <f>SUM(R64:R69)</f>
        <v>247443544</v>
      </c>
      <c r="S70" s="32">
        <f>SUM(S64:S69)</f>
        <v>33469907</v>
      </c>
      <c r="T70" s="37">
        <f t="shared" si="12"/>
        <v>0.12571325899323396</v>
      </c>
      <c r="U70" s="37">
        <f t="shared" si="13"/>
        <v>-0.63482199099029468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92503032</v>
      </c>
      <c r="E71" s="31">
        <v>92503032</v>
      </c>
      <c r="F71" s="31">
        <v>26720309</v>
      </c>
      <c r="G71" s="36">
        <f t="shared" si="7"/>
        <v>0.28885873708442333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26720309</v>
      </c>
      <c r="O71" s="36">
        <f t="shared" si="11"/>
        <v>0.28885873708442333</v>
      </c>
      <c r="P71" s="31">
        <v>14472168</v>
      </c>
      <c r="Q71" s="31">
        <v>67582824</v>
      </c>
      <c r="R71" s="31">
        <v>93007248</v>
      </c>
      <c r="S71" s="31">
        <v>14472168</v>
      </c>
      <c r="T71" s="36">
        <f t="shared" si="12"/>
        <v>0.21413973467578093</v>
      </c>
      <c r="U71" s="36">
        <f t="shared" si="13"/>
        <v>0.84632385417305822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52416444</v>
      </c>
      <c r="E72" s="31">
        <v>52416444</v>
      </c>
      <c r="F72" s="31">
        <v>58829136</v>
      </c>
      <c r="G72" s="36">
        <f t="shared" si="7"/>
        <v>1.1223412255894352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58829136</v>
      </c>
      <c r="O72" s="36">
        <f t="shared" si="11"/>
        <v>1.1223412255894352</v>
      </c>
      <c r="P72" s="31">
        <v>57591718</v>
      </c>
      <c r="Q72" s="31">
        <v>44094001</v>
      </c>
      <c r="R72" s="31">
        <v>44094001</v>
      </c>
      <c r="S72" s="31">
        <v>57591718</v>
      </c>
      <c r="T72" s="36">
        <f t="shared" si="12"/>
        <v>1.3061123212656525</v>
      </c>
      <c r="U72" s="36">
        <f t="shared" si="13"/>
        <v>2.1486040753290192E-2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59531172</v>
      </c>
      <c r="E73" s="31">
        <v>59531172</v>
      </c>
      <c r="F73" s="31">
        <v>10731779</v>
      </c>
      <c r="G73" s="36">
        <f t="shared" si="7"/>
        <v>0.18027158947920596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10731779</v>
      </c>
      <c r="O73" s="36">
        <f t="shared" si="11"/>
        <v>0.18027158947920596</v>
      </c>
      <c r="P73" s="31">
        <v>26697205</v>
      </c>
      <c r="Q73" s="31">
        <v>37456663</v>
      </c>
      <c r="R73" s="31">
        <v>64472375</v>
      </c>
      <c r="S73" s="31">
        <v>26697205</v>
      </c>
      <c r="T73" s="36">
        <f t="shared" si="12"/>
        <v>0.71274915760648516</v>
      </c>
      <c r="U73" s="36">
        <f t="shared" si="13"/>
        <v>-0.59801863153839507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150712744</v>
      </c>
      <c r="E74" s="31">
        <v>150712744</v>
      </c>
      <c r="F74" s="31">
        <v>23414370</v>
      </c>
      <c r="G74" s="36">
        <f t="shared" si="7"/>
        <v>0.15535759869118965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23414370</v>
      </c>
      <c r="O74" s="36">
        <f t="shared" si="11"/>
        <v>0.15535759869118965</v>
      </c>
      <c r="P74" s="31">
        <v>21410885</v>
      </c>
      <c r="Q74" s="31">
        <v>88126491</v>
      </c>
      <c r="R74" s="31">
        <v>136072807</v>
      </c>
      <c r="S74" s="31">
        <v>21410885</v>
      </c>
      <c r="T74" s="36">
        <f t="shared" si="12"/>
        <v>0.24295628654952345</v>
      </c>
      <c r="U74" s="36">
        <f t="shared" si="13"/>
        <v>9.3573198865903873E-2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18273927</v>
      </c>
      <c r="E75" s="31">
        <v>18273927</v>
      </c>
      <c r="F75" s="31">
        <v>1654436</v>
      </c>
      <c r="G75" s="36">
        <f t="shared" si="7"/>
        <v>9.0535329379393931E-2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1654436</v>
      </c>
      <c r="O75" s="36">
        <f t="shared" si="11"/>
        <v>9.0535329379393931E-2</v>
      </c>
      <c r="P75" s="31">
        <v>6382416</v>
      </c>
      <c r="Q75" s="31">
        <v>46501598</v>
      </c>
      <c r="R75" s="31">
        <v>19524340</v>
      </c>
      <c r="S75" s="31">
        <v>6382416</v>
      </c>
      <c r="T75" s="36">
        <f t="shared" si="12"/>
        <v>0.13725154133412792</v>
      </c>
      <c r="U75" s="36">
        <f t="shared" si="13"/>
        <v>-0.74078217402312863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48097572</v>
      </c>
      <c r="E76" s="31">
        <v>48097572</v>
      </c>
      <c r="F76" s="31">
        <v>2120257</v>
      </c>
      <c r="G76" s="36">
        <f t="shared" si="7"/>
        <v>4.4082412309710765E-2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2120257</v>
      </c>
      <c r="O76" s="36">
        <f t="shared" si="11"/>
        <v>4.4082412309710765E-2</v>
      </c>
      <c r="P76" s="31">
        <v>2880574</v>
      </c>
      <c r="Q76" s="31">
        <v>20715408</v>
      </c>
      <c r="R76" s="31">
        <v>39716834</v>
      </c>
      <c r="S76" s="31">
        <v>2880574</v>
      </c>
      <c r="T76" s="36">
        <f t="shared" si="12"/>
        <v>0.1390546592179116</v>
      </c>
      <c r="U76" s="36">
        <f t="shared" si="13"/>
        <v>-0.2639463523589396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421534891</v>
      </c>
      <c r="E78" s="32">
        <f>SUM(E71:E77)</f>
        <v>421534891</v>
      </c>
      <c r="F78" s="32">
        <f>SUM(F71:F77)</f>
        <v>123470287</v>
      </c>
      <c r="G78" s="37">
        <f t="shared" si="7"/>
        <v>0.29290644650338088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123470287</v>
      </c>
      <c r="O78" s="37">
        <f t="shared" si="11"/>
        <v>0.29290644650338088</v>
      </c>
      <c r="P78" s="32">
        <f>SUM(P71:P77)</f>
        <v>129434966</v>
      </c>
      <c r="Q78" s="32">
        <f>SUM(Q71:Q77)</f>
        <v>304476985</v>
      </c>
      <c r="R78" s="32">
        <f>SUM(R71:R77)</f>
        <v>396887605</v>
      </c>
      <c r="S78" s="32">
        <f>SUM(S71:S77)</f>
        <v>129434966</v>
      </c>
      <c r="T78" s="37">
        <f t="shared" si="12"/>
        <v>0.42510591071440096</v>
      </c>
      <c r="U78" s="37">
        <f t="shared" si="13"/>
        <v>-4.608243957818936E-2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82804439</v>
      </c>
      <c r="E79" s="31">
        <v>82804439</v>
      </c>
      <c r="F79" s="31">
        <v>13281851</v>
      </c>
      <c r="G79" s="36">
        <f t="shared" si="7"/>
        <v>0.16040022926790193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13281851</v>
      </c>
      <c r="O79" s="36">
        <f t="shared" si="11"/>
        <v>0.16040022926790193</v>
      </c>
      <c r="P79" s="31">
        <v>13496331</v>
      </c>
      <c r="Q79" s="31">
        <v>74074834</v>
      </c>
      <c r="R79" s="31">
        <v>79584641</v>
      </c>
      <c r="S79" s="31">
        <v>13496331</v>
      </c>
      <c r="T79" s="36">
        <f t="shared" si="12"/>
        <v>0.18219859932456953</v>
      </c>
      <c r="U79" s="36">
        <f t="shared" si="13"/>
        <v>-1.5891726425500408E-2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50389604</v>
      </c>
      <c r="E80" s="31">
        <v>50389604</v>
      </c>
      <c r="F80" s="31">
        <v>6943206</v>
      </c>
      <c r="G80" s="36">
        <f t="shared" si="7"/>
        <v>0.13779044582291219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6943206</v>
      </c>
      <c r="O80" s="36">
        <f t="shared" si="11"/>
        <v>0.13779044582291219</v>
      </c>
      <c r="P80" s="31">
        <v>5171081</v>
      </c>
      <c r="Q80" s="31">
        <v>54878672</v>
      </c>
      <c r="R80" s="31">
        <v>70435705</v>
      </c>
      <c r="S80" s="31">
        <v>5171081</v>
      </c>
      <c r="T80" s="36">
        <f t="shared" si="12"/>
        <v>9.4227517021548912E-2</v>
      </c>
      <c r="U80" s="36">
        <f t="shared" si="13"/>
        <v>0.34269913776249106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100041320</v>
      </c>
      <c r="E81" s="31">
        <v>100041320</v>
      </c>
      <c r="F81" s="31">
        <v>16180324</v>
      </c>
      <c r="G81" s="36">
        <f t="shared" si="7"/>
        <v>0.16173641051517512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16180324</v>
      </c>
      <c r="O81" s="36">
        <f t="shared" si="11"/>
        <v>0.16173641051517512</v>
      </c>
      <c r="P81" s="31">
        <v>15852471</v>
      </c>
      <c r="Q81" s="31">
        <v>79344820</v>
      </c>
      <c r="R81" s="31">
        <v>90024480</v>
      </c>
      <c r="S81" s="31">
        <v>15852471</v>
      </c>
      <c r="T81" s="36">
        <f t="shared" si="12"/>
        <v>0.1997921351387526</v>
      </c>
      <c r="U81" s="36">
        <f t="shared" si="13"/>
        <v>2.0681507633731E-2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21919367</v>
      </c>
      <c r="E82" s="31">
        <v>21919367</v>
      </c>
      <c r="F82" s="31">
        <v>2450496</v>
      </c>
      <c r="G82" s="36">
        <f t="shared" si="7"/>
        <v>0.11179592914339177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2450496</v>
      </c>
      <c r="O82" s="36">
        <f t="shared" si="11"/>
        <v>0.11179592914339177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255154730</v>
      </c>
      <c r="E84" s="32">
        <f>SUM(E79:E83)</f>
        <v>255154730</v>
      </c>
      <c r="F84" s="32">
        <f>SUM(F79:F83)</f>
        <v>38855877</v>
      </c>
      <c r="G84" s="37">
        <f t="shared" si="7"/>
        <v>0.15228358494471178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38855877</v>
      </c>
      <c r="O84" s="37">
        <f t="shared" si="11"/>
        <v>0.15228358494471178</v>
      </c>
      <c r="P84" s="32">
        <f>SUM(P79:P83)</f>
        <v>34519883</v>
      </c>
      <c r="Q84" s="32">
        <f>SUM(Q79:Q83)</f>
        <v>208298326</v>
      </c>
      <c r="R84" s="32">
        <f>SUM(R79:R83)</f>
        <v>240044826</v>
      </c>
      <c r="S84" s="32">
        <f>SUM(S79:S83)</f>
        <v>34519883</v>
      </c>
      <c r="T84" s="37">
        <f t="shared" si="12"/>
        <v>0.16572328574546491</v>
      </c>
      <c r="U84" s="37">
        <f t="shared" si="13"/>
        <v>0.12560859490746257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1467399431</v>
      </c>
      <c r="E85" s="32">
        <f>SUM(E57,E59:E62,E64:E69,E71:E77,E79:E83)</f>
        <v>1467399431</v>
      </c>
      <c r="F85" s="32">
        <f>SUM(F57,F59:F62,F64:F69,F71:F77,F79:F83)</f>
        <v>487611922</v>
      </c>
      <c r="G85" s="37">
        <f t="shared" si="7"/>
        <v>0.33229665467956693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487611922</v>
      </c>
      <c r="O85" s="37">
        <f t="shared" si="11"/>
        <v>0.33229665467956693</v>
      </c>
      <c r="P85" s="32">
        <f>SUM(P57,P59:P62,P64:P69,P71:P77,P79:P83)</f>
        <v>299463979</v>
      </c>
      <c r="Q85" s="32">
        <f>SUM(Q57,Q59:Q62,Q64:Q69,Q71:Q77,Q79:Q83)</f>
        <v>1152026738</v>
      </c>
      <c r="R85" s="32">
        <f>SUM(R57,R59:R62,R64:R69,R71:R77,R79:R83)</f>
        <v>1305298718</v>
      </c>
      <c r="S85" s="32">
        <f>SUM(S57,S59:S62,S64:S69,S71:S77,S79:S83)</f>
        <v>299463979</v>
      </c>
      <c r="T85" s="37">
        <f t="shared" si="12"/>
        <v>0.25994533731039149</v>
      </c>
      <c r="U85" s="37">
        <f t="shared" si="13"/>
        <v>0.62828238517461221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2550927375</v>
      </c>
      <c r="E88" s="31">
        <v>2550927375</v>
      </c>
      <c r="F88" s="31">
        <v>684173256</v>
      </c>
      <c r="G88" s="36">
        <f t="shared" ref="G88:G99" si="14">IF(($D88      =0),0,($F88      /$D88      ))</f>
        <v>0.26820569754558377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684173256</v>
      </c>
      <c r="O88" s="36">
        <f t="shared" ref="O88:O99" si="18">IF(($D88      =0),0,($N88      /$D88      ))</f>
        <v>0.26820569754558377</v>
      </c>
      <c r="P88" s="31">
        <v>443203979</v>
      </c>
      <c r="Q88" s="31">
        <v>2121685135</v>
      </c>
      <c r="R88" s="31">
        <v>2430454358</v>
      </c>
      <c r="S88" s="31">
        <v>443203979</v>
      </c>
      <c r="T88" s="36">
        <f t="shared" ref="T88:T99" si="19">IF(($Q88      =0),0,($S88      /$Q88      ))</f>
        <v>0.20889243728429102</v>
      </c>
      <c r="U88" s="36">
        <f t="shared" ref="U88:U99" si="20">IF(($P88      =0),0,(($F88      /$P88      )-1))</f>
        <v>0.54369836106548131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4079152000</v>
      </c>
      <c r="E89" s="31">
        <v>4079152000</v>
      </c>
      <c r="F89" s="31">
        <v>1168068073</v>
      </c>
      <c r="G89" s="36">
        <f t="shared" si="14"/>
        <v>0.28635071039274829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1168068073</v>
      </c>
      <c r="O89" s="36">
        <f t="shared" si="18"/>
        <v>0.28635071039274829</v>
      </c>
      <c r="P89" s="31">
        <v>1029201962</v>
      </c>
      <c r="Q89" s="31">
        <v>3844041000</v>
      </c>
      <c r="R89" s="31">
        <v>3844603000</v>
      </c>
      <c r="S89" s="31">
        <v>1029201962</v>
      </c>
      <c r="T89" s="36">
        <f t="shared" si="19"/>
        <v>0.26773959018647303</v>
      </c>
      <c r="U89" s="36">
        <f t="shared" si="20"/>
        <v>0.1349260068744409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1634789262</v>
      </c>
      <c r="E90" s="31">
        <v>1634789262</v>
      </c>
      <c r="F90" s="31">
        <v>283397240</v>
      </c>
      <c r="G90" s="36">
        <f t="shared" si="14"/>
        <v>0.17335398915777805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283397240</v>
      </c>
      <c r="O90" s="36">
        <f t="shared" si="18"/>
        <v>0.17335398915777805</v>
      </c>
      <c r="P90" s="31">
        <v>217677459</v>
      </c>
      <c r="Q90" s="31">
        <v>1549032861</v>
      </c>
      <c r="R90" s="31">
        <v>1709248171</v>
      </c>
      <c r="S90" s="31">
        <v>217677459</v>
      </c>
      <c r="T90" s="36">
        <f t="shared" si="19"/>
        <v>0.14052475223764799</v>
      </c>
      <c r="U90" s="36">
        <f t="shared" si="20"/>
        <v>0.30191358031241999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8264868637</v>
      </c>
      <c r="E91" s="32">
        <f>SUM(E88:E90)</f>
        <v>8264868637</v>
      </c>
      <c r="F91" s="32">
        <f>SUM(F88:F90)</f>
        <v>2135638569</v>
      </c>
      <c r="G91" s="37">
        <f t="shared" si="14"/>
        <v>0.25839957811781977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2135638569</v>
      </c>
      <c r="O91" s="37">
        <f t="shared" si="18"/>
        <v>0.25839957811781977</v>
      </c>
      <c r="P91" s="32">
        <f>SUM(P88:P90)</f>
        <v>1690083400</v>
      </c>
      <c r="Q91" s="32">
        <f>SUM(Q88:Q90)</f>
        <v>7514758996</v>
      </c>
      <c r="R91" s="32">
        <f>SUM(R88:R90)</f>
        <v>7984305529</v>
      </c>
      <c r="S91" s="32">
        <f>SUM(S88:S90)</f>
        <v>1690083400</v>
      </c>
      <c r="T91" s="37">
        <f t="shared" si="19"/>
        <v>0.22490187654715307</v>
      </c>
      <c r="U91" s="37">
        <f t="shared" si="20"/>
        <v>0.26362910197212752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247363929</v>
      </c>
      <c r="E92" s="31">
        <v>247363929</v>
      </c>
      <c r="F92" s="31">
        <v>32577834</v>
      </c>
      <c r="G92" s="36">
        <f t="shared" si="14"/>
        <v>0.13170001839678089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32577834</v>
      </c>
      <c r="O92" s="36">
        <f t="shared" si="18"/>
        <v>0.13170001839678089</v>
      </c>
      <c r="P92" s="31">
        <v>58314858</v>
      </c>
      <c r="Q92" s="31">
        <v>209812511</v>
      </c>
      <c r="R92" s="31">
        <v>204913018</v>
      </c>
      <c r="S92" s="31">
        <v>58314858</v>
      </c>
      <c r="T92" s="36">
        <f t="shared" si="19"/>
        <v>0.27793794432020308</v>
      </c>
      <c r="U92" s="36">
        <f t="shared" si="20"/>
        <v>-0.44134590879051783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124376019</v>
      </c>
      <c r="E93" s="31">
        <v>124376019</v>
      </c>
      <c r="F93" s="31">
        <v>17603774</v>
      </c>
      <c r="G93" s="36">
        <f t="shared" si="14"/>
        <v>0.14153672180165214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17603774</v>
      </c>
      <c r="O93" s="36">
        <f t="shared" si="18"/>
        <v>0.14153672180165214</v>
      </c>
      <c r="P93" s="31">
        <v>16749348</v>
      </c>
      <c r="Q93" s="31">
        <v>129287561</v>
      </c>
      <c r="R93" s="31">
        <v>126256791</v>
      </c>
      <c r="S93" s="31">
        <v>16749348</v>
      </c>
      <c r="T93" s="36">
        <f t="shared" si="19"/>
        <v>0.12955111745050246</v>
      </c>
      <c r="U93" s="36">
        <f t="shared" si="20"/>
        <v>5.1012493143016702E-2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58195375</v>
      </c>
      <c r="E94" s="31">
        <v>58195375</v>
      </c>
      <c r="F94" s="31">
        <v>82091254</v>
      </c>
      <c r="G94" s="36">
        <f t="shared" si="14"/>
        <v>1.4106147438692507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82091254</v>
      </c>
      <c r="O94" s="36">
        <f t="shared" si="18"/>
        <v>1.4106147438692507</v>
      </c>
      <c r="P94" s="31">
        <v>19460291</v>
      </c>
      <c r="Q94" s="31">
        <v>61128094</v>
      </c>
      <c r="R94" s="31">
        <v>64564216</v>
      </c>
      <c r="S94" s="31">
        <v>19460291</v>
      </c>
      <c r="T94" s="36">
        <f t="shared" si="19"/>
        <v>0.31835265467298884</v>
      </c>
      <c r="U94" s="36">
        <f t="shared" si="20"/>
        <v>3.218398070203575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429935323</v>
      </c>
      <c r="E96" s="32">
        <f>SUM(E92:E95)</f>
        <v>429935323</v>
      </c>
      <c r="F96" s="32">
        <f>SUM(F92:F95)</f>
        <v>132272862</v>
      </c>
      <c r="G96" s="37">
        <f t="shared" si="14"/>
        <v>0.30765758225452899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132272862</v>
      </c>
      <c r="O96" s="37">
        <f t="shared" si="18"/>
        <v>0.30765758225452899</v>
      </c>
      <c r="P96" s="32">
        <f>SUM(P92:P95)</f>
        <v>94524497</v>
      </c>
      <c r="Q96" s="32">
        <f>SUM(Q92:Q95)</f>
        <v>400228166</v>
      </c>
      <c r="R96" s="32">
        <f>SUM(R92:R95)</f>
        <v>395734025</v>
      </c>
      <c r="S96" s="32">
        <f>SUM(S92:S95)</f>
        <v>94524497</v>
      </c>
      <c r="T96" s="37">
        <f t="shared" si="19"/>
        <v>0.23617652386813776</v>
      </c>
      <c r="U96" s="37">
        <f t="shared" si="20"/>
        <v>0.3993500753566559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154144356</v>
      </c>
      <c r="E97" s="31">
        <v>154144356</v>
      </c>
      <c r="F97" s="31">
        <v>44115956</v>
      </c>
      <c r="G97" s="36">
        <f t="shared" si="14"/>
        <v>0.28619897052863874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44115956</v>
      </c>
      <c r="O97" s="36">
        <f t="shared" si="18"/>
        <v>0.28619897052863874</v>
      </c>
      <c r="P97" s="31">
        <v>17600217</v>
      </c>
      <c r="Q97" s="31">
        <v>126582342</v>
      </c>
      <c r="R97" s="31">
        <v>199271279</v>
      </c>
      <c r="S97" s="31">
        <v>17600217</v>
      </c>
      <c r="T97" s="36">
        <f t="shared" si="19"/>
        <v>0.13904164452890277</v>
      </c>
      <c r="U97" s="36">
        <f t="shared" si="20"/>
        <v>1.5065575043762243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151903521</v>
      </c>
      <c r="E98" s="31">
        <v>151903521</v>
      </c>
      <c r="F98" s="31">
        <v>17540053</v>
      </c>
      <c r="G98" s="36">
        <f t="shared" si="14"/>
        <v>0.11546837679950815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17540053</v>
      </c>
      <c r="O98" s="36">
        <f t="shared" si="18"/>
        <v>0.11546837679950815</v>
      </c>
      <c r="P98" s="31">
        <v>11069430</v>
      </c>
      <c r="Q98" s="31">
        <v>132990057</v>
      </c>
      <c r="R98" s="31">
        <v>67989489</v>
      </c>
      <c r="S98" s="31">
        <v>11069430</v>
      </c>
      <c r="T98" s="36">
        <f t="shared" si="19"/>
        <v>8.3235019592479753E-2</v>
      </c>
      <c r="U98" s="36">
        <f t="shared" si="20"/>
        <v>0.58454888824447138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118963882</v>
      </c>
      <c r="E99" s="31">
        <v>118963882</v>
      </c>
      <c r="F99" s="31">
        <v>19537796</v>
      </c>
      <c r="G99" s="36">
        <f t="shared" si="14"/>
        <v>0.16423300645148753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19537796</v>
      </c>
      <c r="O99" s="36">
        <f t="shared" si="18"/>
        <v>0.16423300645148753</v>
      </c>
      <c r="P99" s="31">
        <v>35713025</v>
      </c>
      <c r="Q99" s="31">
        <v>183322089</v>
      </c>
      <c r="R99" s="31">
        <v>185522089</v>
      </c>
      <c r="S99" s="31">
        <v>35713025</v>
      </c>
      <c r="T99" s="36">
        <f t="shared" si="19"/>
        <v>0.19481026642675886</v>
      </c>
      <c r="U99" s="36">
        <f t="shared" si="20"/>
        <v>-0.45292240016072571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425011759</v>
      </c>
      <c r="E101" s="32">
        <f>SUM(E97:E100)</f>
        <v>425011759</v>
      </c>
      <c r="F101" s="32">
        <f>SUM(F97:F100)</f>
        <v>81193805</v>
      </c>
      <c r="G101" s="37">
        <f>IF(($D101     =0),0,($F101     /$D101     ))</f>
        <v>0.19103896134789061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81193805</v>
      </c>
      <c r="O101" s="37">
        <f>IF(($D101     =0),0,($N101     /$D101     ))</f>
        <v>0.19103896134789061</v>
      </c>
      <c r="P101" s="32">
        <f>SUM(P97:P100)</f>
        <v>64382672</v>
      </c>
      <c r="Q101" s="32">
        <f>SUM(Q97:Q100)</f>
        <v>442894488</v>
      </c>
      <c r="R101" s="32">
        <f>SUM(R97:R100)</f>
        <v>452782857</v>
      </c>
      <c r="S101" s="32">
        <f>SUM(S97:S100)</f>
        <v>64382672</v>
      </c>
      <c r="T101" s="37">
        <f>IF(($Q101     =0),0,($S101     /$Q101     ))</f>
        <v>0.14536796854423711</v>
      </c>
      <c r="U101" s="37">
        <f>IF(($P101     =0),0,(($F101     /$P101     )-1))</f>
        <v>0.26111269504316326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9119815719</v>
      </c>
      <c r="E102" s="32">
        <f>SUM(E88:E90,E92:E95,E97:E100)</f>
        <v>9119815719</v>
      </c>
      <c r="F102" s="32">
        <f>SUM(F88:F90,F92:F95,F97:F100)</f>
        <v>2349105236</v>
      </c>
      <c r="G102" s="37">
        <f>IF(($D102     =0),0,($F102     /$D102     ))</f>
        <v>0.25758253328583514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2349105236</v>
      </c>
      <c r="O102" s="37">
        <f>IF(($D102     =0),0,($N102     /$D102     ))</f>
        <v>0.25758253328583514</v>
      </c>
      <c r="P102" s="32">
        <f>SUM(P88:P90,P92:P95,P97:P100)</f>
        <v>1848990569</v>
      </c>
      <c r="Q102" s="32">
        <f>SUM(Q88:Q90,Q92:Q95,Q97:Q100)</f>
        <v>8357881650</v>
      </c>
      <c r="R102" s="32">
        <f>SUM(R88:R90,R92:R95,R97:R100)</f>
        <v>8832822411</v>
      </c>
      <c r="S102" s="32">
        <f>SUM(S88:S90,S92:S95,S97:S100)</f>
        <v>1848990569</v>
      </c>
      <c r="T102" s="37">
        <f>IF(($Q102     =0),0,($S102     /$Q102     ))</f>
        <v>0.22122717770237868</v>
      </c>
      <c r="U102" s="37">
        <f>IF(($P102     =0),0,(($F102     /$P102     )-1))</f>
        <v>0.27047983661186548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1971151220</v>
      </c>
      <c r="E105" s="31">
        <v>1971151220</v>
      </c>
      <c r="F105" s="31">
        <v>424598559</v>
      </c>
      <c r="G105" s="36">
        <f t="shared" ref="G105:G136" si="21">IF(($D105     =0),0,($F105     /$D105     ))</f>
        <v>0.21540638520874111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424598559</v>
      </c>
      <c r="O105" s="36">
        <f t="shared" ref="O105:O136" si="25">IF(($D105     =0),0,($N105     /$D105     ))</f>
        <v>0.21540638520874111</v>
      </c>
      <c r="P105" s="31">
        <v>301783618</v>
      </c>
      <c r="Q105" s="31">
        <v>1806158810</v>
      </c>
      <c r="R105" s="31">
        <v>1832546302</v>
      </c>
      <c r="S105" s="31">
        <v>301783618</v>
      </c>
      <c r="T105" s="36">
        <f t="shared" ref="T105:T136" si="26">IF(($Q105     =0),0,($S105     /$Q105     ))</f>
        <v>0.16708587103699923</v>
      </c>
      <c r="U105" s="36">
        <f t="shared" ref="U105:U136" si="27">IF(($P105     =0),0,(($F105     /$P105     )-1))</f>
        <v>0.40696357812238837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1971151220</v>
      </c>
      <c r="E106" s="32">
        <f>E105</f>
        <v>1971151220</v>
      </c>
      <c r="F106" s="32">
        <f>F105</f>
        <v>424598559</v>
      </c>
      <c r="G106" s="37">
        <f t="shared" si="21"/>
        <v>0.21540638520874111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424598559</v>
      </c>
      <c r="O106" s="37">
        <f t="shared" si="25"/>
        <v>0.21540638520874111</v>
      </c>
      <c r="P106" s="32">
        <f>P105</f>
        <v>301783618</v>
      </c>
      <c r="Q106" s="32">
        <f>Q105</f>
        <v>1806158810</v>
      </c>
      <c r="R106" s="32">
        <f>R105</f>
        <v>1832546302</v>
      </c>
      <c r="S106" s="32">
        <f>S105</f>
        <v>301783618</v>
      </c>
      <c r="T106" s="37">
        <f t="shared" si="26"/>
        <v>0.16708587103699923</v>
      </c>
      <c r="U106" s="37">
        <f t="shared" si="27"/>
        <v>0.40696357812238837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38772021</v>
      </c>
      <c r="E107" s="31">
        <v>38772021</v>
      </c>
      <c r="F107" s="31">
        <v>7478481</v>
      </c>
      <c r="G107" s="36">
        <f t="shared" si="21"/>
        <v>0.19288344551345415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7478481</v>
      </c>
      <c r="O107" s="36">
        <f t="shared" si="25"/>
        <v>0.19288344551345415</v>
      </c>
      <c r="P107" s="31">
        <v>2819872</v>
      </c>
      <c r="Q107" s="31">
        <v>39113877</v>
      </c>
      <c r="R107" s="31">
        <v>34861442</v>
      </c>
      <c r="S107" s="31">
        <v>2819872</v>
      </c>
      <c r="T107" s="36">
        <f t="shared" si="26"/>
        <v>7.2093901609395564E-2</v>
      </c>
      <c r="U107" s="36">
        <f t="shared" si="27"/>
        <v>1.6520639943940716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2549032</v>
      </c>
      <c r="E108" s="31">
        <v>2549032</v>
      </c>
      <c r="F108" s="31">
        <v>165439</v>
      </c>
      <c r="G108" s="36">
        <f t="shared" si="21"/>
        <v>6.4902676780832877E-2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165439</v>
      </c>
      <c r="O108" s="36">
        <f t="shared" si="25"/>
        <v>6.4902676780832877E-2</v>
      </c>
      <c r="P108" s="31">
        <v>664530</v>
      </c>
      <c r="Q108" s="31">
        <v>3226412</v>
      </c>
      <c r="R108" s="31">
        <v>3515103</v>
      </c>
      <c r="S108" s="31">
        <v>664530</v>
      </c>
      <c r="T108" s="36">
        <f t="shared" si="26"/>
        <v>0.20596563613078553</v>
      </c>
      <c r="U108" s="36">
        <f t="shared" si="27"/>
        <v>-0.75104359472108106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10937076</v>
      </c>
      <c r="E109" s="31">
        <v>10937076</v>
      </c>
      <c r="F109" s="31">
        <v>3691490</v>
      </c>
      <c r="G109" s="36">
        <f t="shared" si="21"/>
        <v>0.33752074137548282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3691490</v>
      </c>
      <c r="O109" s="36">
        <f t="shared" si="25"/>
        <v>0.33752074137548282</v>
      </c>
      <c r="P109" s="31">
        <v>3847187</v>
      </c>
      <c r="Q109" s="31">
        <v>12289524</v>
      </c>
      <c r="R109" s="31">
        <v>16391130</v>
      </c>
      <c r="S109" s="31">
        <v>3847187</v>
      </c>
      <c r="T109" s="36">
        <f t="shared" si="26"/>
        <v>0.31304605450951556</v>
      </c>
      <c r="U109" s="36">
        <f t="shared" si="27"/>
        <v>-4.0470348854890648E-2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175873835</v>
      </c>
      <c r="E110" s="31">
        <v>175873835</v>
      </c>
      <c r="F110" s="31">
        <v>47540352</v>
      </c>
      <c r="G110" s="36">
        <f t="shared" si="21"/>
        <v>0.27030940674034887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47540352</v>
      </c>
      <c r="O110" s="36">
        <f t="shared" si="25"/>
        <v>0.27030940674034887</v>
      </c>
      <c r="P110" s="31">
        <v>49456898</v>
      </c>
      <c r="Q110" s="31">
        <v>179857858</v>
      </c>
      <c r="R110" s="31">
        <v>193997854</v>
      </c>
      <c r="S110" s="31">
        <v>49456898</v>
      </c>
      <c r="T110" s="36">
        <f t="shared" si="26"/>
        <v>0.27497768821421192</v>
      </c>
      <c r="U110" s="36">
        <f t="shared" si="27"/>
        <v>-3.8751844080475939E-2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228131964</v>
      </c>
      <c r="E112" s="32">
        <f>SUM(E107:E111)</f>
        <v>228131964</v>
      </c>
      <c r="F112" s="32">
        <f>SUM(F107:F111)</f>
        <v>58875762</v>
      </c>
      <c r="G112" s="37">
        <f t="shared" si="21"/>
        <v>0.25807765368644264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58875762</v>
      </c>
      <c r="O112" s="37">
        <f t="shared" si="25"/>
        <v>0.25807765368644264</v>
      </c>
      <c r="P112" s="32">
        <f>SUM(P107:P111)</f>
        <v>56788487</v>
      </c>
      <c r="Q112" s="32">
        <f>SUM(Q107:Q111)</f>
        <v>234487671</v>
      </c>
      <c r="R112" s="32">
        <f>SUM(R107:R111)</f>
        <v>248765529</v>
      </c>
      <c r="S112" s="32">
        <f>SUM(S107:S111)</f>
        <v>56788487</v>
      </c>
      <c r="T112" s="37">
        <f t="shared" si="26"/>
        <v>0.24218112089995555</v>
      </c>
      <c r="U112" s="37">
        <f t="shared" si="27"/>
        <v>3.6755249351862362E-2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13406807</v>
      </c>
      <c r="E113" s="31">
        <v>13406807</v>
      </c>
      <c r="F113" s="31">
        <v>3951210</v>
      </c>
      <c r="G113" s="36">
        <f t="shared" si="21"/>
        <v>0.29471670622244356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3951210</v>
      </c>
      <c r="O113" s="36">
        <f t="shared" si="25"/>
        <v>0.29471670622244356</v>
      </c>
      <c r="P113" s="31">
        <v>2878944</v>
      </c>
      <c r="Q113" s="31">
        <v>17125035</v>
      </c>
      <c r="R113" s="31">
        <v>16235535</v>
      </c>
      <c r="S113" s="31">
        <v>2878944</v>
      </c>
      <c r="T113" s="36">
        <f t="shared" si="26"/>
        <v>0.16811317465920508</v>
      </c>
      <c r="U113" s="36">
        <f t="shared" si="27"/>
        <v>0.37245114875454344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26794223</v>
      </c>
      <c r="E114" s="31">
        <v>26794223</v>
      </c>
      <c r="F114" s="31">
        <v>5847625</v>
      </c>
      <c r="G114" s="36">
        <f t="shared" si="21"/>
        <v>0.21824200686842085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5847625</v>
      </c>
      <c r="O114" s="36">
        <f t="shared" si="25"/>
        <v>0.21824200686842085</v>
      </c>
      <c r="P114" s="31">
        <v>3224339</v>
      </c>
      <c r="Q114" s="31">
        <v>25201553</v>
      </c>
      <c r="R114" s="31">
        <v>26484567</v>
      </c>
      <c r="S114" s="31">
        <v>3224339</v>
      </c>
      <c r="T114" s="36">
        <f t="shared" si="26"/>
        <v>0.1279420756331961</v>
      </c>
      <c r="U114" s="36">
        <f t="shared" si="27"/>
        <v>0.81358876966720928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12042575</v>
      </c>
      <c r="E115" s="31">
        <v>12042575</v>
      </c>
      <c r="F115" s="31">
        <v>923723</v>
      </c>
      <c r="G115" s="36">
        <f t="shared" si="21"/>
        <v>7.6704774518738722E-2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923723</v>
      </c>
      <c r="O115" s="36">
        <f t="shared" si="25"/>
        <v>7.6704774518738722E-2</v>
      </c>
      <c r="P115" s="31">
        <v>999082</v>
      </c>
      <c r="Q115" s="31">
        <v>19482338</v>
      </c>
      <c r="R115" s="31">
        <v>11961650</v>
      </c>
      <c r="S115" s="31">
        <v>999082</v>
      </c>
      <c r="T115" s="36">
        <f t="shared" si="26"/>
        <v>5.1281422178385369E-2</v>
      </c>
      <c r="U115" s="36">
        <f t="shared" si="27"/>
        <v>-7.5428243127190764E-2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272508</v>
      </c>
      <c r="E116" s="31">
        <v>272508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-180916</v>
      </c>
      <c r="R116" s="31">
        <v>-180916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122446547</v>
      </c>
      <c r="E117" s="31">
        <v>122446547</v>
      </c>
      <c r="F117" s="31">
        <v>30263329</v>
      </c>
      <c r="G117" s="36">
        <f t="shared" si="21"/>
        <v>0.24715543019763556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30263329</v>
      </c>
      <c r="O117" s="36">
        <f t="shared" si="25"/>
        <v>0.24715543019763556</v>
      </c>
      <c r="P117" s="31">
        <v>26686069</v>
      </c>
      <c r="Q117" s="31">
        <v>124979605</v>
      </c>
      <c r="R117" s="31">
        <v>114429531</v>
      </c>
      <c r="S117" s="31">
        <v>26686069</v>
      </c>
      <c r="T117" s="36">
        <f t="shared" si="26"/>
        <v>0.21352339047639013</v>
      </c>
      <c r="U117" s="36">
        <f t="shared" si="27"/>
        <v>0.13404971710145852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771600</v>
      </c>
      <c r="E118" s="31">
        <v>771600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325640</v>
      </c>
      <c r="Q118" s="31">
        <v>1040800</v>
      </c>
      <c r="R118" s="31">
        <v>1241600</v>
      </c>
      <c r="S118" s="31">
        <v>325640</v>
      </c>
      <c r="T118" s="36">
        <f t="shared" si="26"/>
        <v>0.3128747117601845</v>
      </c>
      <c r="U118" s="36">
        <f t="shared" si="27"/>
        <v>-1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7106340</v>
      </c>
      <c r="E119" s="31">
        <v>7106340</v>
      </c>
      <c r="F119" s="31">
        <v>1766536</v>
      </c>
      <c r="G119" s="36">
        <f t="shared" si="21"/>
        <v>0.2485859106093995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1766536</v>
      </c>
      <c r="O119" s="36">
        <f t="shared" si="25"/>
        <v>0.2485859106093995</v>
      </c>
      <c r="P119" s="31">
        <v>1418950</v>
      </c>
      <c r="Q119" s="31">
        <v>7428768</v>
      </c>
      <c r="R119" s="31">
        <v>6192039</v>
      </c>
      <c r="S119" s="31">
        <v>1418950</v>
      </c>
      <c r="T119" s="36">
        <f t="shared" si="26"/>
        <v>0.19100744564913053</v>
      </c>
      <c r="U119" s="36">
        <f t="shared" si="27"/>
        <v>0.24496000563797171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182840600</v>
      </c>
      <c r="E121" s="32">
        <f>SUM(E113:E120)</f>
        <v>182840600</v>
      </c>
      <c r="F121" s="32">
        <f>SUM(F113:F120)</f>
        <v>42752423</v>
      </c>
      <c r="G121" s="37">
        <f t="shared" si="21"/>
        <v>0.23382346699802997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42752423</v>
      </c>
      <c r="O121" s="37">
        <f t="shared" si="25"/>
        <v>0.23382346699802997</v>
      </c>
      <c r="P121" s="32">
        <f>SUM(P113:P120)</f>
        <v>35533024</v>
      </c>
      <c r="Q121" s="32">
        <f>SUM(Q113:Q120)</f>
        <v>195077183</v>
      </c>
      <c r="R121" s="32">
        <f>SUM(R113:R120)</f>
        <v>176364006</v>
      </c>
      <c r="S121" s="32">
        <f>SUM(S113:S120)</f>
        <v>35533024</v>
      </c>
      <c r="T121" s="37">
        <f t="shared" si="26"/>
        <v>0.18214853963725733</v>
      </c>
      <c r="U121" s="37">
        <f t="shared" si="27"/>
        <v>0.2031743484596189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14180141</v>
      </c>
      <c r="E122" s="31">
        <v>14180141</v>
      </c>
      <c r="F122" s="31">
        <v>3286094</v>
      </c>
      <c r="G122" s="36">
        <f t="shared" si="21"/>
        <v>0.23173916253724133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3286094</v>
      </c>
      <c r="O122" s="36">
        <f t="shared" si="25"/>
        <v>0.23173916253724133</v>
      </c>
      <c r="P122" s="31">
        <v>3295453</v>
      </c>
      <c r="Q122" s="31">
        <v>15017342</v>
      </c>
      <c r="R122" s="31">
        <v>15190740</v>
      </c>
      <c r="S122" s="31">
        <v>3295453</v>
      </c>
      <c r="T122" s="36">
        <f t="shared" si="26"/>
        <v>0.21944316111333151</v>
      </c>
      <c r="U122" s="36">
        <f t="shared" si="27"/>
        <v>-2.8399737456428209E-3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40832269</v>
      </c>
      <c r="E123" s="31">
        <v>40832269</v>
      </c>
      <c r="F123" s="31">
        <v>9688240</v>
      </c>
      <c r="G123" s="36">
        <f t="shared" si="21"/>
        <v>0.23726920490262249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9688240</v>
      </c>
      <c r="O123" s="36">
        <f t="shared" si="25"/>
        <v>0.23726920490262249</v>
      </c>
      <c r="P123" s="31">
        <v>8555972</v>
      </c>
      <c r="Q123" s="31">
        <v>47214163</v>
      </c>
      <c r="R123" s="31">
        <v>43205561</v>
      </c>
      <c r="S123" s="31">
        <v>8555972</v>
      </c>
      <c r="T123" s="36">
        <f t="shared" si="26"/>
        <v>0.1812162168373079</v>
      </c>
      <c r="U123" s="36">
        <f t="shared" si="27"/>
        <v>0.13233657146143063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61130736</v>
      </c>
      <c r="E124" s="31">
        <v>61130736</v>
      </c>
      <c r="F124" s="31">
        <v>9679482</v>
      </c>
      <c r="G124" s="36">
        <f t="shared" si="21"/>
        <v>0.15834067497567836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9679482</v>
      </c>
      <c r="O124" s="36">
        <f t="shared" si="25"/>
        <v>0.15834067497567836</v>
      </c>
      <c r="P124" s="31">
        <v>7522388</v>
      </c>
      <c r="Q124" s="31">
        <v>64418628</v>
      </c>
      <c r="R124" s="31">
        <v>62672837</v>
      </c>
      <c r="S124" s="31">
        <v>7522388</v>
      </c>
      <c r="T124" s="36">
        <f t="shared" si="26"/>
        <v>0.11677348980484341</v>
      </c>
      <c r="U124" s="36">
        <f t="shared" si="27"/>
        <v>0.28675654592663924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116143146</v>
      </c>
      <c r="E126" s="32">
        <f>SUM(E122:E125)</f>
        <v>116143146</v>
      </c>
      <c r="F126" s="32">
        <f>SUM(F122:F125)</f>
        <v>22653816</v>
      </c>
      <c r="G126" s="37">
        <f t="shared" si="21"/>
        <v>0.19505082116511635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22653816</v>
      </c>
      <c r="O126" s="37">
        <f t="shared" si="25"/>
        <v>0.19505082116511635</v>
      </c>
      <c r="P126" s="32">
        <f>SUM(P122:P125)</f>
        <v>19373813</v>
      </c>
      <c r="Q126" s="32">
        <f>SUM(Q122:Q125)</f>
        <v>126650133</v>
      </c>
      <c r="R126" s="32">
        <f>SUM(R122:R125)</f>
        <v>121069138</v>
      </c>
      <c r="S126" s="32">
        <f>SUM(S122:S125)</f>
        <v>19373813</v>
      </c>
      <c r="T126" s="37">
        <f t="shared" si="26"/>
        <v>0.15297112242274549</v>
      </c>
      <c r="U126" s="37">
        <f t="shared" si="27"/>
        <v>0.16930084955398295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19471984</v>
      </c>
      <c r="E127" s="31">
        <v>19471984</v>
      </c>
      <c r="F127" s="31">
        <v>4059093</v>
      </c>
      <c r="G127" s="36">
        <f t="shared" si="21"/>
        <v>0.20845811089409277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4059093</v>
      </c>
      <c r="O127" s="36">
        <f t="shared" si="25"/>
        <v>0.20845811089409277</v>
      </c>
      <c r="P127" s="31">
        <v>3237564</v>
      </c>
      <c r="Q127" s="31">
        <v>18087372</v>
      </c>
      <c r="R127" s="31">
        <v>17926822</v>
      </c>
      <c r="S127" s="31">
        <v>3237564</v>
      </c>
      <c r="T127" s="36">
        <f t="shared" si="26"/>
        <v>0.1789958209517668</v>
      </c>
      <c r="U127" s="36">
        <f t="shared" si="27"/>
        <v>0.25374911507540854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14866993</v>
      </c>
      <c r="E128" s="31">
        <v>14866993</v>
      </c>
      <c r="F128" s="31">
        <v>1118673</v>
      </c>
      <c r="G128" s="36">
        <f t="shared" si="21"/>
        <v>7.5245411092882061E-2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1118673</v>
      </c>
      <c r="O128" s="36">
        <f t="shared" si="25"/>
        <v>7.5245411092882061E-2</v>
      </c>
      <c r="P128" s="31">
        <v>3276182</v>
      </c>
      <c r="Q128" s="31">
        <v>15837250</v>
      </c>
      <c r="R128" s="31">
        <v>16267294</v>
      </c>
      <c r="S128" s="31">
        <v>3276182</v>
      </c>
      <c r="T128" s="36">
        <f t="shared" si="26"/>
        <v>0.20686558588138723</v>
      </c>
      <c r="U128" s="36">
        <f t="shared" si="27"/>
        <v>-0.65854369506944366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7071173</v>
      </c>
      <c r="E129" s="31">
        <v>7071173</v>
      </c>
      <c r="F129" s="31">
        <v>1696234</v>
      </c>
      <c r="G129" s="36">
        <f t="shared" si="21"/>
        <v>0.23988014435511618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1696234</v>
      </c>
      <c r="O129" s="36">
        <f t="shared" si="25"/>
        <v>0.23988014435511618</v>
      </c>
      <c r="P129" s="31">
        <v>877408</v>
      </c>
      <c r="Q129" s="31">
        <v>6623070</v>
      </c>
      <c r="R129" s="31">
        <v>7238343</v>
      </c>
      <c r="S129" s="31">
        <v>877408</v>
      </c>
      <c r="T129" s="36">
        <f t="shared" si="26"/>
        <v>0.13247753685224525</v>
      </c>
      <c r="U129" s="36">
        <f t="shared" si="27"/>
        <v>0.93323288595499476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11096750</v>
      </c>
      <c r="E130" s="31">
        <v>11096750</v>
      </c>
      <c r="F130" s="31">
        <v>2496922</v>
      </c>
      <c r="G130" s="36">
        <f t="shared" si="21"/>
        <v>0.22501381034987722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2496922</v>
      </c>
      <c r="O130" s="36">
        <f t="shared" si="25"/>
        <v>0.22501381034987722</v>
      </c>
      <c r="P130" s="31">
        <v>2528193</v>
      </c>
      <c r="Q130" s="31">
        <v>16930185</v>
      </c>
      <c r="R130" s="31">
        <v>16932145</v>
      </c>
      <c r="S130" s="31">
        <v>2528193</v>
      </c>
      <c r="T130" s="36">
        <f t="shared" si="26"/>
        <v>0.14933050052317798</v>
      </c>
      <c r="U130" s="36">
        <f t="shared" si="27"/>
        <v>-1.23689132910344E-2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52506900</v>
      </c>
      <c r="E132" s="32">
        <f>SUM(E127:E131)</f>
        <v>52506900</v>
      </c>
      <c r="F132" s="32">
        <f>SUM(F127:F131)</f>
        <v>9370922</v>
      </c>
      <c r="G132" s="37">
        <f t="shared" si="21"/>
        <v>0.17847029628486924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9370922</v>
      </c>
      <c r="O132" s="37">
        <f t="shared" si="25"/>
        <v>0.17847029628486924</v>
      </c>
      <c r="P132" s="32">
        <f>SUM(P127:P131)</f>
        <v>9919347</v>
      </c>
      <c r="Q132" s="32">
        <f>SUM(Q127:Q131)</f>
        <v>57477877</v>
      </c>
      <c r="R132" s="32">
        <f>SUM(R127:R131)</f>
        <v>58364604</v>
      </c>
      <c r="S132" s="32">
        <f>SUM(S127:S131)</f>
        <v>9919347</v>
      </c>
      <c r="T132" s="37">
        <f t="shared" si="26"/>
        <v>0.17257678115007624</v>
      </c>
      <c r="U132" s="37">
        <f t="shared" si="27"/>
        <v>-5.5288417675074752E-2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114686944</v>
      </c>
      <c r="E133" s="31">
        <v>114686944</v>
      </c>
      <c r="F133" s="31">
        <v>28265888</v>
      </c>
      <c r="G133" s="36">
        <f t="shared" si="21"/>
        <v>0.24646125368899882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28265888</v>
      </c>
      <c r="O133" s="36">
        <f t="shared" si="25"/>
        <v>0.24646125368899882</v>
      </c>
      <c r="P133" s="31">
        <v>22394835</v>
      </c>
      <c r="Q133" s="31">
        <v>128131841</v>
      </c>
      <c r="R133" s="31">
        <v>131492643</v>
      </c>
      <c r="S133" s="31">
        <v>22394835</v>
      </c>
      <c r="T133" s="36">
        <f t="shared" si="26"/>
        <v>0.17477962405925315</v>
      </c>
      <c r="U133" s="36">
        <f t="shared" si="27"/>
        <v>0.26216102954096332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3514303</v>
      </c>
      <c r="E134" s="31">
        <v>3514303</v>
      </c>
      <c r="F134" s="31">
        <v>667703</v>
      </c>
      <c r="G134" s="36">
        <f t="shared" si="21"/>
        <v>0.18999585408543315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667703</v>
      </c>
      <c r="O134" s="36">
        <f t="shared" si="25"/>
        <v>0.18999585408543315</v>
      </c>
      <c r="P134" s="31">
        <v>756851</v>
      </c>
      <c r="Q134" s="31">
        <v>3607874</v>
      </c>
      <c r="R134" s="31">
        <v>2871599</v>
      </c>
      <c r="S134" s="31">
        <v>756851</v>
      </c>
      <c r="T134" s="36">
        <f t="shared" si="26"/>
        <v>0.20977755875066589</v>
      </c>
      <c r="U134" s="36">
        <f t="shared" si="27"/>
        <v>-0.11778804546733768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25179954</v>
      </c>
      <c r="E135" s="31">
        <v>25179954</v>
      </c>
      <c r="F135" s="31">
        <v>5411182</v>
      </c>
      <c r="G135" s="36">
        <f t="shared" si="21"/>
        <v>0.21490039259007385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5411182</v>
      </c>
      <c r="O135" s="36">
        <f t="shared" si="25"/>
        <v>0.21490039259007385</v>
      </c>
      <c r="P135" s="31">
        <v>7108743</v>
      </c>
      <c r="Q135" s="31">
        <v>19673210</v>
      </c>
      <c r="R135" s="31">
        <v>23129845</v>
      </c>
      <c r="S135" s="31">
        <v>7108743</v>
      </c>
      <c r="T135" s="36">
        <f t="shared" si="26"/>
        <v>0.3613412859416435</v>
      </c>
      <c r="U135" s="36">
        <f t="shared" si="27"/>
        <v>-0.23879903943636727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143381201</v>
      </c>
      <c r="E137" s="32">
        <f>SUM(E133:E136)</f>
        <v>143381201</v>
      </c>
      <c r="F137" s="32">
        <f>SUM(F133:F136)</f>
        <v>34344773</v>
      </c>
      <c r="G137" s="37">
        <f t="shared" ref="G137:G170" si="28">IF(($D137     =0),0,($F137     /$D137     ))</f>
        <v>0.23953470022893728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34344773</v>
      </c>
      <c r="O137" s="37">
        <f t="shared" ref="O137:O170" si="32">IF(($D137     =0),0,($N137     /$D137     ))</f>
        <v>0.23953470022893728</v>
      </c>
      <c r="P137" s="32">
        <f>SUM(P133:P136)</f>
        <v>30260429</v>
      </c>
      <c r="Q137" s="32">
        <f>SUM(Q133:Q136)</f>
        <v>151412925</v>
      </c>
      <c r="R137" s="32">
        <f>SUM(R133:R136)</f>
        <v>157494087</v>
      </c>
      <c r="S137" s="32">
        <f>SUM(S133:S136)</f>
        <v>30260429</v>
      </c>
      <c r="T137" s="37">
        <f t="shared" ref="T137:T170" si="33">IF(($Q137     =0),0,($S137     /$Q137     ))</f>
        <v>0.19985367167300941</v>
      </c>
      <c r="U137" s="37">
        <f t="shared" ref="U137:U170" si="34">IF(($P137     =0),0,(($F137     /$P137     )-1))</f>
        <v>0.13497310299202958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3211112</v>
      </c>
      <c r="E139" s="31">
        <v>3211112</v>
      </c>
      <c r="F139" s="31">
        <v>1687158</v>
      </c>
      <c r="G139" s="36">
        <f t="shared" si="28"/>
        <v>0.52541238050868355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1687158</v>
      </c>
      <c r="O139" s="36">
        <f t="shared" si="32"/>
        <v>0.52541238050868355</v>
      </c>
      <c r="P139" s="31">
        <v>1464912</v>
      </c>
      <c r="Q139" s="31">
        <v>1462171</v>
      </c>
      <c r="R139" s="31">
        <v>1424640</v>
      </c>
      <c r="S139" s="31">
        <v>1464912</v>
      </c>
      <c r="T139" s="36">
        <f t="shared" si="33"/>
        <v>1.0018746097412683</v>
      </c>
      <c r="U139" s="36">
        <f t="shared" si="34"/>
        <v>0.15171286739408241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29446807</v>
      </c>
      <c r="E140" s="31">
        <v>29446807</v>
      </c>
      <c r="F140" s="31">
        <v>2965078</v>
      </c>
      <c r="G140" s="36">
        <f t="shared" si="28"/>
        <v>0.10069268291125757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2965078</v>
      </c>
      <c r="O140" s="36">
        <f t="shared" si="32"/>
        <v>0.10069268291125757</v>
      </c>
      <c r="P140" s="31">
        <v>5540487</v>
      </c>
      <c r="Q140" s="31">
        <v>26738872</v>
      </c>
      <c r="R140" s="31">
        <v>25228563</v>
      </c>
      <c r="S140" s="31">
        <v>5540487</v>
      </c>
      <c r="T140" s="36">
        <f t="shared" si="33"/>
        <v>0.20720720754413274</v>
      </c>
      <c r="U140" s="36">
        <f t="shared" si="34"/>
        <v>-0.46483440896080075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11047219</v>
      </c>
      <c r="E141" s="31">
        <v>11047219</v>
      </c>
      <c r="F141" s="31">
        <v>4788374</v>
      </c>
      <c r="G141" s="36">
        <f t="shared" si="28"/>
        <v>0.4334461007788476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4788374</v>
      </c>
      <c r="O141" s="36">
        <f t="shared" si="32"/>
        <v>0.4334461007788476</v>
      </c>
      <c r="P141" s="31">
        <v>4583694</v>
      </c>
      <c r="Q141" s="31">
        <v>11419505</v>
      </c>
      <c r="R141" s="31">
        <v>17123590</v>
      </c>
      <c r="S141" s="31">
        <v>4583694</v>
      </c>
      <c r="T141" s="36">
        <f t="shared" si="33"/>
        <v>0.40139165401652699</v>
      </c>
      <c r="U141" s="36">
        <f t="shared" si="34"/>
        <v>4.4653940686267379E-2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15644678</v>
      </c>
      <c r="E142" s="31">
        <v>15644678</v>
      </c>
      <c r="F142" s="31">
        <v>4813274</v>
      </c>
      <c r="G142" s="36">
        <f t="shared" si="28"/>
        <v>0.3076620688517846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4813274</v>
      </c>
      <c r="O142" s="36">
        <f t="shared" si="32"/>
        <v>0.3076620688517846</v>
      </c>
      <c r="P142" s="31">
        <v>3037918</v>
      </c>
      <c r="Q142" s="31">
        <v>6770277</v>
      </c>
      <c r="R142" s="31">
        <v>14265417</v>
      </c>
      <c r="S142" s="31">
        <v>3037918</v>
      </c>
      <c r="T142" s="36">
        <f t="shared" si="33"/>
        <v>0.44871398910266153</v>
      </c>
      <c r="U142" s="36">
        <f t="shared" si="34"/>
        <v>0.58439892057652632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59349816</v>
      </c>
      <c r="E144" s="32">
        <f>SUM(E138:E143)</f>
        <v>59349816</v>
      </c>
      <c r="F144" s="32">
        <f>SUM(F138:F143)</f>
        <v>14253884</v>
      </c>
      <c r="G144" s="37">
        <f t="shared" si="28"/>
        <v>0.24016728206874305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14253884</v>
      </c>
      <c r="O144" s="37">
        <f t="shared" si="32"/>
        <v>0.24016728206874305</v>
      </c>
      <c r="P144" s="32">
        <f>SUM(P138:P143)</f>
        <v>14627011</v>
      </c>
      <c r="Q144" s="32">
        <f>SUM(Q138:Q143)</f>
        <v>46390825</v>
      </c>
      <c r="R144" s="32">
        <f>SUM(R138:R143)</f>
        <v>58042210</v>
      </c>
      <c r="S144" s="32">
        <f>SUM(S138:S143)</f>
        <v>14627011</v>
      </c>
      <c r="T144" s="37">
        <f t="shared" si="33"/>
        <v>0.31529965246360675</v>
      </c>
      <c r="U144" s="37">
        <f t="shared" si="34"/>
        <v>-2.5509449606621604E-2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2422275</v>
      </c>
      <c r="E145" s="31">
        <v>2422275</v>
      </c>
      <c r="F145" s="31">
        <v>14260</v>
      </c>
      <c r="G145" s="36">
        <f t="shared" si="28"/>
        <v>5.8870276909104048E-3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14260</v>
      </c>
      <c r="O145" s="36">
        <f t="shared" si="32"/>
        <v>5.8870276909104048E-3</v>
      </c>
      <c r="P145" s="31">
        <v>448482</v>
      </c>
      <c r="Q145" s="31">
        <v>3906189</v>
      </c>
      <c r="R145" s="31">
        <v>4921807</v>
      </c>
      <c r="S145" s="31">
        <v>448482</v>
      </c>
      <c r="T145" s="36">
        <f t="shared" si="33"/>
        <v>0.11481318492269575</v>
      </c>
      <c r="U145" s="36">
        <f t="shared" si="34"/>
        <v>-0.96820385210554716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7641717</v>
      </c>
      <c r="E146" s="31">
        <v>7641717</v>
      </c>
      <c r="F146" s="31">
        <v>796845</v>
      </c>
      <c r="G146" s="36">
        <f t="shared" si="28"/>
        <v>0.10427564904588851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796845</v>
      </c>
      <c r="O146" s="36">
        <f t="shared" si="32"/>
        <v>0.10427564904588851</v>
      </c>
      <c r="P146" s="31">
        <v>551162</v>
      </c>
      <c r="Q146" s="31">
        <v>4563643</v>
      </c>
      <c r="R146" s="31">
        <v>6107121</v>
      </c>
      <c r="S146" s="31">
        <v>551162</v>
      </c>
      <c r="T146" s="36">
        <f t="shared" si="33"/>
        <v>0.12077237417563118</v>
      </c>
      <c r="U146" s="36">
        <f t="shared" si="34"/>
        <v>0.44575460572390702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22824157</v>
      </c>
      <c r="E147" s="31">
        <v>22824157</v>
      </c>
      <c r="F147" s="31">
        <v>5870021</v>
      </c>
      <c r="G147" s="36">
        <f t="shared" si="28"/>
        <v>0.25718456983975357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5870021</v>
      </c>
      <c r="O147" s="36">
        <f t="shared" si="32"/>
        <v>0.25718456983975357</v>
      </c>
      <c r="P147" s="31">
        <v>3007987</v>
      </c>
      <c r="Q147" s="31">
        <v>21836791</v>
      </c>
      <c r="R147" s="31">
        <v>20385332</v>
      </c>
      <c r="S147" s="31">
        <v>3007987</v>
      </c>
      <c r="T147" s="36">
        <f t="shared" si="33"/>
        <v>0.13774858219781469</v>
      </c>
      <c r="U147" s="36">
        <f t="shared" si="34"/>
        <v>0.95147818125543759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11160258</v>
      </c>
      <c r="E148" s="31">
        <v>11160258</v>
      </c>
      <c r="F148" s="31">
        <v>5117247</v>
      </c>
      <c r="G148" s="36">
        <f t="shared" si="28"/>
        <v>0.45852407713155019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5117247</v>
      </c>
      <c r="O148" s="36">
        <f t="shared" si="32"/>
        <v>0.45852407713155019</v>
      </c>
      <c r="P148" s="31">
        <v>2583851</v>
      </c>
      <c r="Q148" s="31">
        <v>11194866</v>
      </c>
      <c r="R148" s="31">
        <v>11177475</v>
      </c>
      <c r="S148" s="31">
        <v>2583851</v>
      </c>
      <c r="T148" s="36">
        <f t="shared" si="33"/>
        <v>0.23080678232325424</v>
      </c>
      <c r="U148" s="36">
        <f t="shared" si="34"/>
        <v>0.98047294522787887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44048407</v>
      </c>
      <c r="E150" s="32">
        <f>SUM(E145:E149)</f>
        <v>44048407</v>
      </c>
      <c r="F150" s="32">
        <f>SUM(F145:F149)</f>
        <v>11798373</v>
      </c>
      <c r="G150" s="37">
        <f t="shared" si="28"/>
        <v>0.26785016311713611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11798373</v>
      </c>
      <c r="O150" s="37">
        <f t="shared" si="32"/>
        <v>0.26785016311713611</v>
      </c>
      <c r="P150" s="32">
        <f>SUM(P145:P149)</f>
        <v>6591482</v>
      </c>
      <c r="Q150" s="32">
        <f>SUM(Q145:Q149)</f>
        <v>41501489</v>
      </c>
      <c r="R150" s="32">
        <f>SUM(R145:R149)</f>
        <v>42591735</v>
      </c>
      <c r="S150" s="32">
        <f>SUM(S145:S149)</f>
        <v>6591482</v>
      </c>
      <c r="T150" s="37">
        <f t="shared" si="33"/>
        <v>0.15882519299488265</v>
      </c>
      <c r="U150" s="37">
        <f t="shared" si="34"/>
        <v>0.78994238321518595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10945572</v>
      </c>
      <c r="E151" s="31">
        <v>10945572</v>
      </c>
      <c r="F151" s="31">
        <v>1343331</v>
      </c>
      <c r="G151" s="36">
        <f t="shared" si="28"/>
        <v>0.12272825942764801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1343331</v>
      </c>
      <c r="O151" s="36">
        <f t="shared" si="32"/>
        <v>0.12272825942764801</v>
      </c>
      <c r="P151" s="31">
        <v>1185129</v>
      </c>
      <c r="Q151" s="31">
        <v>8649328</v>
      </c>
      <c r="R151" s="31">
        <v>5857119</v>
      </c>
      <c r="S151" s="31">
        <v>1185129</v>
      </c>
      <c r="T151" s="36">
        <f t="shared" si="33"/>
        <v>0.13701977772145998</v>
      </c>
      <c r="U151" s="36">
        <f t="shared" si="34"/>
        <v>0.13348926572550335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146790200</v>
      </c>
      <c r="E152" s="31">
        <v>146790200</v>
      </c>
      <c r="F152" s="31">
        <v>35712189</v>
      </c>
      <c r="G152" s="36">
        <f t="shared" si="28"/>
        <v>0.24328728348350231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35712189</v>
      </c>
      <c r="O152" s="36">
        <f t="shared" si="32"/>
        <v>0.24328728348350231</v>
      </c>
      <c r="P152" s="31">
        <v>33597269</v>
      </c>
      <c r="Q152" s="31">
        <v>148947400</v>
      </c>
      <c r="R152" s="31">
        <v>141592817</v>
      </c>
      <c r="S152" s="31">
        <v>33597269</v>
      </c>
      <c r="T152" s="36">
        <f t="shared" si="33"/>
        <v>0.22556465571067369</v>
      </c>
      <c r="U152" s="36">
        <f t="shared" si="34"/>
        <v>6.2949164112118705E-2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35065256</v>
      </c>
      <c r="E153" s="31">
        <v>35065256</v>
      </c>
      <c r="F153" s="31">
        <v>7024996</v>
      </c>
      <c r="G153" s="36">
        <f t="shared" si="28"/>
        <v>0.20034064488221617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7024996</v>
      </c>
      <c r="O153" s="36">
        <f t="shared" si="32"/>
        <v>0.20034064488221617</v>
      </c>
      <c r="P153" s="31">
        <v>7316561</v>
      </c>
      <c r="Q153" s="31">
        <v>30116060</v>
      </c>
      <c r="R153" s="31">
        <v>34743490</v>
      </c>
      <c r="S153" s="31">
        <v>7316561</v>
      </c>
      <c r="T153" s="36">
        <f t="shared" si="33"/>
        <v>0.24294549154172226</v>
      </c>
      <c r="U153" s="36">
        <f t="shared" si="34"/>
        <v>-3.9850006034255703E-2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2863065</v>
      </c>
      <c r="E154" s="31">
        <v>2863065</v>
      </c>
      <c r="F154" s="31">
        <v>1412786</v>
      </c>
      <c r="G154" s="36">
        <f t="shared" si="28"/>
        <v>0.49345229675190749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1412786</v>
      </c>
      <c r="O154" s="36">
        <f t="shared" si="32"/>
        <v>0.49345229675190749</v>
      </c>
      <c r="P154" s="31">
        <v>550633</v>
      </c>
      <c r="Q154" s="31">
        <v>2822862</v>
      </c>
      <c r="R154" s="31">
        <v>4163392</v>
      </c>
      <c r="S154" s="31">
        <v>550633</v>
      </c>
      <c r="T154" s="36">
        <f t="shared" si="33"/>
        <v>0.19506196193791975</v>
      </c>
      <c r="U154" s="36">
        <f t="shared" si="34"/>
        <v>1.5657488744771926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11202996</v>
      </c>
      <c r="E155" s="31">
        <v>11202996</v>
      </c>
      <c r="F155" s="31">
        <v>2834174</v>
      </c>
      <c r="G155" s="36">
        <f t="shared" si="28"/>
        <v>0.25298357689318107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2834174</v>
      </c>
      <c r="O155" s="36">
        <f t="shared" si="32"/>
        <v>0.25298357689318107</v>
      </c>
      <c r="P155" s="31">
        <v>2348955</v>
      </c>
      <c r="Q155" s="31">
        <v>6776192</v>
      </c>
      <c r="R155" s="31">
        <v>9986073</v>
      </c>
      <c r="S155" s="31">
        <v>2348955</v>
      </c>
      <c r="T155" s="36">
        <f t="shared" si="33"/>
        <v>0.34664823546912482</v>
      </c>
      <c r="U155" s="36">
        <f t="shared" si="34"/>
        <v>0.20656802705884103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33512390</v>
      </c>
      <c r="E156" s="31">
        <v>33076450</v>
      </c>
      <c r="F156" s="31">
        <v>6321597</v>
      </c>
      <c r="G156" s="36">
        <f t="shared" si="28"/>
        <v>0.18863462140420303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6321597</v>
      </c>
      <c r="O156" s="36">
        <f t="shared" si="32"/>
        <v>0.18863462140420303</v>
      </c>
      <c r="P156" s="31">
        <v>9641776</v>
      </c>
      <c r="Q156" s="31">
        <v>36336730</v>
      </c>
      <c r="R156" s="31">
        <v>31177857</v>
      </c>
      <c r="S156" s="31">
        <v>9641776</v>
      </c>
      <c r="T156" s="36">
        <f t="shared" si="33"/>
        <v>0.26534517552900327</v>
      </c>
      <c r="U156" s="36">
        <f t="shared" si="34"/>
        <v>-0.34435346765990005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240379479</v>
      </c>
      <c r="E157" s="32">
        <f>SUM(E151:E156)</f>
        <v>239943539</v>
      </c>
      <c r="F157" s="32">
        <f>SUM(F151:F156)</f>
        <v>54649073</v>
      </c>
      <c r="G157" s="37">
        <f t="shared" si="28"/>
        <v>0.22734500144249004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54649073</v>
      </c>
      <c r="O157" s="37">
        <f t="shared" si="32"/>
        <v>0.22734500144249004</v>
      </c>
      <c r="P157" s="32">
        <f>SUM(P151:P156)</f>
        <v>54640323</v>
      </c>
      <c r="Q157" s="32">
        <f>SUM(Q151:Q156)</f>
        <v>233648572</v>
      </c>
      <c r="R157" s="32">
        <f>SUM(R151:R156)</f>
        <v>227520748</v>
      </c>
      <c r="S157" s="32">
        <f>SUM(S151:S156)</f>
        <v>54640323</v>
      </c>
      <c r="T157" s="37">
        <f t="shared" si="33"/>
        <v>0.23385686688468182</v>
      </c>
      <c r="U157" s="37">
        <f t="shared" si="34"/>
        <v>1.6013814559623363E-4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23439566</v>
      </c>
      <c r="E158" s="31">
        <v>23439566</v>
      </c>
      <c r="F158" s="31">
        <v>2291220</v>
      </c>
      <c r="G158" s="36">
        <f t="shared" si="28"/>
        <v>9.7750103393552598E-2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2291220</v>
      </c>
      <c r="O158" s="36">
        <f t="shared" si="32"/>
        <v>9.7750103393552598E-2</v>
      </c>
      <c r="P158" s="31">
        <v>2019258</v>
      </c>
      <c r="Q158" s="31">
        <v>20123878</v>
      </c>
      <c r="R158" s="31">
        <v>21299311</v>
      </c>
      <c r="S158" s="31">
        <v>2019258</v>
      </c>
      <c r="T158" s="36">
        <f t="shared" si="33"/>
        <v>0.10034139543084092</v>
      </c>
      <c r="U158" s="36">
        <f t="shared" si="34"/>
        <v>0.13468412654549344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211509321</v>
      </c>
      <c r="E159" s="31">
        <v>211509321</v>
      </c>
      <c r="F159" s="31">
        <v>35749594</v>
      </c>
      <c r="G159" s="36">
        <f t="shared" si="28"/>
        <v>0.16902136431141018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35749594</v>
      </c>
      <c r="O159" s="36">
        <f t="shared" si="32"/>
        <v>0.16902136431141018</v>
      </c>
      <c r="P159" s="31">
        <v>34253930</v>
      </c>
      <c r="Q159" s="31">
        <v>187589770</v>
      </c>
      <c r="R159" s="31">
        <v>200914157</v>
      </c>
      <c r="S159" s="31">
        <v>34253930</v>
      </c>
      <c r="T159" s="36">
        <f t="shared" si="33"/>
        <v>0.18260020255902015</v>
      </c>
      <c r="U159" s="36">
        <f t="shared" si="34"/>
        <v>4.3664011691505245E-2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8120741</v>
      </c>
      <c r="E160" s="31">
        <v>8120741</v>
      </c>
      <c r="F160" s="31">
        <v>1758605</v>
      </c>
      <c r="G160" s="36">
        <f t="shared" si="28"/>
        <v>0.21655720826461525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1758605</v>
      </c>
      <c r="O160" s="36">
        <f t="shared" si="32"/>
        <v>0.21655720826461525</v>
      </c>
      <c r="P160" s="31">
        <v>1799510</v>
      </c>
      <c r="Q160" s="31">
        <v>7834348</v>
      </c>
      <c r="R160" s="31">
        <v>7900538</v>
      </c>
      <c r="S160" s="31">
        <v>1799510</v>
      </c>
      <c r="T160" s="36">
        <f t="shared" si="33"/>
        <v>0.22969492802719513</v>
      </c>
      <c r="U160" s="36">
        <f t="shared" si="34"/>
        <v>-2.2731187934493247E-2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1330000</v>
      </c>
      <c r="E161" s="31">
        <v>1330000</v>
      </c>
      <c r="F161" s="31">
        <v>213237</v>
      </c>
      <c r="G161" s="36">
        <f t="shared" si="28"/>
        <v>0.16032857142857143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213237</v>
      </c>
      <c r="O161" s="36">
        <f t="shared" si="32"/>
        <v>0.16032857142857143</v>
      </c>
      <c r="P161" s="31">
        <v>726743</v>
      </c>
      <c r="Q161" s="31">
        <v>2500648</v>
      </c>
      <c r="R161" s="31">
        <v>1915548</v>
      </c>
      <c r="S161" s="31">
        <v>726743</v>
      </c>
      <c r="T161" s="36">
        <f t="shared" si="33"/>
        <v>0.29062187081108576</v>
      </c>
      <c r="U161" s="36">
        <f t="shared" si="34"/>
        <v>-0.70658540914738777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244399628</v>
      </c>
      <c r="E163" s="32">
        <f>SUM(E158:E162)</f>
        <v>244399628</v>
      </c>
      <c r="F163" s="32">
        <f>SUM(F158:F162)</f>
        <v>40012656</v>
      </c>
      <c r="G163" s="37">
        <f t="shared" si="28"/>
        <v>0.16371815426822173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40012656</v>
      </c>
      <c r="O163" s="37">
        <f t="shared" si="32"/>
        <v>0.16371815426822173</v>
      </c>
      <c r="P163" s="32">
        <f>SUM(P158:P162)</f>
        <v>38799441</v>
      </c>
      <c r="Q163" s="32">
        <f>SUM(Q158:Q162)</f>
        <v>218048644</v>
      </c>
      <c r="R163" s="32">
        <f>SUM(R158:R162)</f>
        <v>232029554</v>
      </c>
      <c r="S163" s="32">
        <f>SUM(S158:S162)</f>
        <v>38799441</v>
      </c>
      <c r="T163" s="37">
        <f t="shared" si="33"/>
        <v>0.17793938218666475</v>
      </c>
      <c r="U163" s="37">
        <f t="shared" si="34"/>
        <v>3.1268878332551209E-2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28822198</v>
      </c>
      <c r="E164" s="31">
        <v>28822198</v>
      </c>
      <c r="F164" s="31">
        <v>8054186</v>
      </c>
      <c r="G164" s="36">
        <f t="shared" si="28"/>
        <v>0.27944385088187929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8054186</v>
      </c>
      <c r="O164" s="36">
        <f t="shared" si="32"/>
        <v>0.27944385088187929</v>
      </c>
      <c r="P164" s="31">
        <v>6656587</v>
      </c>
      <c r="Q164" s="31">
        <v>28289016</v>
      </c>
      <c r="R164" s="31">
        <v>27437363</v>
      </c>
      <c r="S164" s="31">
        <v>6656587</v>
      </c>
      <c r="T164" s="36">
        <f t="shared" si="33"/>
        <v>0.23530641716205328</v>
      </c>
      <c r="U164" s="36">
        <f t="shared" si="34"/>
        <v>0.20995729493207249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20807045</v>
      </c>
      <c r="E165" s="31">
        <v>20807045</v>
      </c>
      <c r="F165" s="31">
        <v>4394886</v>
      </c>
      <c r="G165" s="36">
        <f t="shared" si="28"/>
        <v>0.21122105517626361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4394886</v>
      </c>
      <c r="O165" s="36">
        <f t="shared" si="32"/>
        <v>0.21122105517626361</v>
      </c>
      <c r="P165" s="31">
        <v>3225095</v>
      </c>
      <c r="Q165" s="31">
        <v>17659577</v>
      </c>
      <c r="R165" s="31">
        <v>18674143</v>
      </c>
      <c r="S165" s="31">
        <v>3225095</v>
      </c>
      <c r="T165" s="36">
        <f t="shared" si="33"/>
        <v>0.18262583526207904</v>
      </c>
      <c r="U165" s="36">
        <f t="shared" si="34"/>
        <v>0.36271520683886838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9985556</v>
      </c>
      <c r="E166" s="31">
        <v>9985556</v>
      </c>
      <c r="F166" s="31">
        <v>1582854</v>
      </c>
      <c r="G166" s="36">
        <f t="shared" si="28"/>
        <v>0.15851435813889583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1582854</v>
      </c>
      <c r="O166" s="36">
        <f t="shared" si="32"/>
        <v>0.15851435813889583</v>
      </c>
      <c r="P166" s="31">
        <v>3325389</v>
      </c>
      <c r="Q166" s="31">
        <v>25886789</v>
      </c>
      <c r="R166" s="31">
        <v>19055084</v>
      </c>
      <c r="S166" s="31">
        <v>3325389</v>
      </c>
      <c r="T166" s="36">
        <f t="shared" si="33"/>
        <v>0.12845892165304859</v>
      </c>
      <c r="U166" s="36">
        <f t="shared" si="34"/>
        <v>-0.52400937153517979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10901799</v>
      </c>
      <c r="E167" s="31">
        <v>10901799</v>
      </c>
      <c r="F167" s="31">
        <v>2066497</v>
      </c>
      <c r="G167" s="36">
        <f t="shared" si="28"/>
        <v>0.18955559536549885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2066497</v>
      </c>
      <c r="O167" s="36">
        <f t="shared" si="32"/>
        <v>0.18955559536549885</v>
      </c>
      <c r="P167" s="31">
        <v>1983709</v>
      </c>
      <c r="Q167" s="31">
        <v>10941811</v>
      </c>
      <c r="R167" s="31">
        <v>10228811</v>
      </c>
      <c r="S167" s="31">
        <v>1983709</v>
      </c>
      <c r="T167" s="36">
        <f t="shared" si="33"/>
        <v>0.18129622235295417</v>
      </c>
      <c r="U167" s="36">
        <f t="shared" si="34"/>
        <v>4.1733943839544985E-2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70516598</v>
      </c>
      <c r="E169" s="32">
        <f>SUM(E164:E168)</f>
        <v>70516598</v>
      </c>
      <c r="F169" s="32">
        <f>SUM(F164:F168)</f>
        <v>16098423</v>
      </c>
      <c r="G169" s="37">
        <f t="shared" si="28"/>
        <v>0.22829267798767036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16098423</v>
      </c>
      <c r="O169" s="37">
        <f t="shared" si="32"/>
        <v>0.22829267798767036</v>
      </c>
      <c r="P169" s="32">
        <f>SUM(P164:P168)</f>
        <v>15190780</v>
      </c>
      <c r="Q169" s="32">
        <f>SUM(Q164:Q168)</f>
        <v>82777193</v>
      </c>
      <c r="R169" s="32">
        <f>SUM(R164:R168)</f>
        <v>75395401</v>
      </c>
      <c r="S169" s="32">
        <f>SUM(S164:S168)</f>
        <v>15190780</v>
      </c>
      <c r="T169" s="37">
        <f t="shared" si="33"/>
        <v>0.18351407494574018</v>
      </c>
      <c r="U169" s="37">
        <f t="shared" si="34"/>
        <v>5.9749598111485946E-2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3352848959</v>
      </c>
      <c r="E170" s="32">
        <f>SUM(E105,E107:E111,E113:E120,E122:E125,E127:E131,E133:E136,E138:E143,E145:E149,E151:E156,E158:E162,E164:E168)</f>
        <v>3352413019</v>
      </c>
      <c r="F170" s="32">
        <f>SUM(F105,F107:F111,F113:F120,F122:F125,F127:F131,F133:F136,F138:F143,F145:F149,F151:F156,F158:F162,F164:F168)</f>
        <v>729408664</v>
      </c>
      <c r="G170" s="37">
        <f t="shared" si="28"/>
        <v>0.21754891822432373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729408664</v>
      </c>
      <c r="O170" s="37">
        <f t="shared" si="32"/>
        <v>0.21754891822432373</v>
      </c>
      <c r="P170" s="32">
        <f>SUM(P105,P107:P111,P113:P120,P122:P125,P127:P131,P133:P136,P138:P143,P145:P149,P151:P156,P158:P162,P164:P168)</f>
        <v>583507755</v>
      </c>
      <c r="Q170" s="32">
        <f>SUM(Q105,Q107:Q111,Q113:Q120,Q122:Q125,Q127:Q131,Q133:Q136,Q138:Q143,Q145:Q149,Q151:Q156,Q158:Q162,Q164:Q168)</f>
        <v>3193631322</v>
      </c>
      <c r="R170" s="32">
        <f>SUM(R105,R107:R111,R113:R120,R122:R125,R127:R131,R133:R136,R138:R143,R145:R149,R151:R156,R158:R162,R164:R168)</f>
        <v>3230183314</v>
      </c>
      <c r="S170" s="32">
        <f>SUM(S105,S107:S111,S113:S120,S122:S125,S127:S131,S133:S136,S138:S143,S145:S149,S151:S156,S158:S162,S164:S168)</f>
        <v>583507755</v>
      </c>
      <c r="T170" s="37">
        <f t="shared" si="33"/>
        <v>0.18270980466041409</v>
      </c>
      <c r="U170" s="37">
        <f t="shared" si="34"/>
        <v>0.25004107957399802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32450561</v>
      </c>
      <c r="E173" s="31">
        <v>32450561</v>
      </c>
      <c r="F173" s="31">
        <v>5405420</v>
      </c>
      <c r="G173" s="36">
        <f t="shared" ref="G173:G205" si="35">IF(($D173     =0),0,($F173     /$D173     ))</f>
        <v>0.16657400776522785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5405420</v>
      </c>
      <c r="O173" s="36">
        <f t="shared" ref="O173:O205" si="39">IF(($D173     =0),0,($N173     /$D173     ))</f>
        <v>0.16657400776522785</v>
      </c>
      <c r="P173" s="31">
        <v>3843997</v>
      </c>
      <c r="Q173" s="31">
        <v>25427361</v>
      </c>
      <c r="R173" s="31">
        <v>26762069</v>
      </c>
      <c r="S173" s="31">
        <v>3843997</v>
      </c>
      <c r="T173" s="36">
        <f t="shared" ref="T173:T205" si="40">IF(($Q173     =0),0,($S173     /$Q173     ))</f>
        <v>0.15117561747756678</v>
      </c>
      <c r="U173" s="36">
        <f t="shared" ref="U173:U205" si="41">IF(($P173     =0),0,(($F173     /$P173     )-1))</f>
        <v>0.40619776758410575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9792792</v>
      </c>
      <c r="E174" s="31">
        <v>9792792</v>
      </c>
      <c r="F174" s="31">
        <v>2331551</v>
      </c>
      <c r="G174" s="36">
        <f t="shared" si="35"/>
        <v>0.23808848385628939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2331551</v>
      </c>
      <c r="O174" s="36">
        <f t="shared" si="39"/>
        <v>0.23808848385628939</v>
      </c>
      <c r="P174" s="31">
        <v>1837074</v>
      </c>
      <c r="Q174" s="31">
        <v>6978300</v>
      </c>
      <c r="R174" s="31">
        <v>8070200</v>
      </c>
      <c r="S174" s="31">
        <v>1837074</v>
      </c>
      <c r="T174" s="36">
        <f t="shared" si="40"/>
        <v>0.26325523408279955</v>
      </c>
      <c r="U174" s="36">
        <f t="shared" si="41"/>
        <v>0.2691655317096644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125544751</v>
      </c>
      <c r="E175" s="31">
        <v>125544751</v>
      </c>
      <c r="F175" s="31">
        <v>22878489</v>
      </c>
      <c r="G175" s="36">
        <f t="shared" si="35"/>
        <v>0.18223373592098646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22878489</v>
      </c>
      <c r="O175" s="36">
        <f t="shared" si="39"/>
        <v>0.18223373592098646</v>
      </c>
      <c r="P175" s="31">
        <v>20220649</v>
      </c>
      <c r="Q175" s="31">
        <v>118792654</v>
      </c>
      <c r="R175" s="31">
        <v>115525654</v>
      </c>
      <c r="S175" s="31">
        <v>20220649</v>
      </c>
      <c r="T175" s="36">
        <f t="shared" si="40"/>
        <v>0.17021800859841046</v>
      </c>
      <c r="U175" s="36">
        <f t="shared" si="41"/>
        <v>0.13144187409612806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9592753</v>
      </c>
      <c r="E176" s="31">
        <v>9592753</v>
      </c>
      <c r="F176" s="31">
        <v>1153390</v>
      </c>
      <c r="G176" s="36">
        <f t="shared" si="35"/>
        <v>0.12023555698765516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1153390</v>
      </c>
      <c r="O176" s="36">
        <f t="shared" si="39"/>
        <v>0.12023555698765516</v>
      </c>
      <c r="P176" s="31">
        <v>963194</v>
      </c>
      <c r="Q176" s="31">
        <v>10454242</v>
      </c>
      <c r="R176" s="31">
        <v>10733641</v>
      </c>
      <c r="S176" s="31">
        <v>963194</v>
      </c>
      <c r="T176" s="36">
        <f t="shared" si="40"/>
        <v>9.2134274297457436E-2</v>
      </c>
      <c r="U176" s="36">
        <f t="shared" si="41"/>
        <v>0.19746385463364602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11880000</v>
      </c>
      <c r="E177" s="31">
        <v>11880000</v>
      </c>
      <c r="F177" s="31">
        <v>2472330</v>
      </c>
      <c r="G177" s="36">
        <f t="shared" si="35"/>
        <v>0.20810858585858585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2472330</v>
      </c>
      <c r="O177" s="36">
        <f t="shared" si="39"/>
        <v>0.20810858585858585</v>
      </c>
      <c r="P177" s="31">
        <v>2097473</v>
      </c>
      <c r="Q177" s="31">
        <v>11219560</v>
      </c>
      <c r="R177" s="31">
        <v>9950000</v>
      </c>
      <c r="S177" s="31">
        <v>2097473</v>
      </c>
      <c r="T177" s="36">
        <f t="shared" si="40"/>
        <v>0.18694788387423392</v>
      </c>
      <c r="U177" s="36">
        <f t="shared" si="41"/>
        <v>0.17871839113066046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189260857</v>
      </c>
      <c r="E179" s="32">
        <f>SUM(E173:E178)</f>
        <v>189260857</v>
      </c>
      <c r="F179" s="32">
        <f>SUM(F173:F178)</f>
        <v>34241180</v>
      </c>
      <c r="G179" s="37">
        <f t="shared" si="35"/>
        <v>0.1809205587608641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34241180</v>
      </c>
      <c r="O179" s="37">
        <f t="shared" si="39"/>
        <v>0.1809205587608641</v>
      </c>
      <c r="P179" s="32">
        <f>SUM(P173:P178)</f>
        <v>28962387</v>
      </c>
      <c r="Q179" s="32">
        <f>SUM(Q173:Q178)</f>
        <v>172872117</v>
      </c>
      <c r="R179" s="32">
        <f>SUM(R173:R178)</f>
        <v>171041564</v>
      </c>
      <c r="S179" s="32">
        <f>SUM(S173:S178)</f>
        <v>28962387</v>
      </c>
      <c r="T179" s="37">
        <f t="shared" si="40"/>
        <v>0.16753648594469403</v>
      </c>
      <c r="U179" s="37">
        <f t="shared" si="41"/>
        <v>0.1822637408995329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3623734</v>
      </c>
      <c r="E180" s="31">
        <v>3623734</v>
      </c>
      <c r="F180" s="31">
        <v>4747999</v>
      </c>
      <c r="G180" s="36">
        <f t="shared" si="35"/>
        <v>1.3102504212505663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4747999</v>
      </c>
      <c r="O180" s="36">
        <f t="shared" si="39"/>
        <v>1.3102504212505663</v>
      </c>
      <c r="P180" s="31">
        <v>3681118</v>
      </c>
      <c r="Q180" s="31">
        <v>10454589</v>
      </c>
      <c r="R180" s="31">
        <v>10831703</v>
      </c>
      <c r="S180" s="31">
        <v>3681118</v>
      </c>
      <c r="T180" s="36">
        <f t="shared" si="40"/>
        <v>0.35210547253459701</v>
      </c>
      <c r="U180" s="36">
        <f t="shared" si="41"/>
        <v>0.28982526504176187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121431746</v>
      </c>
      <c r="E181" s="31">
        <v>121431746</v>
      </c>
      <c r="F181" s="31">
        <v>20970013</v>
      </c>
      <c r="G181" s="36">
        <f t="shared" si="35"/>
        <v>0.17268970998737018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20970013</v>
      </c>
      <c r="O181" s="36">
        <f t="shared" si="39"/>
        <v>0.17268970998737018</v>
      </c>
      <c r="P181" s="31">
        <v>21904243</v>
      </c>
      <c r="Q181" s="31">
        <v>116963306</v>
      </c>
      <c r="R181" s="31">
        <v>120371595</v>
      </c>
      <c r="S181" s="31">
        <v>21904243</v>
      </c>
      <c r="T181" s="36">
        <f t="shared" si="40"/>
        <v>0.1872744858973121</v>
      </c>
      <c r="U181" s="36">
        <f t="shared" si="41"/>
        <v>-4.2650640791375483E-2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43806924</v>
      </c>
      <c r="E182" s="31">
        <v>43806924</v>
      </c>
      <c r="F182" s="31">
        <v>11332417</v>
      </c>
      <c r="G182" s="36">
        <f t="shared" si="35"/>
        <v>0.25869008743914546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11332417</v>
      </c>
      <c r="O182" s="36">
        <f t="shared" si="39"/>
        <v>0.25869008743914546</v>
      </c>
      <c r="P182" s="31">
        <v>11067271</v>
      </c>
      <c r="Q182" s="31">
        <v>50260146</v>
      </c>
      <c r="R182" s="31">
        <v>49200066</v>
      </c>
      <c r="S182" s="31">
        <v>11067271</v>
      </c>
      <c r="T182" s="36">
        <f t="shared" si="40"/>
        <v>0.2201997383772025</v>
      </c>
      <c r="U182" s="36">
        <f t="shared" si="41"/>
        <v>2.3957667612910072E-2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16242721</v>
      </c>
      <c r="E183" s="31">
        <v>16242721</v>
      </c>
      <c r="F183" s="31">
        <v>3730705</v>
      </c>
      <c r="G183" s="36">
        <f t="shared" si="35"/>
        <v>0.22968473077879009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3730705</v>
      </c>
      <c r="O183" s="36">
        <f t="shared" si="39"/>
        <v>0.22968473077879009</v>
      </c>
      <c r="P183" s="31">
        <v>3554663</v>
      </c>
      <c r="Q183" s="31">
        <v>17326712</v>
      </c>
      <c r="R183" s="31">
        <v>16942162</v>
      </c>
      <c r="S183" s="31">
        <v>3554663</v>
      </c>
      <c r="T183" s="36">
        <f t="shared" si="40"/>
        <v>0.20515508077931924</v>
      </c>
      <c r="U183" s="36">
        <f t="shared" si="41"/>
        <v>4.9524244633035508E-2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185105125</v>
      </c>
      <c r="E185" s="32">
        <f>SUM(E180:E184)</f>
        <v>185105125</v>
      </c>
      <c r="F185" s="32">
        <f>SUM(F180:F184)</f>
        <v>40781134</v>
      </c>
      <c r="G185" s="37">
        <f t="shared" si="35"/>
        <v>0.2203133705779351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40781134</v>
      </c>
      <c r="O185" s="37">
        <f t="shared" si="39"/>
        <v>0.2203133705779351</v>
      </c>
      <c r="P185" s="32">
        <f>SUM(P180:P184)</f>
        <v>40207295</v>
      </c>
      <c r="Q185" s="32">
        <f>SUM(Q180:Q184)</f>
        <v>195004753</v>
      </c>
      <c r="R185" s="32">
        <f>SUM(R180:R184)</f>
        <v>197345526</v>
      </c>
      <c r="S185" s="32">
        <f>SUM(S180:S184)</f>
        <v>40207295</v>
      </c>
      <c r="T185" s="37">
        <f t="shared" si="40"/>
        <v>0.20618623075305245</v>
      </c>
      <c r="U185" s="37">
        <f t="shared" si="41"/>
        <v>1.4272012081389729E-2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35835979</v>
      </c>
      <c r="E186" s="31">
        <v>35835979</v>
      </c>
      <c r="F186" s="31">
        <v>5246654</v>
      </c>
      <c r="G186" s="36">
        <f t="shared" si="35"/>
        <v>0.14640744152685212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5246654</v>
      </c>
      <c r="O186" s="36">
        <f t="shared" si="39"/>
        <v>0.14640744152685212</v>
      </c>
      <c r="P186" s="31">
        <v>5610513</v>
      </c>
      <c r="Q186" s="31">
        <v>38912287</v>
      </c>
      <c r="R186" s="31">
        <v>37354993</v>
      </c>
      <c r="S186" s="31">
        <v>5610513</v>
      </c>
      <c r="T186" s="36">
        <f t="shared" si="40"/>
        <v>0.14418358396667871</v>
      </c>
      <c r="U186" s="36">
        <f t="shared" si="41"/>
        <v>-6.4853071367983683E-2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11330003</v>
      </c>
      <c r="E187" s="31">
        <v>11330003</v>
      </c>
      <c r="F187" s="31">
        <v>2544752</v>
      </c>
      <c r="G187" s="36">
        <f t="shared" si="35"/>
        <v>0.22460294141140122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2544752</v>
      </c>
      <c r="O187" s="36">
        <f t="shared" si="39"/>
        <v>0.22460294141140122</v>
      </c>
      <c r="P187" s="31">
        <v>3289010</v>
      </c>
      <c r="Q187" s="31">
        <v>11276920</v>
      </c>
      <c r="R187" s="31">
        <v>11349717</v>
      </c>
      <c r="S187" s="31">
        <v>3289010</v>
      </c>
      <c r="T187" s="36">
        <f t="shared" si="40"/>
        <v>0.29165853796958746</v>
      </c>
      <c r="U187" s="36">
        <f t="shared" si="41"/>
        <v>-0.22628632932098114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210256093</v>
      </c>
      <c r="E188" s="31">
        <v>210256093</v>
      </c>
      <c r="F188" s="31">
        <v>34351226</v>
      </c>
      <c r="G188" s="36">
        <f t="shared" si="35"/>
        <v>0.16337802871662796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34351226</v>
      </c>
      <c r="O188" s="36">
        <f t="shared" si="39"/>
        <v>0.16337802871662796</v>
      </c>
      <c r="P188" s="31">
        <v>40096298</v>
      </c>
      <c r="Q188" s="31">
        <v>178696227</v>
      </c>
      <c r="R188" s="31">
        <v>200265228</v>
      </c>
      <c r="S188" s="31">
        <v>40096298</v>
      </c>
      <c r="T188" s="36">
        <f t="shared" si="40"/>
        <v>0.2243824543648591</v>
      </c>
      <c r="U188" s="36">
        <f t="shared" si="41"/>
        <v>-0.14328185609554278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25330602</v>
      </c>
      <c r="E189" s="31">
        <v>25330602</v>
      </c>
      <c r="F189" s="31">
        <v>6123130</v>
      </c>
      <c r="G189" s="36">
        <f t="shared" si="35"/>
        <v>0.24172856215576716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6123130</v>
      </c>
      <c r="O189" s="36">
        <f t="shared" si="39"/>
        <v>0.24172856215576716</v>
      </c>
      <c r="P189" s="31">
        <v>3437129</v>
      </c>
      <c r="Q189" s="31">
        <v>21652702</v>
      </c>
      <c r="R189" s="31">
        <v>21646541</v>
      </c>
      <c r="S189" s="31">
        <v>3437129</v>
      </c>
      <c r="T189" s="36">
        <f t="shared" si="40"/>
        <v>0.15873903404757522</v>
      </c>
      <c r="U189" s="36">
        <f t="shared" si="41"/>
        <v>0.78146645063365394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282752677</v>
      </c>
      <c r="E191" s="32">
        <f>SUM(E186:E190)</f>
        <v>282752677</v>
      </c>
      <c r="F191" s="32">
        <f>SUM(F186:F190)</f>
        <v>48265762</v>
      </c>
      <c r="G191" s="37">
        <f t="shared" si="35"/>
        <v>0.1706995757285085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48265762</v>
      </c>
      <c r="O191" s="37">
        <f t="shared" si="39"/>
        <v>0.1706995757285085</v>
      </c>
      <c r="P191" s="32">
        <f>SUM(P186:P190)</f>
        <v>52432950</v>
      </c>
      <c r="Q191" s="32">
        <f>SUM(Q186:Q190)</f>
        <v>250538136</v>
      </c>
      <c r="R191" s="32">
        <f>SUM(R186:R190)</f>
        <v>270616479</v>
      </c>
      <c r="S191" s="32">
        <f>SUM(S186:S190)</f>
        <v>52432950</v>
      </c>
      <c r="T191" s="37">
        <f t="shared" si="40"/>
        <v>0.20928131276589365</v>
      </c>
      <c r="U191" s="37">
        <f t="shared" si="41"/>
        <v>-7.9476512383911291E-2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11623671</v>
      </c>
      <c r="E192" s="31">
        <v>11623671</v>
      </c>
      <c r="F192" s="31">
        <v>2074616</v>
      </c>
      <c r="G192" s="36">
        <f t="shared" si="35"/>
        <v>0.17848199592022176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2074616</v>
      </c>
      <c r="O192" s="36">
        <f t="shared" si="39"/>
        <v>0.17848199592022176</v>
      </c>
      <c r="P192" s="31">
        <v>2562629</v>
      </c>
      <c r="Q192" s="31">
        <v>10424136</v>
      </c>
      <c r="R192" s="31">
        <v>10043052</v>
      </c>
      <c r="S192" s="31">
        <v>2562629</v>
      </c>
      <c r="T192" s="36">
        <f t="shared" si="40"/>
        <v>0.24583610574535866</v>
      </c>
      <c r="U192" s="36">
        <f t="shared" si="41"/>
        <v>-0.19043451080901685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23727664</v>
      </c>
      <c r="E193" s="31">
        <v>23727664</v>
      </c>
      <c r="F193" s="31">
        <v>5075695</v>
      </c>
      <c r="G193" s="36">
        <f t="shared" si="35"/>
        <v>0.21391465253385247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5075695</v>
      </c>
      <c r="O193" s="36">
        <f t="shared" si="39"/>
        <v>0.21391465253385247</v>
      </c>
      <c r="P193" s="31">
        <v>4400351</v>
      </c>
      <c r="Q193" s="31">
        <v>23899638</v>
      </c>
      <c r="R193" s="31">
        <v>31294452</v>
      </c>
      <c r="S193" s="31">
        <v>4400351</v>
      </c>
      <c r="T193" s="36">
        <f t="shared" si="40"/>
        <v>0.18411789333378187</v>
      </c>
      <c r="U193" s="36">
        <f t="shared" si="41"/>
        <v>0.15347502960559289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30616983</v>
      </c>
      <c r="E194" s="31">
        <v>30616983</v>
      </c>
      <c r="F194" s="31">
        <v>5246667</v>
      </c>
      <c r="G194" s="36">
        <f t="shared" si="35"/>
        <v>0.17136459853016869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5246667</v>
      </c>
      <c r="O194" s="36">
        <f t="shared" si="39"/>
        <v>0.17136459853016869</v>
      </c>
      <c r="P194" s="31">
        <v>4982004</v>
      </c>
      <c r="Q194" s="31">
        <v>21199299</v>
      </c>
      <c r="R194" s="31">
        <v>31316191</v>
      </c>
      <c r="S194" s="31">
        <v>4982004</v>
      </c>
      <c r="T194" s="36">
        <f t="shared" si="40"/>
        <v>0.23500795946130104</v>
      </c>
      <c r="U194" s="36">
        <f t="shared" si="41"/>
        <v>5.3123803192450358E-2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69423739</v>
      </c>
      <c r="E195" s="31">
        <v>69423739</v>
      </c>
      <c r="F195" s="31">
        <v>41355063</v>
      </c>
      <c r="G195" s="36">
        <f t="shared" si="35"/>
        <v>0.59569051733154277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41355063</v>
      </c>
      <c r="O195" s="36">
        <f t="shared" si="39"/>
        <v>0.59569051733154277</v>
      </c>
      <c r="P195" s="31">
        <v>27348511</v>
      </c>
      <c r="Q195" s="31">
        <v>98591139</v>
      </c>
      <c r="R195" s="31">
        <v>132599245</v>
      </c>
      <c r="S195" s="31">
        <v>27348511</v>
      </c>
      <c r="T195" s="36">
        <f t="shared" si="40"/>
        <v>0.27739319453444999</v>
      </c>
      <c r="U195" s="36">
        <f t="shared" si="41"/>
        <v>0.51215044212096217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28528440</v>
      </c>
      <c r="E196" s="31">
        <v>28528440</v>
      </c>
      <c r="F196" s="31">
        <v>7411830</v>
      </c>
      <c r="G196" s="36">
        <f t="shared" si="35"/>
        <v>0.25980495253157904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7411830</v>
      </c>
      <c r="O196" s="36">
        <f t="shared" si="39"/>
        <v>0.25980495253157904</v>
      </c>
      <c r="P196" s="31">
        <v>7056332</v>
      </c>
      <c r="Q196" s="31">
        <v>30206656</v>
      </c>
      <c r="R196" s="31">
        <v>29902831</v>
      </c>
      <c r="S196" s="31">
        <v>7056332</v>
      </c>
      <c r="T196" s="36">
        <f t="shared" si="40"/>
        <v>0.23360189224520583</v>
      </c>
      <c r="U196" s="36">
        <f t="shared" si="41"/>
        <v>5.0379999127025288E-2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163920497</v>
      </c>
      <c r="E198" s="32">
        <f>SUM(E192:E197)</f>
        <v>163920497</v>
      </c>
      <c r="F198" s="32">
        <f>SUM(F192:F197)</f>
        <v>61163871</v>
      </c>
      <c r="G198" s="37">
        <f t="shared" si="35"/>
        <v>0.37313131743371908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61163871</v>
      </c>
      <c r="O198" s="37">
        <f t="shared" si="39"/>
        <v>0.37313131743371908</v>
      </c>
      <c r="P198" s="32">
        <f>SUM(P192:P197)</f>
        <v>46349827</v>
      </c>
      <c r="Q198" s="32">
        <f>SUM(Q192:Q197)</f>
        <v>184320868</v>
      </c>
      <c r="R198" s="32">
        <f>SUM(R192:R197)</f>
        <v>235155771</v>
      </c>
      <c r="S198" s="32">
        <f>SUM(S192:S197)</f>
        <v>46349827</v>
      </c>
      <c r="T198" s="37">
        <f t="shared" si="40"/>
        <v>0.25146272097633571</v>
      </c>
      <c r="U198" s="37">
        <f t="shared" si="41"/>
        <v>0.31961379273325008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7259754</v>
      </c>
      <c r="E199" s="31">
        <v>7259754</v>
      </c>
      <c r="F199" s="31">
        <v>2078543</v>
      </c>
      <c r="G199" s="36">
        <f t="shared" si="35"/>
        <v>0.28631039013167664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2078543</v>
      </c>
      <c r="O199" s="36">
        <f t="shared" si="39"/>
        <v>0.28631039013167664</v>
      </c>
      <c r="P199" s="31">
        <v>457223</v>
      </c>
      <c r="Q199" s="31">
        <v>25926942</v>
      </c>
      <c r="R199" s="31">
        <v>6975468</v>
      </c>
      <c r="S199" s="31">
        <v>457223</v>
      </c>
      <c r="T199" s="36">
        <f t="shared" si="40"/>
        <v>1.7635053142788688E-2</v>
      </c>
      <c r="U199" s="36">
        <f t="shared" si="41"/>
        <v>3.5460158390982084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47591345</v>
      </c>
      <c r="E200" s="31">
        <v>47591345</v>
      </c>
      <c r="F200" s="31">
        <v>11050058</v>
      </c>
      <c r="G200" s="36">
        <f t="shared" si="35"/>
        <v>0.23218629353719672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11050058</v>
      </c>
      <c r="O200" s="36">
        <f t="shared" si="39"/>
        <v>0.23218629353719672</v>
      </c>
      <c r="P200" s="31">
        <v>10464925</v>
      </c>
      <c r="Q200" s="31">
        <v>51363891</v>
      </c>
      <c r="R200" s="31">
        <v>61523300</v>
      </c>
      <c r="S200" s="31">
        <v>10464925</v>
      </c>
      <c r="T200" s="36">
        <f t="shared" si="40"/>
        <v>0.20374089260488462</v>
      </c>
      <c r="U200" s="36">
        <f t="shared" si="41"/>
        <v>5.5913730867636513E-2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28828004</v>
      </c>
      <c r="E201" s="31">
        <v>28828004</v>
      </c>
      <c r="F201" s="31">
        <v>5822436</v>
      </c>
      <c r="G201" s="36">
        <f t="shared" si="35"/>
        <v>0.20197152740786356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5822436</v>
      </c>
      <c r="O201" s="36">
        <f t="shared" si="39"/>
        <v>0.20197152740786356</v>
      </c>
      <c r="P201" s="31">
        <v>6122926</v>
      </c>
      <c r="Q201" s="31">
        <v>30379748</v>
      </c>
      <c r="R201" s="31">
        <v>27313541</v>
      </c>
      <c r="S201" s="31">
        <v>6122926</v>
      </c>
      <c r="T201" s="36">
        <f t="shared" si="40"/>
        <v>0.20154630644072491</v>
      </c>
      <c r="U201" s="36">
        <f t="shared" si="41"/>
        <v>-4.9076209642252788E-2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53788653</v>
      </c>
      <c r="E202" s="31">
        <v>53788653</v>
      </c>
      <c r="F202" s="31">
        <v>12320132</v>
      </c>
      <c r="G202" s="36">
        <f t="shared" si="35"/>
        <v>0.22904704455045566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12320132</v>
      </c>
      <c r="O202" s="36">
        <f t="shared" si="39"/>
        <v>0.22904704455045566</v>
      </c>
      <c r="P202" s="31">
        <v>11261083</v>
      </c>
      <c r="Q202" s="31">
        <v>55070624</v>
      </c>
      <c r="R202" s="31">
        <v>51315282</v>
      </c>
      <c r="S202" s="31">
        <v>11261083</v>
      </c>
      <c r="T202" s="36">
        <f t="shared" si="40"/>
        <v>0.20448439080697542</v>
      </c>
      <c r="U202" s="36">
        <f t="shared" si="41"/>
        <v>9.4045039895363614E-2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137467756</v>
      </c>
      <c r="E204" s="32">
        <f>SUM(E199:E203)</f>
        <v>137467756</v>
      </c>
      <c r="F204" s="32">
        <f>SUM(F199:F203)</f>
        <v>31271169</v>
      </c>
      <c r="G204" s="37">
        <f t="shared" si="35"/>
        <v>0.22748002811655701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31271169</v>
      </c>
      <c r="O204" s="37">
        <f t="shared" si="39"/>
        <v>0.22748002811655701</v>
      </c>
      <c r="P204" s="32">
        <f>SUM(P199:P203)</f>
        <v>28306157</v>
      </c>
      <c r="Q204" s="32">
        <f>SUM(Q199:Q203)</f>
        <v>162741205</v>
      </c>
      <c r="R204" s="32">
        <f>SUM(R199:R203)</f>
        <v>147127591</v>
      </c>
      <c r="S204" s="32">
        <f>SUM(S199:S203)</f>
        <v>28306157</v>
      </c>
      <c r="T204" s="37">
        <f t="shared" si="40"/>
        <v>0.17393355911307157</v>
      </c>
      <c r="U204" s="37">
        <f t="shared" si="41"/>
        <v>0.10474795289236893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958506912</v>
      </c>
      <c r="E205" s="32">
        <f>SUM(E173:E178,E180:E184,E186:E190,E192:E197,E199:E203)</f>
        <v>958506912</v>
      </c>
      <c r="F205" s="32">
        <f>SUM(F173:F178,F180:F184,F186:F190,F192:F197,F199:F203)</f>
        <v>215723116</v>
      </c>
      <c r="G205" s="37">
        <f t="shared" si="35"/>
        <v>0.22506161750036499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215723116</v>
      </c>
      <c r="O205" s="37">
        <f t="shared" si="39"/>
        <v>0.22506161750036499</v>
      </c>
      <c r="P205" s="32">
        <f>SUM(P173:P178,P180:P184,P186:P190,P192:P197,P199:P203)</f>
        <v>196258616</v>
      </c>
      <c r="Q205" s="32">
        <f>SUM(Q173:Q178,Q180:Q184,Q186:Q190,Q192:Q197,Q199:Q203)</f>
        <v>965477079</v>
      </c>
      <c r="R205" s="32">
        <f>SUM(R173:R178,R180:R184,R186:R190,R192:R197,R199:R203)</f>
        <v>1021286931</v>
      </c>
      <c r="S205" s="32">
        <f>SUM(S173:S178,S180:S184,S186:S190,S192:S197,S199:S203)</f>
        <v>196258616</v>
      </c>
      <c r="T205" s="37">
        <f t="shared" si="40"/>
        <v>0.20327630791947573</v>
      </c>
      <c r="U205" s="37">
        <f t="shared" si="41"/>
        <v>9.9177811383322823E-2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16030979</v>
      </c>
      <c r="E208" s="31">
        <v>16030979</v>
      </c>
      <c r="F208" s="31">
        <v>1775941</v>
      </c>
      <c r="G208" s="36">
        <f t="shared" ref="G208:G231" si="42">IF(($D208     =0),0,($F208     /$D208     ))</f>
        <v>0.1107818181285123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1775941</v>
      </c>
      <c r="O208" s="36">
        <f t="shared" ref="O208:O231" si="46">IF(($D208     =0),0,($N208     /$D208     ))</f>
        <v>0.1107818181285123</v>
      </c>
      <c r="P208" s="31">
        <v>1446443</v>
      </c>
      <c r="Q208" s="31">
        <v>21796547</v>
      </c>
      <c r="R208" s="31">
        <v>11945747</v>
      </c>
      <c r="S208" s="31">
        <v>1446443</v>
      </c>
      <c r="T208" s="36">
        <f t="shared" ref="T208:T231" si="47">IF(($Q208     =0),0,($S208     /$Q208     ))</f>
        <v>6.6361107564422928E-2</v>
      </c>
      <c r="U208" s="36">
        <f t="shared" ref="U208:U231" si="48">IF(($P208     =0),0,(($F208     /$P208     )-1))</f>
        <v>0.22779881405627456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41085264</v>
      </c>
      <c r="E209" s="31">
        <v>41085264</v>
      </c>
      <c r="F209" s="31">
        <v>8910583</v>
      </c>
      <c r="G209" s="36">
        <f t="shared" si="42"/>
        <v>0.21688026636508895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8910583</v>
      </c>
      <c r="O209" s="36">
        <f t="shared" si="46"/>
        <v>0.21688026636508895</v>
      </c>
      <c r="P209" s="31">
        <v>6932592</v>
      </c>
      <c r="Q209" s="31">
        <v>46286096</v>
      </c>
      <c r="R209" s="31">
        <v>39670803</v>
      </c>
      <c r="S209" s="31">
        <v>6932592</v>
      </c>
      <c r="T209" s="36">
        <f t="shared" si="47"/>
        <v>0.14977698702435394</v>
      </c>
      <c r="U209" s="36">
        <f t="shared" si="48"/>
        <v>0.28531767050476931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32824064</v>
      </c>
      <c r="E210" s="31">
        <v>32824064</v>
      </c>
      <c r="F210" s="31">
        <v>4024574</v>
      </c>
      <c r="G210" s="36">
        <f t="shared" si="42"/>
        <v>0.12261047260936367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4024574</v>
      </c>
      <c r="O210" s="36">
        <f t="shared" si="46"/>
        <v>0.12261047260936367</v>
      </c>
      <c r="P210" s="31">
        <v>3966893</v>
      </c>
      <c r="Q210" s="31">
        <v>46016220</v>
      </c>
      <c r="R210" s="31">
        <v>33100599</v>
      </c>
      <c r="S210" s="31">
        <v>3966893</v>
      </c>
      <c r="T210" s="36">
        <f t="shared" si="47"/>
        <v>8.6206407219019732E-2</v>
      </c>
      <c r="U210" s="36">
        <f t="shared" si="48"/>
        <v>1.4540598901961799E-2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62018218</v>
      </c>
      <c r="E211" s="31">
        <v>62018218</v>
      </c>
      <c r="F211" s="31">
        <v>5880148</v>
      </c>
      <c r="G211" s="36">
        <f t="shared" si="42"/>
        <v>9.481323697498048E-2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5880148</v>
      </c>
      <c r="O211" s="36">
        <f t="shared" si="46"/>
        <v>9.481323697498048E-2</v>
      </c>
      <c r="P211" s="31">
        <v>3628242</v>
      </c>
      <c r="Q211" s="31">
        <v>56868488</v>
      </c>
      <c r="R211" s="31">
        <v>66115245</v>
      </c>
      <c r="S211" s="31">
        <v>3628242</v>
      </c>
      <c r="T211" s="36">
        <f t="shared" si="47"/>
        <v>6.3800570889101182E-2</v>
      </c>
      <c r="U211" s="36">
        <f t="shared" si="48"/>
        <v>0.62066036388972945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82629689</v>
      </c>
      <c r="E212" s="31">
        <v>82629689</v>
      </c>
      <c r="F212" s="31">
        <v>1720007</v>
      </c>
      <c r="G212" s="36">
        <f t="shared" si="42"/>
        <v>2.0815847437111859E-2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1720007</v>
      </c>
      <c r="O212" s="36">
        <f t="shared" si="46"/>
        <v>2.0815847437111859E-2</v>
      </c>
      <c r="P212" s="31">
        <v>1430553</v>
      </c>
      <c r="Q212" s="31">
        <v>52660657</v>
      </c>
      <c r="R212" s="31">
        <v>90597201</v>
      </c>
      <c r="S212" s="31">
        <v>1430553</v>
      </c>
      <c r="T212" s="36">
        <f t="shared" si="47"/>
        <v>2.716549852387903E-2</v>
      </c>
      <c r="U212" s="36">
        <f t="shared" si="48"/>
        <v>0.20233713815566423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11041990</v>
      </c>
      <c r="E213" s="31">
        <v>11041990</v>
      </c>
      <c r="F213" s="31">
        <v>1294729</v>
      </c>
      <c r="G213" s="36">
        <f t="shared" si="42"/>
        <v>0.11725504189009409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1294729</v>
      </c>
      <c r="O213" s="36">
        <f t="shared" si="46"/>
        <v>0.11725504189009409</v>
      </c>
      <c r="P213" s="31">
        <v>2466372</v>
      </c>
      <c r="Q213" s="31">
        <v>11545532</v>
      </c>
      <c r="R213" s="31">
        <v>11545532</v>
      </c>
      <c r="S213" s="31">
        <v>2466372</v>
      </c>
      <c r="T213" s="36">
        <f t="shared" si="47"/>
        <v>0.21362133854031151</v>
      </c>
      <c r="U213" s="36">
        <f t="shared" si="48"/>
        <v>-0.47504715428167366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132422058</v>
      </c>
      <c r="E214" s="31">
        <v>132422058</v>
      </c>
      <c r="F214" s="31">
        <v>22791948</v>
      </c>
      <c r="G214" s="36">
        <f t="shared" si="42"/>
        <v>0.17211594763162494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22791948</v>
      </c>
      <c r="O214" s="36">
        <f t="shared" si="46"/>
        <v>0.17211594763162494</v>
      </c>
      <c r="P214" s="31">
        <v>20307719</v>
      </c>
      <c r="Q214" s="31">
        <v>109184716</v>
      </c>
      <c r="R214" s="31">
        <v>117197432</v>
      </c>
      <c r="S214" s="31">
        <v>20307719</v>
      </c>
      <c r="T214" s="36">
        <f t="shared" si="47"/>
        <v>0.1859941550793611</v>
      </c>
      <c r="U214" s="36">
        <f t="shared" si="48"/>
        <v>0.1223292975444461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378052262</v>
      </c>
      <c r="E216" s="32">
        <f>SUM(E208:E215)</f>
        <v>378052262</v>
      </c>
      <c r="F216" s="32">
        <f>SUM(F208:F215)</f>
        <v>46397930</v>
      </c>
      <c r="G216" s="37">
        <f t="shared" si="42"/>
        <v>0.12272887815706285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46397930</v>
      </c>
      <c r="O216" s="37">
        <f t="shared" si="46"/>
        <v>0.12272887815706285</v>
      </c>
      <c r="P216" s="32">
        <f>SUM(P208:P215)</f>
        <v>40178814</v>
      </c>
      <c r="Q216" s="32">
        <f>SUM(Q208:Q215)</f>
        <v>344358256</v>
      </c>
      <c r="R216" s="32">
        <f>SUM(R208:R215)</f>
        <v>370172559</v>
      </c>
      <c r="S216" s="32">
        <f>SUM(S208:S215)</f>
        <v>40178814</v>
      </c>
      <c r="T216" s="37">
        <f t="shared" si="47"/>
        <v>0.11667736521467341</v>
      </c>
      <c r="U216" s="37">
        <f t="shared" si="48"/>
        <v>0.1547859526167199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14236954</v>
      </c>
      <c r="E217" s="31">
        <v>14236954</v>
      </c>
      <c r="F217" s="31">
        <v>1851272</v>
      </c>
      <c r="G217" s="36">
        <f t="shared" si="42"/>
        <v>0.13003287079525577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1851272</v>
      </c>
      <c r="O217" s="36">
        <f t="shared" si="46"/>
        <v>0.13003287079525577</v>
      </c>
      <c r="P217" s="31">
        <v>422886</v>
      </c>
      <c r="Q217" s="31">
        <v>30472528</v>
      </c>
      <c r="R217" s="31">
        <v>30472528</v>
      </c>
      <c r="S217" s="31">
        <v>422886</v>
      </c>
      <c r="T217" s="36">
        <f t="shared" si="47"/>
        <v>1.3877614617336638E-2</v>
      </c>
      <c r="U217" s="36">
        <f t="shared" si="48"/>
        <v>3.3777093590234717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226063604</v>
      </c>
      <c r="E218" s="31">
        <v>226063604</v>
      </c>
      <c r="F218" s="31">
        <v>38263331</v>
      </c>
      <c r="G218" s="36">
        <f t="shared" si="42"/>
        <v>0.16925913912263382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38263331</v>
      </c>
      <c r="O218" s="36">
        <f t="shared" si="46"/>
        <v>0.16925913912263382</v>
      </c>
      <c r="P218" s="31">
        <v>33478476</v>
      </c>
      <c r="Q218" s="31">
        <v>204567920</v>
      </c>
      <c r="R218" s="31">
        <v>214567920</v>
      </c>
      <c r="S218" s="31">
        <v>33478476</v>
      </c>
      <c r="T218" s="36">
        <f t="shared" si="47"/>
        <v>0.16365457496952601</v>
      </c>
      <c r="U218" s="36">
        <f t="shared" si="48"/>
        <v>0.14292332183818646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120002875</v>
      </c>
      <c r="E219" s="31">
        <v>120002875</v>
      </c>
      <c r="F219" s="31">
        <v>38154752</v>
      </c>
      <c r="G219" s="36">
        <f t="shared" si="42"/>
        <v>0.31794864914694754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38154752</v>
      </c>
      <c r="O219" s="36">
        <f t="shared" si="46"/>
        <v>0.31794864914694754</v>
      </c>
      <c r="P219" s="31">
        <v>35340200</v>
      </c>
      <c r="Q219" s="31">
        <v>142105929</v>
      </c>
      <c r="R219" s="31">
        <v>144879283</v>
      </c>
      <c r="S219" s="31">
        <v>35340200</v>
      </c>
      <c r="T219" s="36">
        <f t="shared" si="47"/>
        <v>0.2486891310495567</v>
      </c>
      <c r="U219" s="36">
        <f t="shared" si="48"/>
        <v>7.9641654546380503E-2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18273972</v>
      </c>
      <c r="E220" s="31">
        <v>18273972</v>
      </c>
      <c r="F220" s="31">
        <v>3059655</v>
      </c>
      <c r="G220" s="36">
        <f t="shared" si="42"/>
        <v>0.16743240057498174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3059655</v>
      </c>
      <c r="O220" s="36">
        <f t="shared" si="46"/>
        <v>0.16743240057498174</v>
      </c>
      <c r="P220" s="31">
        <v>5548511</v>
      </c>
      <c r="Q220" s="31">
        <v>21094368</v>
      </c>
      <c r="R220" s="31">
        <v>17862793</v>
      </c>
      <c r="S220" s="31">
        <v>5548511</v>
      </c>
      <c r="T220" s="36">
        <f t="shared" si="47"/>
        <v>0.26303281520451338</v>
      </c>
      <c r="U220" s="36">
        <f t="shared" si="48"/>
        <v>-0.44856286668621548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24742557</v>
      </c>
      <c r="E221" s="31">
        <v>24742557</v>
      </c>
      <c r="F221" s="31">
        <v>6268194</v>
      </c>
      <c r="G221" s="36">
        <f t="shared" si="42"/>
        <v>0.25333654884578016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6268194</v>
      </c>
      <c r="O221" s="36">
        <f t="shared" si="46"/>
        <v>0.25333654884578016</v>
      </c>
      <c r="P221" s="31">
        <v>3398671</v>
      </c>
      <c r="Q221" s="31">
        <v>45299032</v>
      </c>
      <c r="R221" s="31">
        <v>35280176</v>
      </c>
      <c r="S221" s="31">
        <v>3398671</v>
      </c>
      <c r="T221" s="36">
        <f t="shared" si="47"/>
        <v>7.5027453125267665E-2</v>
      </c>
      <c r="U221" s="36">
        <f t="shared" si="48"/>
        <v>0.84430737779561471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44137529</v>
      </c>
      <c r="E222" s="31">
        <v>44137529</v>
      </c>
      <c r="F222" s="31">
        <v>4987841</v>
      </c>
      <c r="G222" s="36">
        <f t="shared" si="42"/>
        <v>0.11300680198930031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4987841</v>
      </c>
      <c r="O222" s="36">
        <f t="shared" si="46"/>
        <v>0.11300680198930031</v>
      </c>
      <c r="P222" s="31">
        <v>4131087</v>
      </c>
      <c r="Q222" s="31">
        <v>42649272</v>
      </c>
      <c r="R222" s="31">
        <v>42905011</v>
      </c>
      <c r="S222" s="31">
        <v>4131087</v>
      </c>
      <c r="T222" s="36">
        <f t="shared" si="47"/>
        <v>9.6861840924271816E-2</v>
      </c>
      <c r="U222" s="36">
        <f t="shared" si="48"/>
        <v>0.20739190435834454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447457491</v>
      </c>
      <c r="E224" s="32">
        <f>SUM(E217:E223)</f>
        <v>447457491</v>
      </c>
      <c r="F224" s="32">
        <f>SUM(F217:F223)</f>
        <v>92585045</v>
      </c>
      <c r="G224" s="37">
        <f t="shared" si="42"/>
        <v>0.20691361048193962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92585045</v>
      </c>
      <c r="O224" s="37">
        <f t="shared" si="46"/>
        <v>0.20691361048193962</v>
      </c>
      <c r="P224" s="32">
        <f>SUM(P217:P223)</f>
        <v>82319831</v>
      </c>
      <c r="Q224" s="32">
        <f>SUM(Q217:Q223)</f>
        <v>486189049</v>
      </c>
      <c r="R224" s="32">
        <f>SUM(R217:R223)</f>
        <v>485967711</v>
      </c>
      <c r="S224" s="32">
        <f>SUM(S217:S223)</f>
        <v>82319831</v>
      </c>
      <c r="T224" s="37">
        <f t="shared" si="47"/>
        <v>0.16931650593388828</v>
      </c>
      <c r="U224" s="37">
        <f t="shared" si="48"/>
        <v>0.12469916270843662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55390727</v>
      </c>
      <c r="E225" s="31">
        <v>55390727</v>
      </c>
      <c r="F225" s="31">
        <v>6505811</v>
      </c>
      <c r="G225" s="36">
        <f t="shared" si="42"/>
        <v>0.11745307116117107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6505811</v>
      </c>
      <c r="O225" s="36">
        <f t="shared" si="46"/>
        <v>0.11745307116117107</v>
      </c>
      <c r="P225" s="31">
        <v>6564411</v>
      </c>
      <c r="Q225" s="31">
        <v>59353163</v>
      </c>
      <c r="R225" s="31">
        <v>48484000</v>
      </c>
      <c r="S225" s="31">
        <v>6564411</v>
      </c>
      <c r="T225" s="36">
        <f t="shared" si="47"/>
        <v>0.11059917733449184</v>
      </c>
      <c r="U225" s="36">
        <f t="shared" si="48"/>
        <v>-8.9269242891708567E-3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109156820</v>
      </c>
      <c r="E226" s="31">
        <v>109156820</v>
      </c>
      <c r="F226" s="31">
        <v>30838720</v>
      </c>
      <c r="G226" s="36">
        <f t="shared" si="42"/>
        <v>0.28251757425692686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30838720</v>
      </c>
      <c r="O226" s="36">
        <f t="shared" si="46"/>
        <v>0.28251757425692686</v>
      </c>
      <c r="P226" s="31">
        <v>30108514</v>
      </c>
      <c r="Q226" s="31">
        <v>112308852</v>
      </c>
      <c r="R226" s="31">
        <v>116163295</v>
      </c>
      <c r="S226" s="31">
        <v>30108514</v>
      </c>
      <c r="T226" s="36">
        <f t="shared" si="47"/>
        <v>0.26808673994815652</v>
      </c>
      <c r="U226" s="36">
        <f t="shared" si="48"/>
        <v>2.4252475562227982E-2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155860896</v>
      </c>
      <c r="E227" s="31">
        <v>155860896</v>
      </c>
      <c r="F227" s="31">
        <v>4777600</v>
      </c>
      <c r="G227" s="36">
        <f t="shared" si="42"/>
        <v>3.0652974046806454E-2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4777600</v>
      </c>
      <c r="O227" s="36">
        <f t="shared" si="46"/>
        <v>3.0652974046806454E-2</v>
      </c>
      <c r="P227" s="31">
        <v>2724973</v>
      </c>
      <c r="Q227" s="31">
        <v>176985170</v>
      </c>
      <c r="R227" s="31">
        <v>186224107</v>
      </c>
      <c r="S227" s="31">
        <v>2724973</v>
      </c>
      <c r="T227" s="36">
        <f t="shared" si="47"/>
        <v>1.5396617694013572E-2</v>
      </c>
      <c r="U227" s="36">
        <f t="shared" si="48"/>
        <v>0.75326507822279343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256561758</v>
      </c>
      <c r="E228" s="31">
        <v>256561758</v>
      </c>
      <c r="F228" s="31">
        <v>63940925</v>
      </c>
      <c r="G228" s="36">
        <f t="shared" si="42"/>
        <v>0.24922235292759415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63940925</v>
      </c>
      <c r="O228" s="36">
        <f t="shared" si="46"/>
        <v>0.24922235292759415</v>
      </c>
      <c r="P228" s="31">
        <v>53245565</v>
      </c>
      <c r="Q228" s="31">
        <v>256327096</v>
      </c>
      <c r="R228" s="31">
        <v>250550646</v>
      </c>
      <c r="S228" s="31">
        <v>53245565</v>
      </c>
      <c r="T228" s="36">
        <f t="shared" si="47"/>
        <v>0.20772507405927931</v>
      </c>
      <c r="U228" s="36">
        <f t="shared" si="48"/>
        <v>0.20086856060218339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576970201</v>
      </c>
      <c r="E230" s="32">
        <f>SUM(E225:E229)</f>
        <v>576970201</v>
      </c>
      <c r="F230" s="32">
        <f>SUM(F225:F229)</f>
        <v>106063056</v>
      </c>
      <c r="G230" s="37">
        <f t="shared" si="42"/>
        <v>0.18382761504176887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106063056</v>
      </c>
      <c r="O230" s="37">
        <f t="shared" si="46"/>
        <v>0.18382761504176887</v>
      </c>
      <c r="P230" s="32">
        <f>SUM(P225:P229)</f>
        <v>92643463</v>
      </c>
      <c r="Q230" s="32">
        <f>SUM(Q225:Q229)</f>
        <v>604974281</v>
      </c>
      <c r="R230" s="32">
        <f>SUM(R225:R229)</f>
        <v>601422048</v>
      </c>
      <c r="S230" s="32">
        <f>SUM(S225:S229)</f>
        <v>92643463</v>
      </c>
      <c r="T230" s="37">
        <f t="shared" si="47"/>
        <v>0.1531362008428917</v>
      </c>
      <c r="U230" s="37">
        <f t="shared" si="48"/>
        <v>0.14485202264082031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1402479954</v>
      </c>
      <c r="E231" s="32">
        <f>SUM(E208:E215,E217:E223,E225:E229)</f>
        <v>1402479954</v>
      </c>
      <c r="F231" s="32">
        <f>SUM(F208:F215,F217:F223,F225:F229)</f>
        <v>245046031</v>
      </c>
      <c r="G231" s="37">
        <f t="shared" si="42"/>
        <v>0.17472337504796878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245046031</v>
      </c>
      <c r="O231" s="37">
        <f t="shared" si="46"/>
        <v>0.17472337504796878</v>
      </c>
      <c r="P231" s="32">
        <f>SUM(P208:P215,P217:P223,P225:P229)</f>
        <v>215142108</v>
      </c>
      <c r="Q231" s="32">
        <f>SUM(Q208:Q215,Q217:Q223,Q225:Q229)</f>
        <v>1435521586</v>
      </c>
      <c r="R231" s="32">
        <f>SUM(R208:R215,R217:R223,R225:R229)</f>
        <v>1457562318</v>
      </c>
      <c r="S231" s="32">
        <f>SUM(S208:S215,S217:S223,S225:S229)</f>
        <v>215142108</v>
      </c>
      <c r="T231" s="37">
        <f t="shared" si="47"/>
        <v>0.14987033988076862</v>
      </c>
      <c r="U231" s="37">
        <f t="shared" si="48"/>
        <v>0.13899614202906285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28679272</v>
      </c>
      <c r="E234" s="31">
        <v>28679272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82263</v>
      </c>
      <c r="Q234" s="31">
        <v>28039129</v>
      </c>
      <c r="R234" s="31">
        <v>27383183</v>
      </c>
      <c r="S234" s="31">
        <v>82263</v>
      </c>
      <c r="T234" s="36">
        <f t="shared" ref="T234:T260" si="54">IF(($Q234     =0),0,($S234     /$Q234     ))</f>
        <v>2.9338643151147811E-3</v>
      </c>
      <c r="U234" s="36">
        <f t="shared" ref="U234:U260" si="55">IF(($P234     =0),0,(($F234     /$P234     )-1))</f>
        <v>-1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101655547</v>
      </c>
      <c r="E235" s="31">
        <v>101655547</v>
      </c>
      <c r="F235" s="31">
        <v>23272654</v>
      </c>
      <c r="G235" s="36">
        <f t="shared" si="49"/>
        <v>0.22893639045589909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23272654</v>
      </c>
      <c r="O235" s="36">
        <f t="shared" si="53"/>
        <v>0.22893639045589909</v>
      </c>
      <c r="P235" s="31">
        <v>15619838</v>
      </c>
      <c r="Q235" s="31">
        <v>89211708</v>
      </c>
      <c r="R235" s="31">
        <v>89908223</v>
      </c>
      <c r="S235" s="31">
        <v>15619838</v>
      </c>
      <c r="T235" s="36">
        <f t="shared" si="54"/>
        <v>0.17508731028891408</v>
      </c>
      <c r="U235" s="36">
        <f t="shared" si="55"/>
        <v>0.48994208518679905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255220774</v>
      </c>
      <c r="E236" s="31">
        <v>255220774</v>
      </c>
      <c r="F236" s="31">
        <v>21124787</v>
      </c>
      <c r="G236" s="36">
        <f t="shared" si="49"/>
        <v>8.2770640762965475E-2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21124787</v>
      </c>
      <c r="O236" s="36">
        <f t="shared" si="53"/>
        <v>8.2770640762965475E-2</v>
      </c>
      <c r="P236" s="31">
        <v>53242694</v>
      </c>
      <c r="Q236" s="31">
        <v>348527850</v>
      </c>
      <c r="R236" s="31">
        <v>349527850</v>
      </c>
      <c r="S236" s="31">
        <v>53242694</v>
      </c>
      <c r="T236" s="36">
        <f t="shared" si="54"/>
        <v>0.15276453230351605</v>
      </c>
      <c r="U236" s="36">
        <f t="shared" si="55"/>
        <v>-0.60323594820352255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14134375</v>
      </c>
      <c r="E237" s="31">
        <v>14134375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1649736</v>
      </c>
      <c r="Q237" s="31">
        <v>10405146</v>
      </c>
      <c r="R237" s="31">
        <v>9759369</v>
      </c>
      <c r="S237" s="31">
        <v>1649736</v>
      </c>
      <c r="T237" s="36">
        <f t="shared" si="54"/>
        <v>0.1585500097740099</v>
      </c>
      <c r="U237" s="36">
        <f t="shared" si="55"/>
        <v>-1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58432963</v>
      </c>
      <c r="E238" s="31">
        <v>58432963</v>
      </c>
      <c r="F238" s="31">
        <v>7643186</v>
      </c>
      <c r="G238" s="36">
        <f t="shared" si="49"/>
        <v>0.13080264302188474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7643186</v>
      </c>
      <c r="O238" s="36">
        <f t="shared" si="53"/>
        <v>0.13080264302188474</v>
      </c>
      <c r="P238" s="31">
        <v>10672524</v>
      </c>
      <c r="Q238" s="31">
        <v>84671413</v>
      </c>
      <c r="R238" s="31">
        <v>85525346</v>
      </c>
      <c r="S238" s="31">
        <v>10672524</v>
      </c>
      <c r="T238" s="36">
        <f t="shared" si="54"/>
        <v>0.12604636703062932</v>
      </c>
      <c r="U238" s="36">
        <f t="shared" si="55"/>
        <v>-0.2838445713497576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458122931</v>
      </c>
      <c r="E240" s="32">
        <f>SUM(E234:E239)</f>
        <v>458122931</v>
      </c>
      <c r="F240" s="32">
        <f>SUM(F234:F239)</f>
        <v>52040627</v>
      </c>
      <c r="G240" s="37">
        <f t="shared" si="49"/>
        <v>0.11359533321417609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52040627</v>
      </c>
      <c r="O240" s="37">
        <f t="shared" si="53"/>
        <v>0.11359533321417609</v>
      </c>
      <c r="P240" s="32">
        <f>SUM(P234:P239)</f>
        <v>81267055</v>
      </c>
      <c r="Q240" s="32">
        <f>SUM(Q234:Q239)</f>
        <v>560855246</v>
      </c>
      <c r="R240" s="32">
        <f>SUM(R234:R239)</f>
        <v>562103971</v>
      </c>
      <c r="S240" s="32">
        <f>SUM(S234:S239)</f>
        <v>81267055</v>
      </c>
      <c r="T240" s="37">
        <f t="shared" si="54"/>
        <v>0.14489844853835956</v>
      </c>
      <c r="U240" s="37">
        <f t="shared" si="55"/>
        <v>-0.35963439305140321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12051846</v>
      </c>
      <c r="E242" s="31">
        <v>12051846</v>
      </c>
      <c r="F242" s="31">
        <v>1340123</v>
      </c>
      <c r="G242" s="36">
        <f t="shared" si="49"/>
        <v>0.11119649222202142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1340123</v>
      </c>
      <c r="O242" s="36">
        <f t="shared" si="53"/>
        <v>0.11119649222202142</v>
      </c>
      <c r="P242" s="31">
        <v>1569010</v>
      </c>
      <c r="Q242" s="31">
        <v>13245068</v>
      </c>
      <c r="R242" s="31">
        <v>12243316</v>
      </c>
      <c r="S242" s="31">
        <v>1569010</v>
      </c>
      <c r="T242" s="36">
        <f t="shared" si="54"/>
        <v>0.1184599429765102</v>
      </c>
      <c r="U242" s="36">
        <f t="shared" si="55"/>
        <v>-0.14587988604279134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27360760</v>
      </c>
      <c r="E243" s="31">
        <v>27360760</v>
      </c>
      <c r="F243" s="31">
        <v>9278381</v>
      </c>
      <c r="G243" s="36">
        <f t="shared" si="49"/>
        <v>0.33911269277607786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9278381</v>
      </c>
      <c r="O243" s="36">
        <f t="shared" si="53"/>
        <v>0.33911269277607786</v>
      </c>
      <c r="P243" s="31">
        <v>569316455</v>
      </c>
      <c r="Q243" s="31">
        <v>30626052</v>
      </c>
      <c r="R243" s="31">
        <v>642501157</v>
      </c>
      <c r="S243" s="31">
        <v>569316455</v>
      </c>
      <c r="T243" s="36">
        <f t="shared" si="54"/>
        <v>18.589286500264546</v>
      </c>
      <c r="U243" s="36">
        <f t="shared" si="55"/>
        <v>-0.98370259471948684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20100000</v>
      </c>
      <c r="E244" s="31">
        <v>20100000</v>
      </c>
      <c r="F244" s="31">
        <v>50274</v>
      </c>
      <c r="G244" s="36">
        <f t="shared" si="49"/>
        <v>2.5011940298507464E-3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50274</v>
      </c>
      <c r="O244" s="36">
        <f t="shared" si="53"/>
        <v>2.5011940298507464E-3</v>
      </c>
      <c r="P244" s="31">
        <v>0</v>
      </c>
      <c r="Q244" s="31">
        <v>3000000</v>
      </c>
      <c r="R244" s="31">
        <v>2599367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14497136</v>
      </c>
      <c r="E245" s="31">
        <v>14497136</v>
      </c>
      <c r="F245" s="31">
        <v>3302249</v>
      </c>
      <c r="G245" s="36">
        <f t="shared" si="49"/>
        <v>0.22778630206683581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3302249</v>
      </c>
      <c r="O245" s="36">
        <f t="shared" si="53"/>
        <v>0.22778630206683581</v>
      </c>
      <c r="P245" s="31">
        <v>1947922</v>
      </c>
      <c r="Q245" s="31">
        <v>16925748</v>
      </c>
      <c r="R245" s="31">
        <v>21411266</v>
      </c>
      <c r="S245" s="31">
        <v>1947922</v>
      </c>
      <c r="T245" s="36">
        <f t="shared" si="54"/>
        <v>0.11508631701240028</v>
      </c>
      <c r="U245" s="36">
        <f t="shared" si="55"/>
        <v>0.69526757231552394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74009742</v>
      </c>
      <c r="E247" s="32">
        <f>SUM(E241:E246)</f>
        <v>74009742</v>
      </c>
      <c r="F247" s="32">
        <f>SUM(F241:F246)</f>
        <v>13971027</v>
      </c>
      <c r="G247" s="37">
        <f t="shared" si="49"/>
        <v>0.18877281047676128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13971027</v>
      </c>
      <c r="O247" s="37">
        <f t="shared" si="53"/>
        <v>0.18877281047676128</v>
      </c>
      <c r="P247" s="32">
        <f>SUM(P241:P246)</f>
        <v>572833387</v>
      </c>
      <c r="Q247" s="32">
        <f>SUM(Q241:Q246)</f>
        <v>63796868</v>
      </c>
      <c r="R247" s="32">
        <f>SUM(R241:R246)</f>
        <v>678755106</v>
      </c>
      <c r="S247" s="32">
        <f>SUM(S241:S246)</f>
        <v>572833387</v>
      </c>
      <c r="T247" s="37">
        <f t="shared" si="54"/>
        <v>8.9790205218224823</v>
      </c>
      <c r="U247" s="37">
        <f t="shared" si="55"/>
        <v>-0.9756106621627485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56326053</v>
      </c>
      <c r="E248" s="31">
        <v>56326053</v>
      </c>
      <c r="F248" s="31">
        <v>9336118</v>
      </c>
      <c r="G248" s="36">
        <f t="shared" si="49"/>
        <v>0.1657513264776426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9336118</v>
      </c>
      <c r="O248" s="36">
        <f t="shared" si="53"/>
        <v>0.1657513264776426</v>
      </c>
      <c r="P248" s="31">
        <v>6185635</v>
      </c>
      <c r="Q248" s="31">
        <v>38668050</v>
      </c>
      <c r="R248" s="31">
        <v>37787558</v>
      </c>
      <c r="S248" s="31">
        <v>6185635</v>
      </c>
      <c r="T248" s="36">
        <f t="shared" si="54"/>
        <v>0.15996759598686772</v>
      </c>
      <c r="U248" s="36">
        <f t="shared" si="55"/>
        <v>0.50932248669700031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17066684</v>
      </c>
      <c r="E249" s="31">
        <v>17066684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-85957</v>
      </c>
      <c r="Q249" s="31">
        <v>18374320</v>
      </c>
      <c r="R249" s="31">
        <v>18454320</v>
      </c>
      <c r="S249" s="31">
        <v>-85957</v>
      </c>
      <c r="T249" s="36">
        <f t="shared" si="54"/>
        <v>-4.6781050945014563E-3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20537160</v>
      </c>
      <c r="E250" s="31">
        <v>20537160</v>
      </c>
      <c r="F250" s="31">
        <v>4522194</v>
      </c>
      <c r="G250" s="36">
        <f t="shared" si="49"/>
        <v>0.22019568431078104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4522194</v>
      </c>
      <c r="O250" s="36">
        <f t="shared" si="53"/>
        <v>0.22019568431078104</v>
      </c>
      <c r="P250" s="31">
        <v>4676149</v>
      </c>
      <c r="Q250" s="31">
        <v>16629236</v>
      </c>
      <c r="R250" s="31">
        <v>21389448</v>
      </c>
      <c r="S250" s="31">
        <v>4676149</v>
      </c>
      <c r="T250" s="36">
        <f t="shared" si="54"/>
        <v>0.28120047126638892</v>
      </c>
      <c r="U250" s="36">
        <f t="shared" si="55"/>
        <v>-3.2923459025792412E-2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14097685</v>
      </c>
      <c r="E251" s="31">
        <v>14097685</v>
      </c>
      <c r="F251" s="31">
        <v>3332657</v>
      </c>
      <c r="G251" s="36">
        <f t="shared" si="49"/>
        <v>0.2363974652575937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3332657</v>
      </c>
      <c r="O251" s="36">
        <f t="shared" si="53"/>
        <v>0.2363974652575937</v>
      </c>
      <c r="P251" s="31">
        <v>3218875</v>
      </c>
      <c r="Q251" s="31">
        <v>10393709</v>
      </c>
      <c r="R251" s="31">
        <v>13121318</v>
      </c>
      <c r="S251" s="31">
        <v>3218875</v>
      </c>
      <c r="T251" s="36">
        <f t="shared" si="54"/>
        <v>0.30969454696105114</v>
      </c>
      <c r="U251" s="36">
        <f t="shared" si="55"/>
        <v>3.5348374820395323E-2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108027582</v>
      </c>
      <c r="E254" s="32">
        <f>SUM(E248:E253)</f>
        <v>108027582</v>
      </c>
      <c r="F254" s="32">
        <f>SUM(F248:F253)</f>
        <v>17190969</v>
      </c>
      <c r="G254" s="37">
        <f t="shared" si="49"/>
        <v>0.15913499757867394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17190969</v>
      </c>
      <c r="O254" s="37">
        <f t="shared" si="53"/>
        <v>0.15913499757867394</v>
      </c>
      <c r="P254" s="32">
        <f>SUM(P248:P253)</f>
        <v>13994702</v>
      </c>
      <c r="Q254" s="32">
        <f>SUM(Q248:Q253)</f>
        <v>84065315</v>
      </c>
      <c r="R254" s="32">
        <f>SUM(R248:R253)</f>
        <v>90752644</v>
      </c>
      <c r="S254" s="32">
        <f>SUM(S248:S253)</f>
        <v>13994702</v>
      </c>
      <c r="T254" s="37">
        <f t="shared" si="54"/>
        <v>0.16647415167599147</v>
      </c>
      <c r="U254" s="37">
        <f t="shared" si="55"/>
        <v>0.22839121547568508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278502153</v>
      </c>
      <c r="E255" s="31">
        <v>278502153</v>
      </c>
      <c r="F255" s="31">
        <v>30147267</v>
      </c>
      <c r="G255" s="36">
        <f t="shared" si="49"/>
        <v>0.10824787771030266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30147267</v>
      </c>
      <c r="O255" s="36">
        <f t="shared" si="53"/>
        <v>0.10824787771030266</v>
      </c>
      <c r="P255" s="31">
        <v>27905028</v>
      </c>
      <c r="Q255" s="31">
        <v>219816772</v>
      </c>
      <c r="R255" s="31">
        <v>358489709</v>
      </c>
      <c r="S255" s="31">
        <v>27905028</v>
      </c>
      <c r="T255" s="36">
        <f t="shared" si="54"/>
        <v>0.12694676455352552</v>
      </c>
      <c r="U255" s="36">
        <f t="shared" si="55"/>
        <v>8.0352508515669552E-2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11524222</v>
      </c>
      <c r="E256" s="31">
        <v>11524222</v>
      </c>
      <c r="F256" s="31">
        <v>2888166</v>
      </c>
      <c r="G256" s="36">
        <f t="shared" si="49"/>
        <v>0.25061700477481258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2888166</v>
      </c>
      <c r="O256" s="36">
        <f t="shared" si="53"/>
        <v>0.25061700477481258</v>
      </c>
      <c r="P256" s="31">
        <v>2605889</v>
      </c>
      <c r="Q256" s="31">
        <v>11338720</v>
      </c>
      <c r="R256" s="31">
        <v>11338720</v>
      </c>
      <c r="S256" s="31">
        <v>2605889</v>
      </c>
      <c r="T256" s="36">
        <f t="shared" si="54"/>
        <v>0.22982214923730368</v>
      </c>
      <c r="U256" s="36">
        <f t="shared" si="55"/>
        <v>0.10832272594880288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72528448</v>
      </c>
      <c r="E257" s="31">
        <v>72528448</v>
      </c>
      <c r="F257" s="31">
        <v>10769549</v>
      </c>
      <c r="G257" s="36">
        <f t="shared" si="49"/>
        <v>0.14848723910375139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10769549</v>
      </c>
      <c r="O257" s="36">
        <f t="shared" si="53"/>
        <v>0.14848723910375139</v>
      </c>
      <c r="P257" s="31">
        <v>11130628</v>
      </c>
      <c r="Q257" s="31">
        <v>84384737</v>
      </c>
      <c r="R257" s="31">
        <v>76585987</v>
      </c>
      <c r="S257" s="31">
        <v>11130628</v>
      </c>
      <c r="T257" s="36">
        <f t="shared" si="54"/>
        <v>0.1319033322341219</v>
      </c>
      <c r="U257" s="36">
        <f t="shared" si="55"/>
        <v>-3.2440128265898371E-2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362554823</v>
      </c>
      <c r="E259" s="32">
        <f>SUM(E255:E258)</f>
        <v>362554823</v>
      </c>
      <c r="F259" s="32">
        <f>SUM(F255:F258)</f>
        <v>43804982</v>
      </c>
      <c r="G259" s="37">
        <f t="shared" si="49"/>
        <v>0.12082305687600796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43804982</v>
      </c>
      <c r="O259" s="37">
        <f t="shared" si="53"/>
        <v>0.12082305687600796</v>
      </c>
      <c r="P259" s="32">
        <f>SUM(P255:P258)</f>
        <v>41641545</v>
      </c>
      <c r="Q259" s="32">
        <f>SUM(Q255:Q258)</f>
        <v>315540229</v>
      </c>
      <c r="R259" s="32">
        <f>SUM(R255:R258)</f>
        <v>446414416</v>
      </c>
      <c r="S259" s="32">
        <f>SUM(S255:S258)</f>
        <v>41641545</v>
      </c>
      <c r="T259" s="37">
        <f t="shared" si="54"/>
        <v>0.13196905235180012</v>
      </c>
      <c r="U259" s="37">
        <f t="shared" si="55"/>
        <v>5.1953811992326404E-2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1002715078</v>
      </c>
      <c r="E260" s="32">
        <f>SUM(E234:E239,E241:E246,E248:E253,E255:E258)</f>
        <v>1002715078</v>
      </c>
      <c r="F260" s="32">
        <f>SUM(F234:F239,F241:F246,F248:F253,F255:F258)</f>
        <v>127007605</v>
      </c>
      <c r="G260" s="37">
        <f t="shared" si="49"/>
        <v>0.12666370316613509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127007605</v>
      </c>
      <c r="O260" s="37">
        <f t="shared" si="53"/>
        <v>0.12666370316613509</v>
      </c>
      <c r="P260" s="32">
        <f>SUM(P234:P239,P241:P246,P248:P253,P255:P258)</f>
        <v>709736689</v>
      </c>
      <c r="Q260" s="32">
        <f>SUM(Q234:Q239,Q241:Q246,Q248:Q253,Q255:Q258)</f>
        <v>1024257658</v>
      </c>
      <c r="R260" s="32">
        <f>SUM(R234:R239,R241:R246,R248:R253,R255:R258)</f>
        <v>1778026137</v>
      </c>
      <c r="S260" s="32">
        <f>SUM(S234:S239,S241:S246,S248:S253,S255:S258)</f>
        <v>709736689</v>
      </c>
      <c r="T260" s="37">
        <f t="shared" si="54"/>
        <v>0.69292788143352113</v>
      </c>
      <c r="U260" s="37">
        <f t="shared" si="55"/>
        <v>-0.82104968368064735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5094437</v>
      </c>
      <c r="E263" s="31">
        <v>5094437</v>
      </c>
      <c r="F263" s="31">
        <v>392203</v>
      </c>
      <c r="G263" s="36">
        <f t="shared" ref="G263:G299" si="56">IF(($D263     =0),0,($F263     /$D263     ))</f>
        <v>7.6986524713133164E-2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392203</v>
      </c>
      <c r="O263" s="36">
        <f t="shared" ref="O263:O299" si="60">IF(($D263     =0),0,($N263     /$D263     ))</f>
        <v>7.6986524713133164E-2</v>
      </c>
      <c r="P263" s="31">
        <v>0</v>
      </c>
      <c r="Q263" s="31">
        <v>5794401</v>
      </c>
      <c r="R263" s="31">
        <v>5396092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26120424</v>
      </c>
      <c r="E264" s="31">
        <v>26120424</v>
      </c>
      <c r="F264" s="31">
        <v>7179489</v>
      </c>
      <c r="G264" s="36">
        <f t="shared" si="56"/>
        <v>0.27486112017170933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7179489</v>
      </c>
      <c r="O264" s="36">
        <f t="shared" si="60"/>
        <v>0.27486112017170933</v>
      </c>
      <c r="P264" s="31">
        <v>5993048</v>
      </c>
      <c r="Q264" s="31">
        <v>27755727</v>
      </c>
      <c r="R264" s="31">
        <v>27319079</v>
      </c>
      <c r="S264" s="31">
        <v>5993048</v>
      </c>
      <c r="T264" s="36">
        <f t="shared" si="61"/>
        <v>0.21592113224056425</v>
      </c>
      <c r="U264" s="36">
        <f t="shared" si="62"/>
        <v>0.1979695473822336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24722205</v>
      </c>
      <c r="E265" s="31">
        <v>24722205</v>
      </c>
      <c r="F265" s="31">
        <v>1002098</v>
      </c>
      <c r="G265" s="36">
        <f t="shared" si="56"/>
        <v>4.0534329360993486E-2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1002098</v>
      </c>
      <c r="O265" s="36">
        <f t="shared" si="60"/>
        <v>4.0534329360993486E-2</v>
      </c>
      <c r="P265" s="31">
        <v>4812071</v>
      </c>
      <c r="Q265" s="31">
        <v>28865618</v>
      </c>
      <c r="R265" s="31">
        <v>26710329</v>
      </c>
      <c r="S265" s="31">
        <v>4812071</v>
      </c>
      <c r="T265" s="36">
        <f t="shared" si="61"/>
        <v>0.1667059752540202</v>
      </c>
      <c r="U265" s="36">
        <f t="shared" si="62"/>
        <v>-0.79175328044827276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55937066</v>
      </c>
      <c r="E267" s="32">
        <f>SUM(E263:E266)</f>
        <v>55937066</v>
      </c>
      <c r="F267" s="32">
        <f>SUM(F263:F266)</f>
        <v>8573790</v>
      </c>
      <c r="G267" s="37">
        <f t="shared" si="56"/>
        <v>0.15327564731407256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8573790</v>
      </c>
      <c r="O267" s="37">
        <f t="shared" si="60"/>
        <v>0.15327564731407256</v>
      </c>
      <c r="P267" s="32">
        <f>SUM(P263:P266)</f>
        <v>10805119</v>
      </c>
      <c r="Q267" s="32">
        <f>SUM(Q263:Q266)</f>
        <v>62415746</v>
      </c>
      <c r="R267" s="32">
        <f>SUM(R263:R266)</f>
        <v>59425500</v>
      </c>
      <c r="S267" s="32">
        <f>SUM(S263:S266)</f>
        <v>10805119</v>
      </c>
      <c r="T267" s="37">
        <f t="shared" si="61"/>
        <v>0.17311527446936226</v>
      </c>
      <c r="U267" s="37">
        <f t="shared" si="62"/>
        <v>-0.2065066567059558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3860257</v>
      </c>
      <c r="E268" s="31">
        <v>3860257</v>
      </c>
      <c r="F268" s="31">
        <v>358538</v>
      </c>
      <c r="G268" s="36">
        <f t="shared" si="56"/>
        <v>9.2879308294758614E-2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358538</v>
      </c>
      <c r="O268" s="36">
        <f t="shared" si="60"/>
        <v>9.2879308294758614E-2</v>
      </c>
      <c r="P268" s="31">
        <v>260315</v>
      </c>
      <c r="Q268" s="31">
        <v>8456797</v>
      </c>
      <c r="R268" s="31">
        <v>7981686</v>
      </c>
      <c r="S268" s="31">
        <v>260315</v>
      </c>
      <c r="T268" s="36">
        <f t="shared" si="61"/>
        <v>3.078174869279705E-2</v>
      </c>
      <c r="U268" s="36">
        <f t="shared" si="62"/>
        <v>0.377323627144037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48205141</v>
      </c>
      <c r="E269" s="31">
        <v>48205141</v>
      </c>
      <c r="F269" s="31">
        <v>1654261</v>
      </c>
      <c r="G269" s="36">
        <f t="shared" si="56"/>
        <v>3.4317107380725222E-2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1654261</v>
      </c>
      <c r="O269" s="36">
        <f t="shared" si="60"/>
        <v>3.4317107380725222E-2</v>
      </c>
      <c r="P269" s="31">
        <v>1510589</v>
      </c>
      <c r="Q269" s="31">
        <v>40659860</v>
      </c>
      <c r="R269" s="31">
        <v>46707806</v>
      </c>
      <c r="S269" s="31">
        <v>1510589</v>
      </c>
      <c r="T269" s="36">
        <f t="shared" si="61"/>
        <v>3.715184951448431E-2</v>
      </c>
      <c r="U269" s="36">
        <f t="shared" si="62"/>
        <v>9.5109920699806505E-2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7593020</v>
      </c>
      <c r="E270" s="31">
        <v>7593020</v>
      </c>
      <c r="F270" s="31">
        <v>1599574</v>
      </c>
      <c r="G270" s="36">
        <f t="shared" si="56"/>
        <v>0.21066374117281397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1599574</v>
      </c>
      <c r="O270" s="36">
        <f t="shared" si="60"/>
        <v>0.21066374117281397</v>
      </c>
      <c r="P270" s="31">
        <v>1397726</v>
      </c>
      <c r="Q270" s="31">
        <v>8793642</v>
      </c>
      <c r="R270" s="31">
        <v>7202913</v>
      </c>
      <c r="S270" s="31">
        <v>1397726</v>
      </c>
      <c r="T270" s="36">
        <f t="shared" si="61"/>
        <v>0.1589473394527546</v>
      </c>
      <c r="U270" s="36">
        <f t="shared" si="62"/>
        <v>0.14441170873261289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12273470</v>
      </c>
      <c r="E271" s="31">
        <v>12273470</v>
      </c>
      <c r="F271" s="31">
        <v>1520710</v>
      </c>
      <c r="G271" s="36">
        <f t="shared" si="56"/>
        <v>0.12390220532579621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1520710</v>
      </c>
      <c r="O271" s="36">
        <f t="shared" si="60"/>
        <v>0.12390220532579621</v>
      </c>
      <c r="P271" s="31">
        <v>2409381</v>
      </c>
      <c r="Q271" s="31">
        <v>14195312</v>
      </c>
      <c r="R271" s="31">
        <v>12471609</v>
      </c>
      <c r="S271" s="31">
        <v>2409381</v>
      </c>
      <c r="T271" s="36">
        <f t="shared" si="61"/>
        <v>0.16973075336420926</v>
      </c>
      <c r="U271" s="36">
        <f t="shared" si="62"/>
        <v>-0.36883788823768426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4793027</v>
      </c>
      <c r="E272" s="31">
        <v>4793027</v>
      </c>
      <c r="F272" s="31">
        <v>873963</v>
      </c>
      <c r="G272" s="36">
        <f t="shared" si="56"/>
        <v>0.18234051258213232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873963</v>
      </c>
      <c r="O272" s="36">
        <f t="shared" si="60"/>
        <v>0.18234051258213232</v>
      </c>
      <c r="P272" s="31">
        <v>738698</v>
      </c>
      <c r="Q272" s="31">
        <v>4361970</v>
      </c>
      <c r="R272" s="31">
        <v>5579970</v>
      </c>
      <c r="S272" s="31">
        <v>738698</v>
      </c>
      <c r="T272" s="36">
        <f t="shared" si="61"/>
        <v>0.16934962872280185</v>
      </c>
      <c r="U272" s="36">
        <f t="shared" si="62"/>
        <v>0.18311271994779998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5643920</v>
      </c>
      <c r="E273" s="31">
        <v>5643920</v>
      </c>
      <c r="F273" s="31">
        <v>490706</v>
      </c>
      <c r="G273" s="36">
        <f t="shared" si="56"/>
        <v>8.694418064040596E-2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490706</v>
      </c>
      <c r="O273" s="36">
        <f t="shared" si="60"/>
        <v>8.694418064040596E-2</v>
      </c>
      <c r="P273" s="31">
        <v>506050</v>
      </c>
      <c r="Q273" s="31">
        <v>5653049</v>
      </c>
      <c r="R273" s="31">
        <v>5095549</v>
      </c>
      <c r="S273" s="31">
        <v>506050</v>
      </c>
      <c r="T273" s="36">
        <f t="shared" si="61"/>
        <v>8.9518063614874022E-2</v>
      </c>
      <c r="U273" s="36">
        <f t="shared" si="62"/>
        <v>-3.0321114514376024E-2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82368835</v>
      </c>
      <c r="E275" s="32">
        <f>SUM(E268:E274)</f>
        <v>82368835</v>
      </c>
      <c r="F275" s="32">
        <f>SUM(F268:F274)</f>
        <v>6497752</v>
      </c>
      <c r="G275" s="37">
        <f t="shared" si="56"/>
        <v>7.8886049559885124E-2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6497752</v>
      </c>
      <c r="O275" s="37">
        <f t="shared" si="60"/>
        <v>7.8886049559885124E-2</v>
      </c>
      <c r="P275" s="32">
        <f>SUM(P268:P274)</f>
        <v>6822759</v>
      </c>
      <c r="Q275" s="32">
        <f>SUM(Q268:Q274)</f>
        <v>82120630</v>
      </c>
      <c r="R275" s="32">
        <f>SUM(R268:R274)</f>
        <v>85039533</v>
      </c>
      <c r="S275" s="32">
        <f>SUM(S268:S274)</f>
        <v>6822759</v>
      </c>
      <c r="T275" s="37">
        <f t="shared" si="61"/>
        <v>8.3082156091593556E-2</v>
      </c>
      <c r="U275" s="37">
        <f t="shared" si="62"/>
        <v>-4.7635714525458117E-2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4193770</v>
      </c>
      <c r="E276" s="31">
        <v>4193770</v>
      </c>
      <c r="F276" s="31">
        <v>640601</v>
      </c>
      <c r="G276" s="36">
        <f t="shared" si="56"/>
        <v>0.15275062771682757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640601</v>
      </c>
      <c r="O276" s="36">
        <f t="shared" si="60"/>
        <v>0.15275062771682757</v>
      </c>
      <c r="P276" s="31">
        <v>740526</v>
      </c>
      <c r="Q276" s="31">
        <v>6565812</v>
      </c>
      <c r="R276" s="31">
        <v>6463284</v>
      </c>
      <c r="S276" s="31">
        <v>740526</v>
      </c>
      <c r="T276" s="36">
        <f t="shared" si="61"/>
        <v>0.11278513609588578</v>
      </c>
      <c r="U276" s="36">
        <f t="shared" si="62"/>
        <v>-0.13493786848807465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10435600</v>
      </c>
      <c r="E277" s="31">
        <v>10435600</v>
      </c>
      <c r="F277" s="31">
        <v>941566</v>
      </c>
      <c r="G277" s="36">
        <f t="shared" si="56"/>
        <v>9.022634060331941E-2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941566</v>
      </c>
      <c r="O277" s="36">
        <f t="shared" si="60"/>
        <v>9.022634060331941E-2</v>
      </c>
      <c r="P277" s="31">
        <v>1063289</v>
      </c>
      <c r="Q277" s="31">
        <v>9965705</v>
      </c>
      <c r="R277" s="31">
        <v>10090666</v>
      </c>
      <c r="S277" s="31">
        <v>1063289</v>
      </c>
      <c r="T277" s="36">
        <f t="shared" si="61"/>
        <v>0.10669480985038189</v>
      </c>
      <c r="U277" s="36">
        <f t="shared" si="62"/>
        <v>-0.11447781365179177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18840862</v>
      </c>
      <c r="E278" s="31">
        <v>18840862</v>
      </c>
      <c r="F278" s="31">
        <v>53277</v>
      </c>
      <c r="G278" s="36">
        <f t="shared" si="56"/>
        <v>2.8277368625703007E-3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53277</v>
      </c>
      <c r="O278" s="36">
        <f t="shared" si="60"/>
        <v>2.8277368625703007E-3</v>
      </c>
      <c r="P278" s="31">
        <v>4303</v>
      </c>
      <c r="Q278" s="31">
        <v>0</v>
      </c>
      <c r="R278" s="31">
        <v>6728813</v>
      </c>
      <c r="S278" s="31">
        <v>4303</v>
      </c>
      <c r="T278" s="36">
        <f t="shared" si="61"/>
        <v>0</v>
      </c>
      <c r="U278" s="36">
        <f t="shared" si="62"/>
        <v>11.381361840576343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4206161</v>
      </c>
      <c r="E279" s="31">
        <v>4206161</v>
      </c>
      <c r="F279" s="31">
        <v>383291</v>
      </c>
      <c r="G279" s="36">
        <f t="shared" si="56"/>
        <v>9.1126088611444028E-2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383291</v>
      </c>
      <c r="O279" s="36">
        <f t="shared" si="60"/>
        <v>9.1126088611444028E-2</v>
      </c>
      <c r="P279" s="31">
        <v>0</v>
      </c>
      <c r="Q279" s="31">
        <v>6780495</v>
      </c>
      <c r="R279" s="31">
        <v>6780495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5851495</v>
      </c>
      <c r="E280" s="31">
        <v>5851495</v>
      </c>
      <c r="F280" s="31">
        <v>1022475</v>
      </c>
      <c r="G280" s="36">
        <f t="shared" si="56"/>
        <v>0.1747373961696968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1022475</v>
      </c>
      <c r="O280" s="36">
        <f t="shared" si="60"/>
        <v>0.1747373961696968</v>
      </c>
      <c r="P280" s="31">
        <v>829408</v>
      </c>
      <c r="Q280" s="31">
        <v>7925258</v>
      </c>
      <c r="R280" s="31">
        <v>8477173</v>
      </c>
      <c r="S280" s="31">
        <v>829408</v>
      </c>
      <c r="T280" s="36">
        <f t="shared" si="61"/>
        <v>0.10465375385886491</v>
      </c>
      <c r="U280" s="36">
        <f t="shared" si="62"/>
        <v>0.23277687217871068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3717824</v>
      </c>
      <c r="E281" s="31">
        <v>3717824</v>
      </c>
      <c r="F281" s="31">
        <v>836862</v>
      </c>
      <c r="G281" s="36">
        <f t="shared" si="56"/>
        <v>0.22509457144824499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836862</v>
      </c>
      <c r="O281" s="36">
        <f t="shared" si="60"/>
        <v>0.22509457144824499</v>
      </c>
      <c r="P281" s="31">
        <v>720950</v>
      </c>
      <c r="Q281" s="31">
        <v>4365228</v>
      </c>
      <c r="R281" s="31">
        <v>3465348</v>
      </c>
      <c r="S281" s="31">
        <v>720950</v>
      </c>
      <c r="T281" s="36">
        <f t="shared" si="61"/>
        <v>0.1651574671471914</v>
      </c>
      <c r="U281" s="36">
        <f t="shared" si="62"/>
        <v>0.1607767528954851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4285655</v>
      </c>
      <c r="E282" s="31">
        <v>4285655</v>
      </c>
      <c r="F282" s="31">
        <v>433110</v>
      </c>
      <c r="G282" s="36">
        <f t="shared" si="56"/>
        <v>0.10106039800217237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433110</v>
      </c>
      <c r="O282" s="36">
        <f t="shared" si="60"/>
        <v>0.10106039800217237</v>
      </c>
      <c r="P282" s="31">
        <v>679996</v>
      </c>
      <c r="Q282" s="31">
        <v>3260920</v>
      </c>
      <c r="R282" s="31">
        <v>3045126</v>
      </c>
      <c r="S282" s="31">
        <v>679996</v>
      </c>
      <c r="T282" s="36">
        <f t="shared" si="61"/>
        <v>0.20852888141996737</v>
      </c>
      <c r="U282" s="36">
        <f t="shared" si="62"/>
        <v>-0.36306978276342805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9368966</v>
      </c>
      <c r="E283" s="31">
        <v>9368966</v>
      </c>
      <c r="F283" s="31">
        <v>5696</v>
      </c>
      <c r="G283" s="36">
        <f t="shared" si="56"/>
        <v>6.0796463558518627E-4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5696</v>
      </c>
      <c r="O283" s="36">
        <f t="shared" si="60"/>
        <v>6.0796463558518627E-4</v>
      </c>
      <c r="P283" s="31">
        <v>523633</v>
      </c>
      <c r="Q283" s="31">
        <v>9803878</v>
      </c>
      <c r="R283" s="31">
        <v>9803878</v>
      </c>
      <c r="S283" s="31">
        <v>523633</v>
      </c>
      <c r="T283" s="36">
        <f t="shared" si="61"/>
        <v>5.3410803357610122E-2</v>
      </c>
      <c r="U283" s="36">
        <f t="shared" si="62"/>
        <v>-0.98912215234715917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60900333</v>
      </c>
      <c r="E285" s="32">
        <f>SUM(E276:E284)</f>
        <v>60900333</v>
      </c>
      <c r="F285" s="32">
        <f>SUM(F276:F284)</f>
        <v>4316878</v>
      </c>
      <c r="G285" s="37">
        <f t="shared" si="56"/>
        <v>7.0884308629314066E-2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4316878</v>
      </c>
      <c r="O285" s="37">
        <f t="shared" si="60"/>
        <v>7.0884308629314066E-2</v>
      </c>
      <c r="P285" s="32">
        <f>SUM(P276:P284)</f>
        <v>4562105</v>
      </c>
      <c r="Q285" s="32">
        <f>SUM(Q276:Q284)</f>
        <v>48667296</v>
      </c>
      <c r="R285" s="32">
        <f>SUM(R276:R284)</f>
        <v>54854783</v>
      </c>
      <c r="S285" s="32">
        <f>SUM(S276:S284)</f>
        <v>4562105</v>
      </c>
      <c r="T285" s="37">
        <f t="shared" si="61"/>
        <v>9.3740671353510163E-2</v>
      </c>
      <c r="U285" s="37">
        <f t="shared" si="62"/>
        <v>-5.3753037249252289E-2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24224323</v>
      </c>
      <c r="E286" s="31">
        <v>24224323</v>
      </c>
      <c r="F286" s="31">
        <v>59389</v>
      </c>
      <c r="G286" s="36">
        <f t="shared" si="56"/>
        <v>2.4516268215214929E-3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59389</v>
      </c>
      <c r="O286" s="36">
        <f t="shared" si="60"/>
        <v>2.4516268215214929E-3</v>
      </c>
      <c r="P286" s="31">
        <v>5888125</v>
      </c>
      <c r="Q286" s="31">
        <v>15341160</v>
      </c>
      <c r="R286" s="31">
        <v>15341160</v>
      </c>
      <c r="S286" s="31">
        <v>5888125</v>
      </c>
      <c r="T286" s="36">
        <f t="shared" si="61"/>
        <v>0.38381224105608702</v>
      </c>
      <c r="U286" s="36">
        <f t="shared" si="62"/>
        <v>-0.98991376711601742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6760338</v>
      </c>
      <c r="E287" s="31">
        <v>6760338</v>
      </c>
      <c r="F287" s="31">
        <v>381130</v>
      </c>
      <c r="G287" s="36">
        <f t="shared" si="56"/>
        <v>5.6377358646860554E-2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381130</v>
      </c>
      <c r="O287" s="36">
        <f t="shared" si="60"/>
        <v>5.6377358646860554E-2</v>
      </c>
      <c r="P287" s="31">
        <v>535987</v>
      </c>
      <c r="Q287" s="31">
        <v>6388486</v>
      </c>
      <c r="R287" s="31">
        <v>6388486</v>
      </c>
      <c r="S287" s="31">
        <v>535987</v>
      </c>
      <c r="T287" s="36">
        <f t="shared" si="61"/>
        <v>8.3898908129406563E-2</v>
      </c>
      <c r="U287" s="36">
        <f t="shared" si="62"/>
        <v>-0.28891932080442251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15005956</v>
      </c>
      <c r="E288" s="31">
        <v>15005956</v>
      </c>
      <c r="F288" s="31">
        <v>2486023</v>
      </c>
      <c r="G288" s="36">
        <f t="shared" si="56"/>
        <v>0.16566908499531785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2486023</v>
      </c>
      <c r="O288" s="36">
        <f t="shared" si="60"/>
        <v>0.16566908499531785</v>
      </c>
      <c r="P288" s="31">
        <v>2142577</v>
      </c>
      <c r="Q288" s="31">
        <v>6210702</v>
      </c>
      <c r="R288" s="31">
        <v>6981072</v>
      </c>
      <c r="S288" s="31">
        <v>2142577</v>
      </c>
      <c r="T288" s="36">
        <f t="shared" si="61"/>
        <v>0.34498145298228766</v>
      </c>
      <c r="U288" s="36">
        <f t="shared" si="62"/>
        <v>0.16029575599850077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9797447</v>
      </c>
      <c r="E289" s="31">
        <v>9797447</v>
      </c>
      <c r="F289" s="31">
        <v>1379376</v>
      </c>
      <c r="G289" s="36">
        <f t="shared" si="56"/>
        <v>0.14078933011834613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1379376</v>
      </c>
      <c r="O289" s="36">
        <f t="shared" si="60"/>
        <v>0.14078933011834613</v>
      </c>
      <c r="P289" s="31">
        <v>150768</v>
      </c>
      <c r="Q289" s="31">
        <v>12090687</v>
      </c>
      <c r="R289" s="31">
        <v>11818274</v>
      </c>
      <c r="S289" s="31">
        <v>150768</v>
      </c>
      <c r="T289" s="36">
        <f t="shared" si="61"/>
        <v>1.2469762884441554E-2</v>
      </c>
      <c r="U289" s="36">
        <f t="shared" si="62"/>
        <v>8.1489971346704877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33881355</v>
      </c>
      <c r="E290" s="31">
        <v>33881355</v>
      </c>
      <c r="F290" s="31">
        <v>4885525</v>
      </c>
      <c r="G290" s="36">
        <f t="shared" si="56"/>
        <v>0.14419508900986988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4885525</v>
      </c>
      <c r="O290" s="36">
        <f t="shared" si="60"/>
        <v>0.14419508900986988</v>
      </c>
      <c r="P290" s="31">
        <v>4799098</v>
      </c>
      <c r="Q290" s="31">
        <v>32072265</v>
      </c>
      <c r="R290" s="31">
        <v>32072265</v>
      </c>
      <c r="S290" s="31">
        <v>4799098</v>
      </c>
      <c r="T290" s="36">
        <f t="shared" si="61"/>
        <v>0.14963389707586913</v>
      </c>
      <c r="U290" s="36">
        <f t="shared" si="62"/>
        <v>1.8009009192977432E-2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89669419</v>
      </c>
      <c r="E292" s="32">
        <f>SUM(E286:E291)</f>
        <v>89669419</v>
      </c>
      <c r="F292" s="32">
        <f>SUM(F286:F291)</f>
        <v>9191443</v>
      </c>
      <c r="G292" s="37">
        <f t="shared" si="56"/>
        <v>0.10250365288973268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9191443</v>
      </c>
      <c r="O292" s="37">
        <f t="shared" si="60"/>
        <v>0.10250365288973268</v>
      </c>
      <c r="P292" s="32">
        <f>SUM(P286:P291)</f>
        <v>13516555</v>
      </c>
      <c r="Q292" s="32">
        <f>SUM(Q286:Q291)</f>
        <v>72103300</v>
      </c>
      <c r="R292" s="32">
        <f>SUM(R286:R291)</f>
        <v>72601257</v>
      </c>
      <c r="S292" s="32">
        <f>SUM(S286:S291)</f>
        <v>13516555</v>
      </c>
      <c r="T292" s="37">
        <f t="shared" si="61"/>
        <v>0.18746097612730625</v>
      </c>
      <c r="U292" s="37">
        <f t="shared" si="62"/>
        <v>-0.31998626869050584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100767101</v>
      </c>
      <c r="E293" s="31">
        <v>100767101</v>
      </c>
      <c r="F293" s="31">
        <v>21026716</v>
      </c>
      <c r="G293" s="36">
        <f t="shared" si="56"/>
        <v>0.20866647736546476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21026716</v>
      </c>
      <c r="O293" s="36">
        <f t="shared" si="60"/>
        <v>0.20866647736546476</v>
      </c>
      <c r="P293" s="31">
        <v>18351861</v>
      </c>
      <c r="Q293" s="31">
        <v>87169535</v>
      </c>
      <c r="R293" s="31">
        <v>87169535</v>
      </c>
      <c r="S293" s="31">
        <v>18351861</v>
      </c>
      <c r="T293" s="36">
        <f t="shared" si="61"/>
        <v>0.21053067450686758</v>
      </c>
      <c r="U293" s="36">
        <f t="shared" si="62"/>
        <v>0.14575388294407854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1796000</v>
      </c>
      <c r="E294" s="31">
        <v>1796000</v>
      </c>
      <c r="F294" s="31">
        <v>3408461</v>
      </c>
      <c r="G294" s="36">
        <f t="shared" si="56"/>
        <v>1.8978067928730513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3408461</v>
      </c>
      <c r="O294" s="36">
        <f t="shared" si="60"/>
        <v>1.8978067928730513</v>
      </c>
      <c r="P294" s="31">
        <v>3926529</v>
      </c>
      <c r="Q294" s="31">
        <v>13364687</v>
      </c>
      <c r="R294" s="31">
        <v>13101941</v>
      </c>
      <c r="S294" s="31">
        <v>3926529</v>
      </c>
      <c r="T294" s="36">
        <f t="shared" si="61"/>
        <v>0.29379879977735357</v>
      </c>
      <c r="U294" s="36">
        <f t="shared" si="62"/>
        <v>-0.1319404491855275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6150023</v>
      </c>
      <c r="E295" s="31">
        <v>6150023</v>
      </c>
      <c r="F295" s="31">
        <v>1390830</v>
      </c>
      <c r="G295" s="36">
        <f t="shared" si="56"/>
        <v>0.22615037374656974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1390830</v>
      </c>
      <c r="O295" s="36">
        <f t="shared" si="60"/>
        <v>0.22615037374656974</v>
      </c>
      <c r="P295" s="31">
        <v>639135</v>
      </c>
      <c r="Q295" s="31">
        <v>3659529</v>
      </c>
      <c r="R295" s="31">
        <v>6218443</v>
      </c>
      <c r="S295" s="31">
        <v>639135</v>
      </c>
      <c r="T295" s="36">
        <f t="shared" si="61"/>
        <v>0.17464952456996516</v>
      </c>
      <c r="U295" s="36">
        <f t="shared" si="62"/>
        <v>1.1761130277640874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23313663</v>
      </c>
      <c r="E296" s="31">
        <v>23313663</v>
      </c>
      <c r="F296" s="31">
        <v>4178750</v>
      </c>
      <c r="G296" s="36">
        <f t="shared" si="56"/>
        <v>0.17924038792188082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4178750</v>
      </c>
      <c r="O296" s="36">
        <f t="shared" si="60"/>
        <v>0.17924038792188082</v>
      </c>
      <c r="P296" s="31">
        <v>5123502</v>
      </c>
      <c r="Q296" s="31">
        <v>32158621</v>
      </c>
      <c r="R296" s="31">
        <v>32158621</v>
      </c>
      <c r="S296" s="31">
        <v>5123502</v>
      </c>
      <c r="T296" s="36">
        <f t="shared" si="61"/>
        <v>0.15931970466022161</v>
      </c>
      <c r="U296" s="36">
        <f t="shared" si="62"/>
        <v>-0.1843957511873715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132026787</v>
      </c>
      <c r="E298" s="32">
        <f>SUM(E293:E297)</f>
        <v>132026787</v>
      </c>
      <c r="F298" s="32">
        <f>SUM(F293:F297)</f>
        <v>30004757</v>
      </c>
      <c r="G298" s="37">
        <f t="shared" si="56"/>
        <v>0.2272626463294907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30004757</v>
      </c>
      <c r="O298" s="37">
        <f t="shared" si="60"/>
        <v>0.2272626463294907</v>
      </c>
      <c r="P298" s="32">
        <f>SUM(P293:P297)</f>
        <v>28041027</v>
      </c>
      <c r="Q298" s="32">
        <f>SUM(Q293:Q297)</f>
        <v>136352372</v>
      </c>
      <c r="R298" s="32">
        <f>SUM(R293:R297)</f>
        <v>138648540</v>
      </c>
      <c r="S298" s="32">
        <f>SUM(S293:S297)</f>
        <v>28041027</v>
      </c>
      <c r="T298" s="37">
        <f t="shared" si="61"/>
        <v>0.20565118588476042</v>
      </c>
      <c r="U298" s="37">
        <f t="shared" si="62"/>
        <v>7.0030601946212689E-2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420902440</v>
      </c>
      <c r="E299" s="32">
        <f>SUM(E263:E266,E268:E274,E276:E284,E286:E291,E293:E297)</f>
        <v>420902440</v>
      </c>
      <c r="F299" s="32">
        <f>SUM(F263:F266,F268:F274,F276:F284,F286:F291,F293:F297)</f>
        <v>58584620</v>
      </c>
      <c r="G299" s="37">
        <f t="shared" si="56"/>
        <v>0.13918812159891494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58584620</v>
      </c>
      <c r="O299" s="37">
        <f t="shared" si="60"/>
        <v>0.13918812159891494</v>
      </c>
      <c r="P299" s="32">
        <f>SUM(P263:P266,P268:P274,P276:P284,P286:P291,P293:P297)</f>
        <v>63747565</v>
      </c>
      <c r="Q299" s="32">
        <f>SUM(Q263:Q266,Q268:Q274,Q276:Q284,Q286:Q291,Q293:Q297)</f>
        <v>401659344</v>
      </c>
      <c r="R299" s="32">
        <f>SUM(R263:R266,R268:R274,R276:R284,R286:R291,R293:R297)</f>
        <v>410569613</v>
      </c>
      <c r="S299" s="32">
        <f>SUM(S263:S266,S268:S274,S276:S284,S286:S291,S293:S297)</f>
        <v>63747565</v>
      </c>
      <c r="T299" s="37">
        <f t="shared" si="61"/>
        <v>0.1587105241102022</v>
      </c>
      <c r="U299" s="37">
        <f t="shared" si="62"/>
        <v>-8.0990466067213718E-2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3284505194</v>
      </c>
      <c r="E302" s="31">
        <v>3284505194</v>
      </c>
      <c r="F302" s="31">
        <v>580921748</v>
      </c>
      <c r="G302" s="36">
        <f t="shared" ref="G302:G339" si="63">IF(($D302     =0),0,($F302     /$D302     ))</f>
        <v>0.17686735556430361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580921748</v>
      </c>
      <c r="O302" s="36">
        <f t="shared" ref="O302:O339" si="67">IF(($D302     =0),0,($N302     /$D302     ))</f>
        <v>0.17686735556430361</v>
      </c>
      <c r="P302" s="31">
        <v>576542063</v>
      </c>
      <c r="Q302" s="31">
        <v>2900255514</v>
      </c>
      <c r="R302" s="31">
        <v>3010518629</v>
      </c>
      <c r="S302" s="31">
        <v>576542063</v>
      </c>
      <c r="T302" s="36">
        <f t="shared" ref="T302:T339" si="68">IF(($Q302     =0),0,($S302     /$Q302     ))</f>
        <v>0.19879009287869248</v>
      </c>
      <c r="U302" s="36">
        <f t="shared" ref="U302:U339" si="69">IF(($P302     =0),0,(($F302     /$P302     )-1))</f>
        <v>7.5964708927056535E-3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3284505194</v>
      </c>
      <c r="E303" s="32">
        <f>E302</f>
        <v>3284505194</v>
      </c>
      <c r="F303" s="32">
        <f>F302</f>
        <v>580921748</v>
      </c>
      <c r="G303" s="37">
        <f t="shared" si="63"/>
        <v>0.17686735556430361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580921748</v>
      </c>
      <c r="O303" s="37">
        <f t="shared" si="67"/>
        <v>0.17686735556430361</v>
      </c>
      <c r="P303" s="32">
        <f>P302</f>
        <v>576542063</v>
      </c>
      <c r="Q303" s="32">
        <f>Q302</f>
        <v>2900255514</v>
      </c>
      <c r="R303" s="32">
        <f>R302</f>
        <v>3010518629</v>
      </c>
      <c r="S303" s="32">
        <f>S302</f>
        <v>576542063</v>
      </c>
      <c r="T303" s="37">
        <f t="shared" si="68"/>
        <v>0.19879009287869248</v>
      </c>
      <c r="U303" s="37">
        <f t="shared" si="69"/>
        <v>7.5964708927056535E-3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44648906</v>
      </c>
      <c r="E304" s="31">
        <v>44648906</v>
      </c>
      <c r="F304" s="31">
        <v>4609540</v>
      </c>
      <c r="G304" s="36">
        <f t="shared" si="63"/>
        <v>0.10323970759776287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4609540</v>
      </c>
      <c r="O304" s="36">
        <f t="shared" si="67"/>
        <v>0.10323970759776287</v>
      </c>
      <c r="P304" s="31">
        <v>4732435</v>
      </c>
      <c r="Q304" s="31">
        <v>47398404</v>
      </c>
      <c r="R304" s="31">
        <v>45135759</v>
      </c>
      <c r="S304" s="31">
        <v>4732435</v>
      </c>
      <c r="T304" s="36">
        <f t="shared" si="68"/>
        <v>9.9843762671840169E-2</v>
      </c>
      <c r="U304" s="36">
        <f t="shared" si="69"/>
        <v>-2.5968660953610612E-2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28594636</v>
      </c>
      <c r="E305" s="31">
        <v>28594636</v>
      </c>
      <c r="F305" s="31">
        <v>4720260</v>
      </c>
      <c r="G305" s="36">
        <f t="shared" si="63"/>
        <v>0.16507501616736789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4720260</v>
      </c>
      <c r="O305" s="36">
        <f t="shared" si="67"/>
        <v>0.16507501616736789</v>
      </c>
      <c r="P305" s="31">
        <v>3757881</v>
      </c>
      <c r="Q305" s="31">
        <v>26191637</v>
      </c>
      <c r="R305" s="31">
        <v>30314882</v>
      </c>
      <c r="S305" s="31">
        <v>3757881</v>
      </c>
      <c r="T305" s="36">
        <f t="shared" si="68"/>
        <v>0.14347636995732646</v>
      </c>
      <c r="U305" s="36">
        <f t="shared" si="69"/>
        <v>0.25609618825077218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54995000</v>
      </c>
      <c r="E306" s="31">
        <v>54995000</v>
      </c>
      <c r="F306" s="31">
        <v>11480606</v>
      </c>
      <c r="G306" s="36">
        <f t="shared" si="63"/>
        <v>0.20875726884262205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11480606</v>
      </c>
      <c r="O306" s="36">
        <f t="shared" si="67"/>
        <v>0.20875726884262205</v>
      </c>
      <c r="P306" s="31">
        <v>10825877</v>
      </c>
      <c r="Q306" s="31">
        <v>51467353</v>
      </c>
      <c r="R306" s="31">
        <v>54291600</v>
      </c>
      <c r="S306" s="31">
        <v>10825877</v>
      </c>
      <c r="T306" s="36">
        <f t="shared" si="68"/>
        <v>0.2103445459882112</v>
      </c>
      <c r="U306" s="36">
        <f t="shared" si="69"/>
        <v>6.0478148791086372E-2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105031819</v>
      </c>
      <c r="E307" s="31">
        <v>105031819</v>
      </c>
      <c r="F307" s="31">
        <v>21323869</v>
      </c>
      <c r="G307" s="36">
        <f t="shared" si="63"/>
        <v>0.20302294298073614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21323869</v>
      </c>
      <c r="O307" s="36">
        <f t="shared" si="67"/>
        <v>0.20302294298073614</v>
      </c>
      <c r="P307" s="31">
        <v>19941345</v>
      </c>
      <c r="Q307" s="31">
        <v>108124817</v>
      </c>
      <c r="R307" s="31">
        <v>107227143</v>
      </c>
      <c r="S307" s="31">
        <v>19941345</v>
      </c>
      <c r="T307" s="36">
        <f t="shared" si="68"/>
        <v>0.18442893642076638</v>
      </c>
      <c r="U307" s="36">
        <f t="shared" si="69"/>
        <v>6.9329526167868805E-2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67451669</v>
      </c>
      <c r="E308" s="31">
        <v>67451669</v>
      </c>
      <c r="F308" s="31">
        <v>12177802</v>
      </c>
      <c r="G308" s="36">
        <f t="shared" si="63"/>
        <v>0.18054115162072565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12177802</v>
      </c>
      <c r="O308" s="36">
        <f t="shared" si="67"/>
        <v>0.18054115162072565</v>
      </c>
      <c r="P308" s="31">
        <v>11517796</v>
      </c>
      <c r="Q308" s="31">
        <v>65559047</v>
      </c>
      <c r="R308" s="31">
        <v>65848602</v>
      </c>
      <c r="S308" s="31">
        <v>11517796</v>
      </c>
      <c r="T308" s="36">
        <f t="shared" si="68"/>
        <v>0.17568583631180607</v>
      </c>
      <c r="U308" s="36">
        <f t="shared" si="69"/>
        <v>5.7303150706958128E-2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20206842</v>
      </c>
      <c r="E309" s="31">
        <v>20206842</v>
      </c>
      <c r="F309" s="31">
        <v>1272008</v>
      </c>
      <c r="G309" s="36">
        <f t="shared" si="63"/>
        <v>6.2949371307005814E-2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1272008</v>
      </c>
      <c r="O309" s="36">
        <f t="shared" si="67"/>
        <v>6.2949371307005814E-2</v>
      </c>
      <c r="P309" s="31">
        <v>0</v>
      </c>
      <c r="Q309" s="31">
        <v>14130618</v>
      </c>
      <c r="R309" s="31">
        <v>14130618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320928872</v>
      </c>
      <c r="E310" s="32">
        <f>SUM(E304:E309)</f>
        <v>320928872</v>
      </c>
      <c r="F310" s="32">
        <f>SUM(F304:F309)</f>
        <v>55584085</v>
      </c>
      <c r="G310" s="37">
        <f t="shared" si="63"/>
        <v>0.17319752085128695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55584085</v>
      </c>
      <c r="O310" s="37">
        <f t="shared" si="67"/>
        <v>0.17319752085128695</v>
      </c>
      <c r="P310" s="32">
        <f>SUM(P304:P309)</f>
        <v>50775334</v>
      </c>
      <c r="Q310" s="32">
        <f>SUM(Q304:Q309)</f>
        <v>312871876</v>
      </c>
      <c r="R310" s="32">
        <f>SUM(R304:R309)</f>
        <v>316948604</v>
      </c>
      <c r="S310" s="32">
        <f>SUM(S304:S309)</f>
        <v>50775334</v>
      </c>
      <c r="T310" s="37">
        <f t="shared" si="68"/>
        <v>0.16228794562538437</v>
      </c>
      <c r="U310" s="37">
        <f t="shared" si="69"/>
        <v>9.4706437578529812E-2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86669046</v>
      </c>
      <c r="E311" s="31">
        <v>86672501</v>
      </c>
      <c r="F311" s="31">
        <v>7929588</v>
      </c>
      <c r="G311" s="36">
        <f t="shared" si="63"/>
        <v>9.1492734326393765E-2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7929588</v>
      </c>
      <c r="O311" s="36">
        <f t="shared" si="67"/>
        <v>9.1492734326393765E-2</v>
      </c>
      <c r="P311" s="31">
        <v>11428952</v>
      </c>
      <c r="Q311" s="31">
        <v>76652331</v>
      </c>
      <c r="R311" s="31">
        <v>76481288</v>
      </c>
      <c r="S311" s="31">
        <v>11428952</v>
      </c>
      <c r="T311" s="36">
        <f t="shared" si="68"/>
        <v>0.1491011669299398</v>
      </c>
      <c r="U311" s="36">
        <f t="shared" si="69"/>
        <v>-0.30618415406766952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149945521</v>
      </c>
      <c r="E312" s="31">
        <v>148778511</v>
      </c>
      <c r="F312" s="31">
        <v>31803264</v>
      </c>
      <c r="G312" s="36">
        <f t="shared" si="63"/>
        <v>0.21209879286757755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31803264</v>
      </c>
      <c r="O312" s="36">
        <f t="shared" si="67"/>
        <v>0.21209879286757755</v>
      </c>
      <c r="P312" s="31">
        <v>28242079</v>
      </c>
      <c r="Q312" s="31">
        <v>117119330</v>
      </c>
      <c r="R312" s="31">
        <v>139147952</v>
      </c>
      <c r="S312" s="31">
        <v>28242079</v>
      </c>
      <c r="T312" s="36">
        <f t="shared" si="68"/>
        <v>0.24113934907243748</v>
      </c>
      <c r="U312" s="36">
        <f t="shared" si="69"/>
        <v>0.12609500171711874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154597569</v>
      </c>
      <c r="E313" s="31">
        <v>154597569</v>
      </c>
      <c r="F313" s="31">
        <v>9867467</v>
      </c>
      <c r="G313" s="36">
        <f t="shared" si="63"/>
        <v>6.3826792774471119E-2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9867467</v>
      </c>
      <c r="O313" s="36">
        <f t="shared" si="67"/>
        <v>6.3826792774471119E-2</v>
      </c>
      <c r="P313" s="31">
        <v>12393355</v>
      </c>
      <c r="Q313" s="31">
        <v>161114065</v>
      </c>
      <c r="R313" s="31">
        <v>167635869</v>
      </c>
      <c r="S313" s="31">
        <v>12393355</v>
      </c>
      <c r="T313" s="36">
        <f t="shared" si="68"/>
        <v>7.6922862072904691E-2</v>
      </c>
      <c r="U313" s="36">
        <f t="shared" si="69"/>
        <v>-0.20380986423773062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80075353</v>
      </c>
      <c r="E314" s="31">
        <v>80075353</v>
      </c>
      <c r="F314" s="31">
        <v>13408852</v>
      </c>
      <c r="G314" s="36">
        <f t="shared" si="63"/>
        <v>0.16745292399772499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13408852</v>
      </c>
      <c r="O314" s="36">
        <f t="shared" si="67"/>
        <v>0.16745292399772499</v>
      </c>
      <c r="P314" s="31">
        <v>11559865</v>
      </c>
      <c r="Q314" s="31">
        <v>69529244</v>
      </c>
      <c r="R314" s="31">
        <v>69788644</v>
      </c>
      <c r="S314" s="31">
        <v>11559865</v>
      </c>
      <c r="T314" s="36">
        <f t="shared" si="68"/>
        <v>0.16625903483144444</v>
      </c>
      <c r="U314" s="36">
        <f t="shared" si="69"/>
        <v>0.15994884023299583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58520008</v>
      </c>
      <c r="E315" s="31">
        <v>82674950</v>
      </c>
      <c r="F315" s="31">
        <v>11970454</v>
      </c>
      <c r="G315" s="36">
        <f t="shared" si="63"/>
        <v>0.20455318461337188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11970454</v>
      </c>
      <c r="O315" s="36">
        <f t="shared" si="67"/>
        <v>0.20455318461337188</v>
      </c>
      <c r="P315" s="31">
        <v>9553194</v>
      </c>
      <c r="Q315" s="31">
        <v>41346929</v>
      </c>
      <c r="R315" s="31">
        <v>51429854</v>
      </c>
      <c r="S315" s="31">
        <v>9553194</v>
      </c>
      <c r="T315" s="36">
        <f t="shared" si="68"/>
        <v>0.23104966272102095</v>
      </c>
      <c r="U315" s="36">
        <f t="shared" si="69"/>
        <v>0.25303160388033574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19952123</v>
      </c>
      <c r="E316" s="31">
        <v>19952123</v>
      </c>
      <c r="F316" s="31">
        <v>2016495</v>
      </c>
      <c r="G316" s="36">
        <f t="shared" si="63"/>
        <v>0.10106668849224716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2016495</v>
      </c>
      <c r="O316" s="36">
        <f t="shared" si="67"/>
        <v>0.10106668849224716</v>
      </c>
      <c r="P316" s="31">
        <v>0</v>
      </c>
      <c r="Q316" s="31">
        <v>0</v>
      </c>
      <c r="R316" s="31">
        <v>2032000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549759620</v>
      </c>
      <c r="E317" s="32">
        <f>SUM(E311:E316)</f>
        <v>572751007</v>
      </c>
      <c r="F317" s="32">
        <f>SUM(F311:F316)</f>
        <v>76996120</v>
      </c>
      <c r="G317" s="37">
        <f t="shared" si="63"/>
        <v>0.14005415676036737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76996120</v>
      </c>
      <c r="O317" s="37">
        <f t="shared" si="67"/>
        <v>0.14005415676036737</v>
      </c>
      <c r="P317" s="32">
        <f>SUM(P311:P316)</f>
        <v>73177445</v>
      </c>
      <c r="Q317" s="32">
        <f>SUM(Q311:Q316)</f>
        <v>465761899</v>
      </c>
      <c r="R317" s="32">
        <f>SUM(R311:R316)</f>
        <v>506515607</v>
      </c>
      <c r="S317" s="32">
        <f>SUM(S311:S316)</f>
        <v>73177445</v>
      </c>
      <c r="T317" s="37">
        <f t="shared" si="68"/>
        <v>0.15711342030576872</v>
      </c>
      <c r="U317" s="37">
        <f t="shared" si="69"/>
        <v>5.2183770559357523E-2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80161619</v>
      </c>
      <c r="E318" s="31">
        <v>80008112</v>
      </c>
      <c r="F318" s="31">
        <v>11350380</v>
      </c>
      <c r="G318" s="36">
        <f t="shared" si="63"/>
        <v>0.14159369710334818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11350380</v>
      </c>
      <c r="O318" s="36">
        <f t="shared" si="67"/>
        <v>0.14159369710334818</v>
      </c>
      <c r="P318" s="31">
        <v>12192981</v>
      </c>
      <c r="Q318" s="31">
        <v>74037492</v>
      </c>
      <c r="R318" s="31">
        <v>72367105</v>
      </c>
      <c r="S318" s="31">
        <v>12192981</v>
      </c>
      <c r="T318" s="36">
        <f t="shared" si="68"/>
        <v>0.16468657528269595</v>
      </c>
      <c r="U318" s="36">
        <f t="shared" si="69"/>
        <v>-6.9105414008272414E-2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114670033</v>
      </c>
      <c r="E319" s="31">
        <v>114670033</v>
      </c>
      <c r="F319" s="31">
        <v>22534000</v>
      </c>
      <c r="G319" s="36">
        <f t="shared" si="63"/>
        <v>0.19651167275760703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22534000</v>
      </c>
      <c r="O319" s="36">
        <f t="shared" si="67"/>
        <v>0.19651167275760703</v>
      </c>
      <c r="P319" s="31">
        <v>20838331</v>
      </c>
      <c r="Q319" s="31">
        <v>112633192</v>
      </c>
      <c r="R319" s="31">
        <v>120072508</v>
      </c>
      <c r="S319" s="31">
        <v>20838331</v>
      </c>
      <c r="T319" s="36">
        <f t="shared" si="68"/>
        <v>0.1850105695308715</v>
      </c>
      <c r="U319" s="36">
        <f t="shared" si="69"/>
        <v>8.1372591691724283E-2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40655132</v>
      </c>
      <c r="E320" s="31">
        <v>40655132</v>
      </c>
      <c r="F320" s="31">
        <v>5301446</v>
      </c>
      <c r="G320" s="36">
        <f t="shared" si="63"/>
        <v>0.13040041291711954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5301446</v>
      </c>
      <c r="O320" s="36">
        <f t="shared" si="67"/>
        <v>0.13040041291711954</v>
      </c>
      <c r="P320" s="31">
        <v>3891418</v>
      </c>
      <c r="Q320" s="31">
        <v>33333638</v>
      </c>
      <c r="R320" s="31">
        <v>37926606</v>
      </c>
      <c r="S320" s="31">
        <v>3891418</v>
      </c>
      <c r="T320" s="36">
        <f t="shared" si="68"/>
        <v>0.11674147298293694</v>
      </c>
      <c r="U320" s="36">
        <f t="shared" si="69"/>
        <v>0.36234298140163812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32140313</v>
      </c>
      <c r="E321" s="31">
        <v>32157314</v>
      </c>
      <c r="F321" s="31">
        <v>4841915</v>
      </c>
      <c r="G321" s="36">
        <f t="shared" si="63"/>
        <v>0.15064927961342506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4841915</v>
      </c>
      <c r="O321" s="36">
        <f t="shared" si="67"/>
        <v>0.15064927961342506</v>
      </c>
      <c r="P321" s="31">
        <v>4520678</v>
      </c>
      <c r="Q321" s="31">
        <v>29061847</v>
      </c>
      <c r="R321" s="31">
        <v>29842183</v>
      </c>
      <c r="S321" s="31">
        <v>4520678</v>
      </c>
      <c r="T321" s="36">
        <f t="shared" si="68"/>
        <v>0.1555537058604706</v>
      </c>
      <c r="U321" s="36">
        <f t="shared" si="69"/>
        <v>7.1059473822289387E-2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8387462</v>
      </c>
      <c r="E322" s="31">
        <v>8387462</v>
      </c>
      <c r="F322" s="31">
        <v>526068</v>
      </c>
      <c r="G322" s="36">
        <f t="shared" si="63"/>
        <v>6.2720761059781846E-2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526068</v>
      </c>
      <c r="O322" s="36">
        <f t="shared" si="67"/>
        <v>6.2720761059781846E-2</v>
      </c>
      <c r="P322" s="31">
        <v>1372001</v>
      </c>
      <c r="Q322" s="31">
        <v>9287391</v>
      </c>
      <c r="R322" s="31">
        <v>9182391</v>
      </c>
      <c r="S322" s="31">
        <v>1372001</v>
      </c>
      <c r="T322" s="36">
        <f t="shared" si="68"/>
        <v>0.14772727884504916</v>
      </c>
      <c r="U322" s="36">
        <f t="shared" si="69"/>
        <v>-0.61656879258834363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276014559</v>
      </c>
      <c r="E323" s="32">
        <f>SUM(E318:E322)</f>
        <v>275878053</v>
      </c>
      <c r="F323" s="32">
        <f>SUM(F318:F322)</f>
        <v>44553809</v>
      </c>
      <c r="G323" s="37">
        <f t="shared" si="63"/>
        <v>0.16141832938602343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44553809</v>
      </c>
      <c r="O323" s="37">
        <f t="shared" si="67"/>
        <v>0.16141832938602343</v>
      </c>
      <c r="P323" s="32">
        <f>SUM(P318:P322)</f>
        <v>42815409</v>
      </c>
      <c r="Q323" s="32">
        <f>SUM(Q318:Q322)</f>
        <v>258353560</v>
      </c>
      <c r="R323" s="32">
        <f>SUM(R318:R322)</f>
        <v>269390793</v>
      </c>
      <c r="S323" s="32">
        <f>SUM(S318:S322)</f>
        <v>42815409</v>
      </c>
      <c r="T323" s="37">
        <f t="shared" si="68"/>
        <v>0.16572409143500869</v>
      </c>
      <c r="U323" s="37">
        <f t="shared" si="69"/>
        <v>4.0602204687569365E-2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11782030</v>
      </c>
      <c r="E324" s="31">
        <v>11782030</v>
      </c>
      <c r="F324" s="31">
        <v>1746755</v>
      </c>
      <c r="G324" s="36">
        <f t="shared" si="63"/>
        <v>0.14825586083213163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1746755</v>
      </c>
      <c r="O324" s="36">
        <f t="shared" si="67"/>
        <v>0.14825586083213163</v>
      </c>
      <c r="P324" s="31">
        <v>1251218</v>
      </c>
      <c r="Q324" s="31">
        <v>10419179</v>
      </c>
      <c r="R324" s="31">
        <v>10419179</v>
      </c>
      <c r="S324" s="31">
        <v>1251218</v>
      </c>
      <c r="T324" s="36">
        <f t="shared" si="68"/>
        <v>0.12008796470432076</v>
      </c>
      <c r="U324" s="36">
        <f t="shared" si="69"/>
        <v>0.39604369502356906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45812767</v>
      </c>
      <c r="E325" s="31">
        <v>45881486</v>
      </c>
      <c r="F325" s="31">
        <v>6424668</v>
      </c>
      <c r="G325" s="36">
        <f t="shared" si="63"/>
        <v>0.14023750191731488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6424668</v>
      </c>
      <c r="O325" s="36">
        <f t="shared" si="67"/>
        <v>0.14023750191731488</v>
      </c>
      <c r="P325" s="31">
        <v>3668229</v>
      </c>
      <c r="Q325" s="31">
        <v>39194309</v>
      </c>
      <c r="R325" s="31">
        <v>42513192</v>
      </c>
      <c r="S325" s="31">
        <v>3668229</v>
      </c>
      <c r="T325" s="36">
        <f t="shared" si="68"/>
        <v>9.3590857795196741E-2</v>
      </c>
      <c r="U325" s="36">
        <f t="shared" si="69"/>
        <v>0.75143591089869255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128522382</v>
      </c>
      <c r="E326" s="31">
        <v>128522382</v>
      </c>
      <c r="F326" s="31">
        <v>23886221</v>
      </c>
      <c r="G326" s="36">
        <f t="shared" si="63"/>
        <v>0.18585261670609249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23886221</v>
      </c>
      <c r="O326" s="36">
        <f t="shared" si="67"/>
        <v>0.18585261670609249</v>
      </c>
      <c r="P326" s="31">
        <v>38502097</v>
      </c>
      <c r="Q326" s="31">
        <v>135565578</v>
      </c>
      <c r="R326" s="31">
        <v>139086937</v>
      </c>
      <c r="S326" s="31">
        <v>38502097</v>
      </c>
      <c r="T326" s="36">
        <f t="shared" si="68"/>
        <v>0.28401086446885504</v>
      </c>
      <c r="U326" s="36">
        <f t="shared" si="69"/>
        <v>-0.37961246630280943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157427760</v>
      </c>
      <c r="E327" s="31">
        <v>156813550</v>
      </c>
      <c r="F327" s="31">
        <v>29070343</v>
      </c>
      <c r="G327" s="36">
        <f t="shared" si="63"/>
        <v>0.18465830295749619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29070343</v>
      </c>
      <c r="O327" s="36">
        <f t="shared" si="67"/>
        <v>0.18465830295749619</v>
      </c>
      <c r="P327" s="31">
        <v>25465723</v>
      </c>
      <c r="Q327" s="31">
        <v>142957349</v>
      </c>
      <c r="R327" s="31">
        <v>142957349</v>
      </c>
      <c r="S327" s="31">
        <v>25465723</v>
      </c>
      <c r="T327" s="36">
        <f t="shared" si="68"/>
        <v>0.17813510937447505</v>
      </c>
      <c r="U327" s="36">
        <f t="shared" si="69"/>
        <v>0.14154791521136079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46355600</v>
      </c>
      <c r="E328" s="31">
        <v>46355600</v>
      </c>
      <c r="F328" s="31">
        <v>11471634</v>
      </c>
      <c r="G328" s="36">
        <f t="shared" si="63"/>
        <v>0.24747029485110753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11471634</v>
      </c>
      <c r="O328" s="36">
        <f t="shared" si="67"/>
        <v>0.24747029485110753</v>
      </c>
      <c r="P328" s="31">
        <v>7644949</v>
      </c>
      <c r="Q328" s="31">
        <v>38520200</v>
      </c>
      <c r="R328" s="31">
        <v>43032400</v>
      </c>
      <c r="S328" s="31">
        <v>7644949</v>
      </c>
      <c r="T328" s="36">
        <f t="shared" si="68"/>
        <v>0.19846597369691746</v>
      </c>
      <c r="U328" s="36">
        <f t="shared" si="69"/>
        <v>0.50055075579967889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65631834</v>
      </c>
      <c r="E329" s="31">
        <v>65631834</v>
      </c>
      <c r="F329" s="31">
        <v>9589575</v>
      </c>
      <c r="G329" s="36">
        <f t="shared" si="63"/>
        <v>0.14611164149397379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9589575</v>
      </c>
      <c r="O329" s="36">
        <f t="shared" si="67"/>
        <v>0.14611164149397379</v>
      </c>
      <c r="P329" s="31">
        <v>10457014</v>
      </c>
      <c r="Q329" s="31">
        <v>64728003</v>
      </c>
      <c r="R329" s="31">
        <v>60748024</v>
      </c>
      <c r="S329" s="31">
        <v>10457014</v>
      </c>
      <c r="T329" s="36">
        <f t="shared" si="68"/>
        <v>0.16155316888117188</v>
      </c>
      <c r="U329" s="36">
        <f t="shared" si="69"/>
        <v>-8.2952839118318078E-2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67432832</v>
      </c>
      <c r="E330" s="31">
        <v>67218018</v>
      </c>
      <c r="F330" s="31">
        <v>14154513</v>
      </c>
      <c r="G330" s="36">
        <f t="shared" si="63"/>
        <v>0.2099053618273069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14154513</v>
      </c>
      <c r="O330" s="36">
        <f t="shared" si="67"/>
        <v>0.2099053618273069</v>
      </c>
      <c r="P330" s="31">
        <v>16432636</v>
      </c>
      <c r="Q330" s="31">
        <v>65341444</v>
      </c>
      <c r="R330" s="31">
        <v>65240367</v>
      </c>
      <c r="S330" s="31">
        <v>16432636</v>
      </c>
      <c r="T330" s="36">
        <f t="shared" si="68"/>
        <v>0.25148871824748775</v>
      </c>
      <c r="U330" s="36">
        <f t="shared" si="69"/>
        <v>-0.13863405725046185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50732599</v>
      </c>
      <c r="E331" s="31">
        <v>50732599</v>
      </c>
      <c r="F331" s="31">
        <v>2020356</v>
      </c>
      <c r="G331" s="36">
        <f t="shared" si="63"/>
        <v>3.9823625042351957E-2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2020356</v>
      </c>
      <c r="O331" s="36">
        <f t="shared" si="67"/>
        <v>3.9823625042351957E-2</v>
      </c>
      <c r="P331" s="31">
        <v>645458</v>
      </c>
      <c r="Q331" s="31">
        <v>2725547</v>
      </c>
      <c r="R331" s="31">
        <v>13484365</v>
      </c>
      <c r="S331" s="31">
        <v>645458</v>
      </c>
      <c r="T331" s="36">
        <f t="shared" si="68"/>
        <v>0.23681778373295342</v>
      </c>
      <c r="U331" s="36">
        <f t="shared" si="69"/>
        <v>2.1301122613709955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573697804</v>
      </c>
      <c r="E332" s="32">
        <f>SUM(E324:E331)</f>
        <v>572937499</v>
      </c>
      <c r="F332" s="32">
        <f>SUM(F324:F331)</f>
        <v>98364065</v>
      </c>
      <c r="G332" s="37">
        <f t="shared" si="63"/>
        <v>0.17145623412565825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98364065</v>
      </c>
      <c r="O332" s="37">
        <f t="shared" si="67"/>
        <v>0.17145623412565825</v>
      </c>
      <c r="P332" s="32">
        <f>SUM(P324:P331)</f>
        <v>104067324</v>
      </c>
      <c r="Q332" s="32">
        <f>SUM(Q324:Q331)</f>
        <v>499451609</v>
      </c>
      <c r="R332" s="32">
        <f>SUM(R324:R331)</f>
        <v>517481813</v>
      </c>
      <c r="S332" s="32">
        <f>SUM(S324:S331)</f>
        <v>104067324</v>
      </c>
      <c r="T332" s="37">
        <f t="shared" si="68"/>
        <v>0.20836317698197665</v>
      </c>
      <c r="U332" s="37">
        <f t="shared" si="69"/>
        <v>-5.4803551977564036E-2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7217840</v>
      </c>
      <c r="E333" s="31">
        <v>7217840</v>
      </c>
      <c r="F333" s="31">
        <v>1208392</v>
      </c>
      <c r="G333" s="36">
        <f t="shared" si="63"/>
        <v>0.16741739911109141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1208392</v>
      </c>
      <c r="O333" s="36">
        <f t="shared" si="67"/>
        <v>0.16741739911109141</v>
      </c>
      <c r="P333" s="31">
        <v>308615</v>
      </c>
      <c r="Q333" s="31">
        <v>2399998</v>
      </c>
      <c r="R333" s="31">
        <v>6501765</v>
      </c>
      <c r="S333" s="31">
        <v>308615</v>
      </c>
      <c r="T333" s="36">
        <f t="shared" si="68"/>
        <v>0.12858969049140875</v>
      </c>
      <c r="U333" s="36">
        <f t="shared" si="69"/>
        <v>2.9155322975228035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6318266</v>
      </c>
      <c r="E334" s="31">
        <v>6318266</v>
      </c>
      <c r="F334" s="31">
        <v>1159749</v>
      </c>
      <c r="G334" s="36">
        <f t="shared" si="63"/>
        <v>0.18355495004483824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1159749</v>
      </c>
      <c r="O334" s="36">
        <f t="shared" si="67"/>
        <v>0.18355495004483824</v>
      </c>
      <c r="P334" s="31">
        <v>901272</v>
      </c>
      <c r="Q334" s="31">
        <v>3823979</v>
      </c>
      <c r="R334" s="31">
        <v>6103735</v>
      </c>
      <c r="S334" s="31">
        <v>901272</v>
      </c>
      <c r="T334" s="36">
        <f t="shared" si="68"/>
        <v>0.23568957883921435</v>
      </c>
      <c r="U334" s="36">
        <f t="shared" si="69"/>
        <v>0.28679133491332243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19242526</v>
      </c>
      <c r="E335" s="31">
        <v>19242526</v>
      </c>
      <c r="F335" s="31">
        <v>3518321</v>
      </c>
      <c r="G335" s="36">
        <f t="shared" si="63"/>
        <v>0.18284091184286305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3518321</v>
      </c>
      <c r="O335" s="36">
        <f t="shared" si="67"/>
        <v>0.18284091184286305</v>
      </c>
      <c r="P335" s="31">
        <v>3355865</v>
      </c>
      <c r="Q335" s="31">
        <v>18195901</v>
      </c>
      <c r="R335" s="31">
        <v>17863310</v>
      </c>
      <c r="S335" s="31">
        <v>3355865</v>
      </c>
      <c r="T335" s="36">
        <f t="shared" si="68"/>
        <v>0.1844297240351</v>
      </c>
      <c r="U335" s="36">
        <f t="shared" si="69"/>
        <v>4.8409575474579469E-2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32778632</v>
      </c>
      <c r="E337" s="32">
        <f>SUM(E333:E336)</f>
        <v>32778632</v>
      </c>
      <c r="F337" s="32">
        <f>SUM(F333:F336)</f>
        <v>5886462</v>
      </c>
      <c r="G337" s="37">
        <f t="shared" si="63"/>
        <v>0.17958229617392207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5886462</v>
      </c>
      <c r="O337" s="37">
        <f t="shared" si="67"/>
        <v>0.17958229617392207</v>
      </c>
      <c r="P337" s="32">
        <f>SUM(P333:P336)</f>
        <v>4565752</v>
      </c>
      <c r="Q337" s="32">
        <f>SUM(Q333:Q336)</f>
        <v>24419878</v>
      </c>
      <c r="R337" s="32">
        <f>SUM(R333:R336)</f>
        <v>30468810</v>
      </c>
      <c r="S337" s="32">
        <f>SUM(S333:S336)</f>
        <v>4565752</v>
      </c>
      <c r="T337" s="37">
        <f t="shared" si="68"/>
        <v>0.18696866544542115</v>
      </c>
      <c r="U337" s="37">
        <f t="shared" si="69"/>
        <v>0.2892645067011963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5037684681</v>
      </c>
      <c r="E338" s="32">
        <f>SUM(E302,E304:E309,E311:E316,E318:E322,E324:E331,E333:E336)</f>
        <v>5059779257</v>
      </c>
      <c r="F338" s="32">
        <f>SUM(F302,F304:F309,F311:F316,F318:F322,F324:F331,F333:F336)</f>
        <v>862306289</v>
      </c>
      <c r="G338" s="37">
        <f t="shared" si="63"/>
        <v>0.17117115174997988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862306289</v>
      </c>
      <c r="O338" s="37">
        <f t="shared" si="67"/>
        <v>0.17117115174997988</v>
      </c>
      <c r="P338" s="32">
        <f>SUM(P302,P304:P309,P311:P316,P318:P322,P324:P331,P333:P336)</f>
        <v>851943327</v>
      </c>
      <c r="Q338" s="32">
        <f>SUM(Q302,Q304:Q309,Q311:Q316,Q318:Q322,Q324:Q331,Q333:Q336)</f>
        <v>4461114336</v>
      </c>
      <c r="R338" s="32">
        <f>SUM(R302,R304:R309,R311:R316,R318:R322,R324:R331,R333:R336)</f>
        <v>4651324256</v>
      </c>
      <c r="S338" s="32">
        <f>SUM(S302,S304:S309,S311:S316,S318:S322,S324:S331,S333:S336)</f>
        <v>851943327</v>
      </c>
      <c r="T338" s="37">
        <f t="shared" si="68"/>
        <v>0.19097096887319051</v>
      </c>
      <c r="U338" s="37">
        <f t="shared" si="69"/>
        <v>1.2163910053138993E-2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24989276515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25010460294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5484849045</v>
      </c>
      <c r="G339" s="39">
        <f t="shared" si="63"/>
        <v>0.21948810889773773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5484849045</v>
      </c>
      <c r="O339" s="39">
        <f t="shared" si="67"/>
        <v>0.21948810889773773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5212696227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23162017969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24910360547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5212696227</v>
      </c>
      <c r="T339" s="39">
        <f t="shared" si="68"/>
        <v>0.22505363021376903</v>
      </c>
      <c r="U339" s="39">
        <f t="shared" si="69"/>
        <v>5.2209606343515791E-2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155790691</v>
      </c>
      <c r="E8" s="31">
        <v>159508646</v>
      </c>
      <c r="F8" s="31">
        <v>36402906</v>
      </c>
      <c r="G8" s="36">
        <f>IF(($D8       =0),0,($F8       /$D8       ))</f>
        <v>0.23366547619973005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36402906</v>
      </c>
      <c r="O8" s="36">
        <f>IF(($D8       =0),0,($N8       /$D8       ))</f>
        <v>0.23366547619973005</v>
      </c>
      <c r="P8" s="31">
        <v>36041765</v>
      </c>
      <c r="Q8" s="31">
        <v>182788597</v>
      </c>
      <c r="R8" s="31">
        <v>174665089</v>
      </c>
      <c r="S8" s="31">
        <v>36041765</v>
      </c>
      <c r="T8" s="36">
        <f>IF(($Q8       =0),0,($S8       /$Q8       ))</f>
        <v>0.19717731626333343</v>
      </c>
      <c r="U8" s="36">
        <f>IF(($P8       =0),0,(($F8       /$P8       )-1))</f>
        <v>1.0020069771832674E-2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91994020</v>
      </c>
      <c r="E9" s="31">
        <v>91994020</v>
      </c>
      <c r="F9" s="31">
        <v>9876682</v>
      </c>
      <c r="G9" s="36">
        <f>IF(($D9       =0),0,($F9       /$D9       ))</f>
        <v>0.10736221767458363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9876682</v>
      </c>
      <c r="O9" s="36">
        <f>IF(($D9       =0),0,($N9       /$D9       ))</f>
        <v>0.10736221767458363</v>
      </c>
      <c r="P9" s="31">
        <v>14981130</v>
      </c>
      <c r="Q9" s="31">
        <v>109433260</v>
      </c>
      <c r="R9" s="31">
        <v>90441930</v>
      </c>
      <c r="S9" s="31">
        <v>14981130</v>
      </c>
      <c r="T9" s="36">
        <f>IF(($Q9       =0),0,($S9       /$Q9       ))</f>
        <v>0.13689741126235297</v>
      </c>
      <c r="U9" s="36">
        <f>IF(($P9       =0),0,(($F9       /$P9       )-1))</f>
        <v>-0.34072516559164767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247784711</v>
      </c>
      <c r="E10" s="32">
        <f>SUM(E8:E9)</f>
        <v>251502666</v>
      </c>
      <c r="F10" s="32">
        <f>SUM(F8:F9)</f>
        <v>46279588</v>
      </c>
      <c r="G10" s="37">
        <f t="shared" ref="G10:G54" si="0">IF(($D10      =0),0,($F10      /$D10      ))</f>
        <v>0.18677338005733535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46279588</v>
      </c>
      <c r="O10" s="37">
        <f t="shared" ref="O10:O54" si="4">IF(($D10      =0),0,($N10      /$D10      ))</f>
        <v>0.18677338005733535</v>
      </c>
      <c r="P10" s="32">
        <f>SUM(P8:P9)</f>
        <v>51022895</v>
      </c>
      <c r="Q10" s="32">
        <f>SUM(Q8:Q9)</f>
        <v>292221857</v>
      </c>
      <c r="R10" s="32">
        <f>SUM(R8:R9)</f>
        <v>265107019</v>
      </c>
      <c r="S10" s="32">
        <f>SUM(S8:S9)</f>
        <v>51022895</v>
      </c>
      <c r="T10" s="37">
        <f t="shared" ref="T10:T54" si="5">IF(($Q10      =0),0,($S10      /$Q10      ))</f>
        <v>0.17460328095854924</v>
      </c>
      <c r="U10" s="37">
        <f t="shared" ref="U10:U54" si="6">IF(($P10      =0),0,(($F10      /$P10      )-1))</f>
        <v>-9.2964285934775015E-2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4051228</v>
      </c>
      <c r="E11" s="31">
        <v>4051228</v>
      </c>
      <c r="F11" s="31">
        <v>1160308</v>
      </c>
      <c r="G11" s="36">
        <f t="shared" si="0"/>
        <v>0.28640896044359881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1160308</v>
      </c>
      <c r="O11" s="36">
        <f t="shared" si="4"/>
        <v>0.28640896044359881</v>
      </c>
      <c r="P11" s="31">
        <v>194400</v>
      </c>
      <c r="Q11" s="31">
        <v>2437637</v>
      </c>
      <c r="R11" s="31">
        <v>6230813</v>
      </c>
      <c r="S11" s="31">
        <v>194400</v>
      </c>
      <c r="T11" s="36">
        <f t="shared" si="5"/>
        <v>7.9749363830627779E-2</v>
      </c>
      <c r="U11" s="36">
        <f t="shared" si="6"/>
        <v>4.9686625514403291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2588900</v>
      </c>
      <c r="E14" s="31">
        <v>2588900</v>
      </c>
      <c r="F14" s="31">
        <v>622166</v>
      </c>
      <c r="G14" s="36">
        <f t="shared" si="0"/>
        <v>0.24032059948240567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622166</v>
      </c>
      <c r="O14" s="36">
        <f t="shared" si="4"/>
        <v>0.24032059948240567</v>
      </c>
      <c r="P14" s="31">
        <v>582500</v>
      </c>
      <c r="Q14" s="31">
        <v>3349874</v>
      </c>
      <c r="R14" s="31">
        <v>3372874</v>
      </c>
      <c r="S14" s="31">
        <v>582500</v>
      </c>
      <c r="T14" s="36">
        <f t="shared" si="5"/>
        <v>0.1738871372475502</v>
      </c>
      <c r="U14" s="36">
        <f t="shared" si="6"/>
        <v>6.809613733905584E-2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189751</v>
      </c>
      <c r="E15" s="31">
        <v>189751</v>
      </c>
      <c r="F15" s="31">
        <v>57726</v>
      </c>
      <c r="G15" s="36">
        <f t="shared" si="0"/>
        <v>0.30421974060742762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57726</v>
      </c>
      <c r="O15" s="36">
        <f t="shared" si="4"/>
        <v>0.30421974060742762</v>
      </c>
      <c r="P15" s="31">
        <v>54064</v>
      </c>
      <c r="Q15" s="31">
        <v>182435</v>
      </c>
      <c r="R15" s="31">
        <v>0</v>
      </c>
      <c r="S15" s="31">
        <v>54064</v>
      </c>
      <c r="T15" s="36">
        <f t="shared" si="5"/>
        <v>0.29634664401019539</v>
      </c>
      <c r="U15" s="36">
        <f t="shared" si="6"/>
        <v>6.7734536845220461E-2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87182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87182</v>
      </c>
      <c r="O16" s="36">
        <f t="shared" si="4"/>
        <v>0</v>
      </c>
      <c r="P16" s="31">
        <v>2809</v>
      </c>
      <c r="Q16" s="31">
        <v>0</v>
      </c>
      <c r="R16" s="31">
        <v>0</v>
      </c>
      <c r="S16" s="31">
        <v>2809</v>
      </c>
      <c r="T16" s="36">
        <f t="shared" si="5"/>
        <v>0</v>
      </c>
      <c r="U16" s="36">
        <f t="shared" si="6"/>
        <v>30.036667853328588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9514455</v>
      </c>
      <c r="E18" s="31">
        <v>10133455</v>
      </c>
      <c r="F18" s="31">
        <v>2768303</v>
      </c>
      <c r="G18" s="36">
        <f t="shared" si="0"/>
        <v>0.29095760082947475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2768303</v>
      </c>
      <c r="O18" s="36">
        <f t="shared" si="4"/>
        <v>0.29095760082947475</v>
      </c>
      <c r="P18" s="31">
        <v>3573435</v>
      </c>
      <c r="Q18" s="31">
        <v>10048060</v>
      </c>
      <c r="R18" s="31">
        <v>12552962</v>
      </c>
      <c r="S18" s="31">
        <v>3573435</v>
      </c>
      <c r="T18" s="36">
        <f t="shared" si="5"/>
        <v>0.35563432145110596</v>
      </c>
      <c r="U18" s="36">
        <f t="shared" si="6"/>
        <v>-0.22531038062816311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16344334</v>
      </c>
      <c r="E19" s="32">
        <f>SUM(E11:E18)</f>
        <v>16963334</v>
      </c>
      <c r="F19" s="32">
        <f>SUM(F11:F18)</f>
        <v>4695685</v>
      </c>
      <c r="G19" s="37">
        <f t="shared" si="0"/>
        <v>0.28729742062295105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4695685</v>
      </c>
      <c r="O19" s="37">
        <f t="shared" si="4"/>
        <v>0.28729742062295105</v>
      </c>
      <c r="P19" s="32">
        <f>SUM(P11:P18)</f>
        <v>4407208</v>
      </c>
      <c r="Q19" s="32">
        <f>SUM(Q11:Q18)</f>
        <v>16018006</v>
      </c>
      <c r="R19" s="32">
        <f>SUM(R11:R18)</f>
        <v>22156649</v>
      </c>
      <c r="S19" s="32">
        <f>SUM(S11:S18)</f>
        <v>4407208</v>
      </c>
      <c r="T19" s="37">
        <f t="shared" si="5"/>
        <v>0.27514086335090648</v>
      </c>
      <c r="U19" s="37">
        <f t="shared" si="6"/>
        <v>6.5455726164955319E-2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3040697</v>
      </c>
      <c r="E24" s="31">
        <v>3040697</v>
      </c>
      <c r="F24" s="31">
        <v>455748</v>
      </c>
      <c r="G24" s="36">
        <f t="shared" si="0"/>
        <v>0.14988274070056964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455748</v>
      </c>
      <c r="O24" s="36">
        <f t="shared" si="4"/>
        <v>0.14988274070056964</v>
      </c>
      <c r="P24" s="31">
        <v>476379</v>
      </c>
      <c r="Q24" s="31">
        <v>3339149</v>
      </c>
      <c r="R24" s="31">
        <v>3446149</v>
      </c>
      <c r="S24" s="31">
        <v>476379</v>
      </c>
      <c r="T24" s="36">
        <f t="shared" si="5"/>
        <v>0.14266479273611329</v>
      </c>
      <c r="U24" s="36">
        <f t="shared" si="6"/>
        <v>-4.3307954380860658E-2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3040697</v>
      </c>
      <c r="E27" s="32">
        <f>SUM(E20:E26)</f>
        <v>3040697</v>
      </c>
      <c r="F27" s="32">
        <f>SUM(F20:F26)</f>
        <v>455748</v>
      </c>
      <c r="G27" s="37">
        <f t="shared" si="0"/>
        <v>0.14988274070056964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455748</v>
      </c>
      <c r="O27" s="37">
        <f t="shared" si="4"/>
        <v>0.14988274070056964</v>
      </c>
      <c r="P27" s="32">
        <f>SUM(P20:P26)</f>
        <v>476379</v>
      </c>
      <c r="Q27" s="32">
        <f>SUM(Q20:Q26)</f>
        <v>3339149</v>
      </c>
      <c r="R27" s="32">
        <f>SUM(R20:R26)</f>
        <v>3446149</v>
      </c>
      <c r="S27" s="32">
        <f>SUM(S20:S26)</f>
        <v>476379</v>
      </c>
      <c r="T27" s="37">
        <f t="shared" si="5"/>
        <v>0.14266479273611329</v>
      </c>
      <c r="U27" s="37">
        <f t="shared" si="6"/>
        <v>-4.3307954380860658E-2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383</v>
      </c>
      <c r="E28" s="31">
        <v>383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496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434783</v>
      </c>
      <c r="E29" s="31">
        <v>434783</v>
      </c>
      <c r="F29" s="31">
        <v>33970</v>
      </c>
      <c r="G29" s="36">
        <f t="shared" si="0"/>
        <v>7.8130929682163286E-2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33970</v>
      </c>
      <c r="O29" s="36">
        <f t="shared" si="4"/>
        <v>7.8130929682163286E-2</v>
      </c>
      <c r="P29" s="31">
        <v>19908</v>
      </c>
      <c r="Q29" s="31">
        <v>434783</v>
      </c>
      <c r="R29" s="31">
        <v>434783</v>
      </c>
      <c r="S29" s="31">
        <v>19908</v>
      </c>
      <c r="T29" s="36">
        <f t="shared" si="5"/>
        <v>4.5788358790477088E-2</v>
      </c>
      <c r="U29" s="36">
        <f t="shared" si="6"/>
        <v>0.70634920634920628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2102780</v>
      </c>
      <c r="E30" s="31">
        <v>2102780</v>
      </c>
      <c r="F30" s="31">
        <v>2221890</v>
      </c>
      <c r="G30" s="36">
        <f t="shared" si="0"/>
        <v>1.0566440616707407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2221890</v>
      </c>
      <c r="O30" s="36">
        <f t="shared" si="4"/>
        <v>1.0566440616707407</v>
      </c>
      <c r="P30" s="31">
        <v>1750984</v>
      </c>
      <c r="Q30" s="31">
        <v>3051849</v>
      </c>
      <c r="R30" s="31">
        <v>1748851</v>
      </c>
      <c r="S30" s="31">
        <v>1750984</v>
      </c>
      <c r="T30" s="36">
        <f t="shared" si="5"/>
        <v>0.57374529342703395</v>
      </c>
      <c r="U30" s="36">
        <f t="shared" si="6"/>
        <v>0.26893792290506369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564783</v>
      </c>
      <c r="E31" s="31">
        <v>564783</v>
      </c>
      <c r="F31" s="31">
        <v>16668</v>
      </c>
      <c r="G31" s="36">
        <f t="shared" si="0"/>
        <v>2.9512219737492098E-2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16668</v>
      </c>
      <c r="O31" s="36">
        <f t="shared" si="4"/>
        <v>2.9512219737492098E-2</v>
      </c>
      <c r="P31" s="31">
        <v>154155</v>
      </c>
      <c r="Q31" s="31">
        <v>1666088</v>
      </c>
      <c r="R31" s="31">
        <v>1117147</v>
      </c>
      <c r="S31" s="31">
        <v>154155</v>
      </c>
      <c r="T31" s="36">
        <f t="shared" si="5"/>
        <v>9.2525124723303931E-2</v>
      </c>
      <c r="U31" s="36">
        <f t="shared" si="6"/>
        <v>-0.89187506081541301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3102729</v>
      </c>
      <c r="E35" s="32">
        <f>SUM(E28:E34)</f>
        <v>3102729</v>
      </c>
      <c r="F35" s="32">
        <f>SUM(F28:F34)</f>
        <v>2272528</v>
      </c>
      <c r="G35" s="37">
        <f t="shared" si="0"/>
        <v>0.7324287747979279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2272528</v>
      </c>
      <c r="O35" s="37">
        <f t="shared" si="4"/>
        <v>0.7324287747979279</v>
      </c>
      <c r="P35" s="32">
        <f>SUM(P28:P34)</f>
        <v>1925047</v>
      </c>
      <c r="Q35" s="32">
        <f>SUM(Q28:Q34)</f>
        <v>5152720</v>
      </c>
      <c r="R35" s="32">
        <f>SUM(R28:R34)</f>
        <v>3301277</v>
      </c>
      <c r="S35" s="32">
        <f>SUM(S28:S34)</f>
        <v>1925047</v>
      </c>
      <c r="T35" s="37">
        <f t="shared" si="5"/>
        <v>0.37359821608781379</v>
      </c>
      <c r="U35" s="37">
        <f t="shared" si="6"/>
        <v>0.18050520324958308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3198661</v>
      </c>
      <c r="E37" s="31">
        <v>3198661</v>
      </c>
      <c r="F37" s="31">
        <v>297637</v>
      </c>
      <c r="G37" s="36">
        <f t="shared" si="0"/>
        <v>9.305049831788989E-2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297637</v>
      </c>
      <c r="O37" s="36">
        <f t="shared" si="4"/>
        <v>9.305049831788989E-2</v>
      </c>
      <c r="P37" s="31">
        <v>277257</v>
      </c>
      <c r="Q37" s="31">
        <v>3972814</v>
      </c>
      <c r="R37" s="31">
        <v>3500124</v>
      </c>
      <c r="S37" s="31">
        <v>277257</v>
      </c>
      <c r="T37" s="36">
        <f t="shared" si="5"/>
        <v>6.9788568002428511E-2</v>
      </c>
      <c r="U37" s="36">
        <f t="shared" si="6"/>
        <v>7.3505808690132346E-2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3198661</v>
      </c>
      <c r="E40" s="32">
        <f>SUM(E36:E39)</f>
        <v>3198661</v>
      </c>
      <c r="F40" s="32">
        <f>SUM(F36:F39)</f>
        <v>297637</v>
      </c>
      <c r="G40" s="37">
        <f t="shared" si="0"/>
        <v>9.305049831788989E-2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297637</v>
      </c>
      <c r="O40" s="37">
        <f t="shared" si="4"/>
        <v>9.305049831788989E-2</v>
      </c>
      <c r="P40" s="32">
        <f>SUM(P36:P39)</f>
        <v>277257</v>
      </c>
      <c r="Q40" s="32">
        <f>SUM(Q36:Q39)</f>
        <v>3972814</v>
      </c>
      <c r="R40" s="32">
        <f>SUM(R36:R39)</f>
        <v>3500124</v>
      </c>
      <c r="S40" s="32">
        <f>SUM(S36:S39)</f>
        <v>277257</v>
      </c>
      <c r="T40" s="37">
        <f t="shared" si="5"/>
        <v>6.9788568002428511E-2</v>
      </c>
      <c r="U40" s="37">
        <f t="shared" si="6"/>
        <v>7.3505808690132346E-2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6758866</v>
      </c>
      <c r="E43" s="31">
        <v>6758866</v>
      </c>
      <c r="F43" s="31">
        <v>530516</v>
      </c>
      <c r="G43" s="36">
        <f t="shared" si="0"/>
        <v>7.8491865351376991E-2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530516</v>
      </c>
      <c r="O43" s="36">
        <f t="shared" si="4"/>
        <v>7.8491865351376991E-2</v>
      </c>
      <c r="P43" s="31">
        <v>363390</v>
      </c>
      <c r="Q43" s="31">
        <v>4520683</v>
      </c>
      <c r="R43" s="31">
        <v>5904447</v>
      </c>
      <c r="S43" s="31">
        <v>363390</v>
      </c>
      <c r="T43" s="36">
        <f t="shared" si="5"/>
        <v>8.0383871198223808E-2</v>
      </c>
      <c r="U43" s="36">
        <f t="shared" si="6"/>
        <v>0.45990808772943659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7921675</v>
      </c>
      <c r="E46" s="31">
        <v>7985375</v>
      </c>
      <c r="F46" s="31">
        <v>1220273</v>
      </c>
      <c r="G46" s="36">
        <f t="shared" si="0"/>
        <v>0.15404229534789043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1220273</v>
      </c>
      <c r="O46" s="36">
        <f t="shared" si="4"/>
        <v>0.15404229534789043</v>
      </c>
      <c r="P46" s="31">
        <v>902060</v>
      </c>
      <c r="Q46" s="31">
        <v>5341262</v>
      </c>
      <c r="R46" s="31">
        <v>6311262</v>
      </c>
      <c r="S46" s="31">
        <v>902060</v>
      </c>
      <c r="T46" s="36">
        <f t="shared" si="5"/>
        <v>0.16888518106769523</v>
      </c>
      <c r="U46" s="36">
        <f t="shared" si="6"/>
        <v>0.35276256568299225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14680541</v>
      </c>
      <c r="E47" s="32">
        <f>SUM(E41:E46)</f>
        <v>14744241</v>
      </c>
      <c r="F47" s="32">
        <f>SUM(F41:F46)</f>
        <v>1750789</v>
      </c>
      <c r="G47" s="37">
        <f t="shared" si="0"/>
        <v>0.11925916081702984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1750789</v>
      </c>
      <c r="O47" s="37">
        <f t="shared" si="4"/>
        <v>0.11925916081702984</v>
      </c>
      <c r="P47" s="32">
        <f>SUM(P41:P46)</f>
        <v>1265450</v>
      </c>
      <c r="Q47" s="32">
        <f>SUM(Q41:Q46)</f>
        <v>9861945</v>
      </c>
      <c r="R47" s="32">
        <f>SUM(R41:R46)</f>
        <v>12215709</v>
      </c>
      <c r="S47" s="32">
        <f>SUM(S41:S46)</f>
        <v>1265450</v>
      </c>
      <c r="T47" s="37">
        <f t="shared" si="5"/>
        <v>0.12831647306895344</v>
      </c>
      <c r="U47" s="37">
        <f t="shared" si="6"/>
        <v>0.38353075980876361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4421892</v>
      </c>
      <c r="E50" s="31">
        <v>4421892</v>
      </c>
      <c r="F50" s="31">
        <v>773643</v>
      </c>
      <c r="G50" s="36">
        <f t="shared" si="0"/>
        <v>0.17495746164763862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773643</v>
      </c>
      <c r="O50" s="36">
        <f t="shared" si="4"/>
        <v>0.17495746164763862</v>
      </c>
      <c r="P50" s="31">
        <v>714492</v>
      </c>
      <c r="Q50" s="31">
        <v>4264392</v>
      </c>
      <c r="R50" s="31">
        <v>4574392</v>
      </c>
      <c r="S50" s="31">
        <v>714492</v>
      </c>
      <c r="T50" s="36">
        <f t="shared" si="5"/>
        <v>0.16754838673367739</v>
      </c>
      <c r="U50" s="36">
        <f t="shared" si="6"/>
        <v>8.2787490972607181E-2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155000</v>
      </c>
      <c r="E51" s="31">
        <v>155000</v>
      </c>
      <c r="F51" s="31">
        <v>81430</v>
      </c>
      <c r="G51" s="36">
        <f t="shared" si="0"/>
        <v>0.52535483870967747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81430</v>
      </c>
      <c r="O51" s="36">
        <f t="shared" si="4"/>
        <v>0.52535483870967747</v>
      </c>
      <c r="P51" s="31">
        <v>48700</v>
      </c>
      <c r="Q51" s="31">
        <v>175000</v>
      </c>
      <c r="R51" s="31">
        <v>175000</v>
      </c>
      <c r="S51" s="31">
        <v>48700</v>
      </c>
      <c r="T51" s="36">
        <f t="shared" si="5"/>
        <v>0.2782857142857143</v>
      </c>
      <c r="U51" s="36">
        <f t="shared" si="6"/>
        <v>0.6720739219712526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4576892</v>
      </c>
      <c r="E53" s="32">
        <f>SUM(E48:E52)</f>
        <v>4576892</v>
      </c>
      <c r="F53" s="32">
        <f>SUM(F48:F52)</f>
        <v>855073</v>
      </c>
      <c r="G53" s="37">
        <f t="shared" si="0"/>
        <v>0.18682394078776601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855073</v>
      </c>
      <c r="O53" s="37">
        <f t="shared" si="4"/>
        <v>0.18682394078776601</v>
      </c>
      <c r="P53" s="32">
        <f>SUM(P48:P52)</f>
        <v>763192</v>
      </c>
      <c r="Q53" s="32">
        <f>SUM(Q48:Q52)</f>
        <v>4439392</v>
      </c>
      <c r="R53" s="32">
        <f>SUM(R48:R52)</f>
        <v>4749392</v>
      </c>
      <c r="S53" s="32">
        <f>SUM(S48:S52)</f>
        <v>763192</v>
      </c>
      <c r="T53" s="37">
        <f t="shared" si="5"/>
        <v>0.17191363141619392</v>
      </c>
      <c r="U53" s="37">
        <f t="shared" si="6"/>
        <v>0.12039041289740982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292728565</v>
      </c>
      <c r="E54" s="32">
        <f>SUM(E8:E9,E11:E18,E20:E26,E28:E34,E36:E39,E41:E46,E48:E52)</f>
        <v>297129220</v>
      </c>
      <c r="F54" s="32">
        <f>SUM(F8:F9,F11:F18,F20:F26,F28:F34,F36:F39,F41:F46,F48:F52)</f>
        <v>56607048</v>
      </c>
      <c r="G54" s="37">
        <f t="shared" si="0"/>
        <v>0.19337726060318028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56607048</v>
      </c>
      <c r="O54" s="37">
        <f t="shared" si="4"/>
        <v>0.19337726060318028</v>
      </c>
      <c r="P54" s="32">
        <f>SUM(P8:P9,P11:P18,P20:P26,P28:P34,P36:P39,P41:P46,P48:P52)</f>
        <v>60137428</v>
      </c>
      <c r="Q54" s="32">
        <f>SUM(Q8:Q9,Q11:Q18,Q20:Q26,Q28:Q34,Q36:Q39,Q41:Q46,Q48:Q52)</f>
        <v>335005883</v>
      </c>
      <c r="R54" s="32">
        <f>SUM(R8:R9,R11:R18,R20:R26,R28:R34,R36:R39,R41:R46,R48:R52)</f>
        <v>314476319</v>
      </c>
      <c r="S54" s="32">
        <f>SUM(S8:S9,S11:S18,S20:S26,S28:S34,S36:S39,S41:S46,S48:S52)</f>
        <v>60137428</v>
      </c>
      <c r="T54" s="37">
        <f t="shared" si="5"/>
        <v>0.17951155801046037</v>
      </c>
      <c r="U54" s="37">
        <f t="shared" si="6"/>
        <v>-5.8705204352936358E-2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5303119</v>
      </c>
      <c r="E57" s="31">
        <v>5303119</v>
      </c>
      <c r="F57" s="31">
        <v>1277425</v>
      </c>
      <c r="G57" s="36">
        <f t="shared" ref="G57:G85" si="7">IF(($D57      =0),0,($F57      /$D57      ))</f>
        <v>0.24088182822222168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1277425</v>
      </c>
      <c r="O57" s="36">
        <f t="shared" ref="O57:O85" si="11">IF(($D57      =0),0,($N57      /$D57      ))</f>
        <v>0.24088182822222168</v>
      </c>
      <c r="P57" s="31">
        <v>1180112</v>
      </c>
      <c r="Q57" s="31">
        <v>4911408</v>
      </c>
      <c r="R57" s="31">
        <v>4437137</v>
      </c>
      <c r="S57" s="31">
        <v>1180112</v>
      </c>
      <c r="T57" s="36">
        <f t="shared" ref="T57:T85" si="12">IF(($Q57      =0),0,($S57      /$Q57      ))</f>
        <v>0.24027977313226676</v>
      </c>
      <c r="U57" s="36">
        <f t="shared" ref="U57:U85" si="13">IF(($P57      =0),0,(($F57      /$P57      )-1))</f>
        <v>8.2460817278360077E-2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5303119</v>
      </c>
      <c r="E58" s="32">
        <f>E57</f>
        <v>5303119</v>
      </c>
      <c r="F58" s="32">
        <f>F57</f>
        <v>1277425</v>
      </c>
      <c r="G58" s="37">
        <f t="shared" si="7"/>
        <v>0.24088182822222168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1277425</v>
      </c>
      <c r="O58" s="37">
        <f t="shared" si="11"/>
        <v>0.24088182822222168</v>
      </c>
      <c r="P58" s="32">
        <f>P57</f>
        <v>1180112</v>
      </c>
      <c r="Q58" s="32">
        <f>Q57</f>
        <v>4911408</v>
      </c>
      <c r="R58" s="32">
        <f>R57</f>
        <v>4437137</v>
      </c>
      <c r="S58" s="32">
        <f>S57</f>
        <v>1180112</v>
      </c>
      <c r="T58" s="37">
        <f t="shared" si="12"/>
        <v>0.24027977313226676</v>
      </c>
      <c r="U58" s="37">
        <f t="shared" si="13"/>
        <v>8.2460817278360077E-2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12907177</v>
      </c>
      <c r="E67" s="31">
        <v>12907177</v>
      </c>
      <c r="F67" s="31">
        <v>1157448</v>
      </c>
      <c r="G67" s="36">
        <f t="shared" si="7"/>
        <v>8.9674760019173835E-2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1157448</v>
      </c>
      <c r="O67" s="36">
        <f t="shared" si="11"/>
        <v>8.9674760019173835E-2</v>
      </c>
      <c r="P67" s="31">
        <v>998949</v>
      </c>
      <c r="Q67" s="31">
        <v>12574469</v>
      </c>
      <c r="R67" s="31">
        <v>12575390</v>
      </c>
      <c r="S67" s="31">
        <v>998949</v>
      </c>
      <c r="T67" s="36">
        <f t="shared" si="12"/>
        <v>7.9442638889960282E-2</v>
      </c>
      <c r="U67" s="36">
        <f t="shared" si="13"/>
        <v>0.1586657577113546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140000</v>
      </c>
      <c r="E69" s="31">
        <v>140000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875000</v>
      </c>
      <c r="R69" s="31">
        <v>1175000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13047177</v>
      </c>
      <c r="E70" s="32">
        <f>SUM(E64:E69)</f>
        <v>13047177</v>
      </c>
      <c r="F70" s="32">
        <f>SUM(F64:F69)</f>
        <v>1157448</v>
      </c>
      <c r="G70" s="37">
        <f t="shared" si="7"/>
        <v>8.8712523789628975E-2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1157448</v>
      </c>
      <c r="O70" s="37">
        <f t="shared" si="11"/>
        <v>8.8712523789628975E-2</v>
      </c>
      <c r="P70" s="32">
        <f>SUM(P64:P69)</f>
        <v>998949</v>
      </c>
      <c r="Q70" s="32">
        <f>SUM(Q64:Q69)</f>
        <v>13449469</v>
      </c>
      <c r="R70" s="32">
        <f>SUM(R64:R69)</f>
        <v>13750390</v>
      </c>
      <c r="S70" s="32">
        <f>SUM(S64:S69)</f>
        <v>998949</v>
      </c>
      <c r="T70" s="37">
        <f t="shared" si="12"/>
        <v>7.4274233428843914E-2</v>
      </c>
      <c r="U70" s="37">
        <f t="shared" si="13"/>
        <v>0.1586657577113546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4511631</v>
      </c>
      <c r="E72" s="31">
        <v>4511631</v>
      </c>
      <c r="F72" s="31">
        <v>723582</v>
      </c>
      <c r="G72" s="36">
        <f t="shared" si="7"/>
        <v>0.16038146736734454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723582</v>
      </c>
      <c r="O72" s="36">
        <f t="shared" si="11"/>
        <v>0.16038146736734454</v>
      </c>
      <c r="P72" s="31">
        <v>677336</v>
      </c>
      <c r="Q72" s="31">
        <v>3831500</v>
      </c>
      <c r="R72" s="31">
        <v>3831500</v>
      </c>
      <c r="S72" s="31">
        <v>677336</v>
      </c>
      <c r="T72" s="36">
        <f t="shared" si="12"/>
        <v>0.17678089521075296</v>
      </c>
      <c r="U72" s="36">
        <f t="shared" si="13"/>
        <v>6.8276305998795195E-2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341880</v>
      </c>
      <c r="E73" s="31">
        <v>341880</v>
      </c>
      <c r="F73" s="31">
        <v>104774</v>
      </c>
      <c r="G73" s="36">
        <f t="shared" si="7"/>
        <v>0.30646425646425646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104774</v>
      </c>
      <c r="O73" s="36">
        <f t="shared" si="11"/>
        <v>0.30646425646425646</v>
      </c>
      <c r="P73" s="31">
        <v>75111</v>
      </c>
      <c r="Q73" s="31">
        <v>3097</v>
      </c>
      <c r="R73" s="31">
        <v>327465</v>
      </c>
      <c r="S73" s="31">
        <v>75111</v>
      </c>
      <c r="T73" s="36">
        <f t="shared" si="12"/>
        <v>24.252825314820793</v>
      </c>
      <c r="U73" s="36">
        <f t="shared" si="13"/>
        <v>0.39492218183754701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4263343</v>
      </c>
      <c r="E74" s="31">
        <v>4263343</v>
      </c>
      <c r="F74" s="31">
        <v>947230</v>
      </c>
      <c r="G74" s="36">
        <f t="shared" si="7"/>
        <v>0.222180106081073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947230</v>
      </c>
      <c r="O74" s="36">
        <f t="shared" si="11"/>
        <v>0.222180106081073</v>
      </c>
      <c r="P74" s="31">
        <v>654151</v>
      </c>
      <c r="Q74" s="31">
        <v>4227900</v>
      </c>
      <c r="R74" s="31">
        <v>3242116</v>
      </c>
      <c r="S74" s="31">
        <v>654151</v>
      </c>
      <c r="T74" s="36">
        <f t="shared" si="12"/>
        <v>0.154722439035928</v>
      </c>
      <c r="U74" s="36">
        <f t="shared" si="13"/>
        <v>0.44802958338365295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9116854</v>
      </c>
      <c r="E78" s="32">
        <f>SUM(E71:E77)</f>
        <v>9116854</v>
      </c>
      <c r="F78" s="32">
        <f>SUM(F71:F77)</f>
        <v>1775586</v>
      </c>
      <c r="G78" s="37">
        <f t="shared" si="7"/>
        <v>0.19475863055391696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1775586</v>
      </c>
      <c r="O78" s="37">
        <f t="shared" si="11"/>
        <v>0.19475863055391696</v>
      </c>
      <c r="P78" s="32">
        <f>SUM(P71:P77)</f>
        <v>1406598</v>
      </c>
      <c r="Q78" s="32">
        <f>SUM(Q71:Q77)</f>
        <v>8062497</v>
      </c>
      <c r="R78" s="32">
        <f>SUM(R71:R77)</f>
        <v>7401081</v>
      </c>
      <c r="S78" s="32">
        <f>SUM(S71:S77)</f>
        <v>1406598</v>
      </c>
      <c r="T78" s="37">
        <f t="shared" si="12"/>
        <v>0.17446183235789112</v>
      </c>
      <c r="U78" s="37">
        <f t="shared" si="13"/>
        <v>0.26232654958986146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3361044</v>
      </c>
      <c r="E79" s="31">
        <v>3361044</v>
      </c>
      <c r="F79" s="31">
        <v>287334</v>
      </c>
      <c r="G79" s="36">
        <f t="shared" si="7"/>
        <v>8.5489508616965443E-2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287334</v>
      </c>
      <c r="O79" s="36">
        <f t="shared" si="11"/>
        <v>8.5489508616965443E-2</v>
      </c>
      <c r="P79" s="31">
        <v>354403</v>
      </c>
      <c r="Q79" s="31">
        <v>3130466</v>
      </c>
      <c r="R79" s="31">
        <v>2529439</v>
      </c>
      <c r="S79" s="31">
        <v>354403</v>
      </c>
      <c r="T79" s="36">
        <f t="shared" si="12"/>
        <v>0.113210940479788</v>
      </c>
      <c r="U79" s="36">
        <f t="shared" si="13"/>
        <v>-0.18924501203432254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4978920</v>
      </c>
      <c r="E81" s="31">
        <v>4978920</v>
      </c>
      <c r="F81" s="31">
        <v>951864</v>
      </c>
      <c r="G81" s="36">
        <f t="shared" si="7"/>
        <v>0.19117880986237978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951864</v>
      </c>
      <c r="O81" s="36">
        <f t="shared" si="11"/>
        <v>0.19117880986237978</v>
      </c>
      <c r="P81" s="31">
        <v>814432</v>
      </c>
      <c r="Q81" s="31">
        <v>6406280</v>
      </c>
      <c r="R81" s="31">
        <v>4533860</v>
      </c>
      <c r="S81" s="31">
        <v>814432</v>
      </c>
      <c r="T81" s="36">
        <f t="shared" si="12"/>
        <v>0.12713025343881315</v>
      </c>
      <c r="U81" s="36">
        <f t="shared" si="13"/>
        <v>0.16874582531138271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2338481</v>
      </c>
      <c r="E83" s="31">
        <v>2338481</v>
      </c>
      <c r="F83" s="31">
        <v>321056</v>
      </c>
      <c r="G83" s="36">
        <f t="shared" si="7"/>
        <v>0.13729254161141358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321056</v>
      </c>
      <c r="O83" s="36">
        <f t="shared" si="11"/>
        <v>0.13729254161141358</v>
      </c>
      <c r="P83" s="31">
        <v>478700</v>
      </c>
      <c r="Q83" s="31">
        <v>2115000</v>
      </c>
      <c r="R83" s="31">
        <v>2254000</v>
      </c>
      <c r="S83" s="31">
        <v>478700</v>
      </c>
      <c r="T83" s="36">
        <f t="shared" si="12"/>
        <v>0.22633569739952719</v>
      </c>
      <c r="U83" s="36">
        <f t="shared" si="13"/>
        <v>-0.32931689993733027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10678445</v>
      </c>
      <c r="E84" s="32">
        <f>SUM(E79:E83)</f>
        <v>10678445</v>
      </c>
      <c r="F84" s="32">
        <f>SUM(F79:F83)</f>
        <v>1560254</v>
      </c>
      <c r="G84" s="37">
        <f t="shared" si="7"/>
        <v>0.14611247236840194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1560254</v>
      </c>
      <c r="O84" s="37">
        <f t="shared" si="11"/>
        <v>0.14611247236840194</v>
      </c>
      <c r="P84" s="32">
        <f>SUM(P79:P83)</f>
        <v>1647535</v>
      </c>
      <c r="Q84" s="32">
        <f>SUM(Q79:Q83)</f>
        <v>11651746</v>
      </c>
      <c r="R84" s="32">
        <f>SUM(R79:R83)</f>
        <v>9317299</v>
      </c>
      <c r="S84" s="32">
        <f>SUM(S79:S83)</f>
        <v>1647535</v>
      </c>
      <c r="T84" s="37">
        <f t="shared" si="12"/>
        <v>0.14139812179221894</v>
      </c>
      <c r="U84" s="37">
        <f t="shared" si="13"/>
        <v>-5.2976719766196112E-2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38145595</v>
      </c>
      <c r="E85" s="32">
        <f>SUM(E57,E59:E62,E64:E69,E71:E77,E79:E83)</f>
        <v>38145595</v>
      </c>
      <c r="F85" s="32">
        <f>SUM(F57,F59:F62,F64:F69,F71:F77,F79:F83)</f>
        <v>5770713</v>
      </c>
      <c r="G85" s="37">
        <f t="shared" si="7"/>
        <v>0.15128124230333803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5770713</v>
      </c>
      <c r="O85" s="37">
        <f t="shared" si="11"/>
        <v>0.15128124230333803</v>
      </c>
      <c r="P85" s="32">
        <f>SUM(P57,P59:P62,P64:P69,P71:P77,P79:P83)</f>
        <v>5233194</v>
      </c>
      <c r="Q85" s="32">
        <f>SUM(Q57,Q59:Q62,Q64:Q69,Q71:Q77,Q79:Q83)</f>
        <v>38075120</v>
      </c>
      <c r="R85" s="32">
        <f>SUM(R57,R59:R62,R64:R69,R71:R77,R79:R83)</f>
        <v>34905907</v>
      </c>
      <c r="S85" s="32">
        <f>SUM(S57,S59:S62,S64:S69,S71:S77,S79:S83)</f>
        <v>5233194</v>
      </c>
      <c r="T85" s="37">
        <f t="shared" si="12"/>
        <v>0.13744392663765734</v>
      </c>
      <c r="U85" s="37">
        <f t="shared" si="13"/>
        <v>0.10271337160441596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427299556</v>
      </c>
      <c r="E88" s="31">
        <v>427299556</v>
      </c>
      <c r="F88" s="31">
        <v>90302768</v>
      </c>
      <c r="G88" s="36">
        <f t="shared" ref="G88:G99" si="14">IF(($D88      =0),0,($F88      /$D88      ))</f>
        <v>0.21133363405601105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90302768</v>
      </c>
      <c r="O88" s="36">
        <f t="shared" ref="O88:O99" si="18">IF(($D88      =0),0,($N88      /$D88      ))</f>
        <v>0.21133363405601105</v>
      </c>
      <c r="P88" s="31">
        <v>81870709</v>
      </c>
      <c r="Q88" s="31">
        <v>362328839</v>
      </c>
      <c r="R88" s="31">
        <v>348768262</v>
      </c>
      <c r="S88" s="31">
        <v>81870709</v>
      </c>
      <c r="T88" s="36">
        <f t="shared" ref="T88:T99" si="19">IF(($Q88      =0),0,($S88      /$Q88      ))</f>
        <v>0.22595692141414114</v>
      </c>
      <c r="U88" s="36">
        <f t="shared" ref="U88:U99" si="20">IF(($P88      =0),0,(($F88      /$P88      )-1))</f>
        <v>0.10299237789671523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677257000</v>
      </c>
      <c r="E89" s="31">
        <v>677257000</v>
      </c>
      <c r="F89" s="31">
        <v>169941048</v>
      </c>
      <c r="G89" s="36">
        <f t="shared" si="14"/>
        <v>0.2509254950484085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169941048</v>
      </c>
      <c r="O89" s="36">
        <f t="shared" si="18"/>
        <v>0.2509254950484085</v>
      </c>
      <c r="P89" s="31">
        <v>161358187</v>
      </c>
      <c r="Q89" s="31">
        <v>619513000</v>
      </c>
      <c r="R89" s="31">
        <v>647081000</v>
      </c>
      <c r="S89" s="31">
        <v>161358187</v>
      </c>
      <c r="T89" s="36">
        <f t="shared" si="19"/>
        <v>0.26045972723736227</v>
      </c>
      <c r="U89" s="36">
        <f t="shared" si="20"/>
        <v>5.3191357436359832E-2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229510175</v>
      </c>
      <c r="E90" s="31">
        <v>229510175</v>
      </c>
      <c r="F90" s="31">
        <v>35006156</v>
      </c>
      <c r="G90" s="36">
        <f t="shared" si="14"/>
        <v>0.15252550785602426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35006156</v>
      </c>
      <c r="O90" s="36">
        <f t="shared" si="18"/>
        <v>0.15252550785602426</v>
      </c>
      <c r="P90" s="31">
        <v>36507486</v>
      </c>
      <c r="Q90" s="31">
        <v>260638939</v>
      </c>
      <c r="R90" s="31">
        <v>211972472</v>
      </c>
      <c r="S90" s="31">
        <v>36507486</v>
      </c>
      <c r="T90" s="36">
        <f t="shared" si="19"/>
        <v>0.14006919357510123</v>
      </c>
      <c r="U90" s="36">
        <f t="shared" si="20"/>
        <v>-4.1123894425378893E-2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1334066731</v>
      </c>
      <c r="E91" s="32">
        <f>SUM(E88:E90)</f>
        <v>1334066731</v>
      </c>
      <c r="F91" s="32">
        <f>SUM(F88:F90)</f>
        <v>295249972</v>
      </c>
      <c r="G91" s="37">
        <f t="shared" si="14"/>
        <v>0.22131574466195125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295249972</v>
      </c>
      <c r="O91" s="37">
        <f t="shared" si="18"/>
        <v>0.22131574466195125</v>
      </c>
      <c r="P91" s="32">
        <f>SUM(P88:P90)</f>
        <v>279736382</v>
      </c>
      <c r="Q91" s="32">
        <f>SUM(Q88:Q90)</f>
        <v>1242480778</v>
      </c>
      <c r="R91" s="32">
        <f>SUM(R88:R90)</f>
        <v>1207821734</v>
      </c>
      <c r="S91" s="32">
        <f>SUM(S88:S90)</f>
        <v>279736382</v>
      </c>
      <c r="T91" s="37">
        <f t="shared" si="19"/>
        <v>0.22514342833559717</v>
      </c>
      <c r="U91" s="37">
        <f t="shared" si="20"/>
        <v>5.545789178041205E-2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1066039</v>
      </c>
      <c r="E92" s="31">
        <v>1066039</v>
      </c>
      <c r="F92" s="31">
        <v>115815</v>
      </c>
      <c r="G92" s="36">
        <f t="shared" si="14"/>
        <v>0.10864049063871022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115815</v>
      </c>
      <c r="O92" s="36">
        <f t="shared" si="18"/>
        <v>0.10864049063871022</v>
      </c>
      <c r="P92" s="31">
        <v>267903</v>
      </c>
      <c r="Q92" s="31">
        <v>1516593</v>
      </c>
      <c r="R92" s="31">
        <v>1237823</v>
      </c>
      <c r="S92" s="31">
        <v>267903</v>
      </c>
      <c r="T92" s="36">
        <f t="shared" si="19"/>
        <v>0.17664792070120328</v>
      </c>
      <c r="U92" s="36">
        <f t="shared" si="20"/>
        <v>-0.56769801010067078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19"/>
        <v>0</v>
      </c>
      <c r="U94" s="36">
        <f t="shared" si="20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19564032</v>
      </c>
      <c r="E95" s="31">
        <v>19564032</v>
      </c>
      <c r="F95" s="31">
        <v>5118515</v>
      </c>
      <c r="G95" s="36">
        <f t="shared" si="14"/>
        <v>0.26162884010821491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5118515</v>
      </c>
      <c r="O95" s="36">
        <f t="shared" si="18"/>
        <v>0.26162884010821491</v>
      </c>
      <c r="P95" s="31">
        <v>4325715</v>
      </c>
      <c r="Q95" s="31">
        <v>20033521</v>
      </c>
      <c r="R95" s="31">
        <v>19489570</v>
      </c>
      <c r="S95" s="31">
        <v>4325715</v>
      </c>
      <c r="T95" s="36">
        <f t="shared" si="19"/>
        <v>0.21592385082981669</v>
      </c>
      <c r="U95" s="36">
        <f t="shared" si="20"/>
        <v>0.18327605956471937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20630071</v>
      </c>
      <c r="E96" s="32">
        <f>SUM(E92:E95)</f>
        <v>20630071</v>
      </c>
      <c r="F96" s="32">
        <f>SUM(F92:F95)</f>
        <v>5234330</v>
      </c>
      <c r="G96" s="37">
        <f t="shared" si="14"/>
        <v>0.25372331486401573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5234330</v>
      </c>
      <c r="O96" s="37">
        <f t="shared" si="18"/>
        <v>0.25372331486401573</v>
      </c>
      <c r="P96" s="32">
        <f>SUM(P92:P95)</f>
        <v>4593618</v>
      </c>
      <c r="Q96" s="32">
        <f>SUM(Q92:Q95)</f>
        <v>21550114</v>
      </c>
      <c r="R96" s="32">
        <f>SUM(R92:R95)</f>
        <v>20727393</v>
      </c>
      <c r="S96" s="32">
        <f>SUM(S92:S95)</f>
        <v>4593618</v>
      </c>
      <c r="T96" s="37">
        <f t="shared" si="19"/>
        <v>0.21315980045395583</v>
      </c>
      <c r="U96" s="37">
        <f t="shared" si="20"/>
        <v>0.13947872896701474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10473204</v>
      </c>
      <c r="E97" s="31">
        <v>10473204</v>
      </c>
      <c r="F97" s="31">
        <v>2208170</v>
      </c>
      <c r="G97" s="36">
        <f t="shared" si="14"/>
        <v>0.21083996836116245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2208170</v>
      </c>
      <c r="O97" s="36">
        <f t="shared" si="18"/>
        <v>0.21083996836116245</v>
      </c>
      <c r="P97" s="31">
        <v>1079369</v>
      </c>
      <c r="Q97" s="31">
        <v>8254639</v>
      </c>
      <c r="R97" s="31">
        <v>8169264</v>
      </c>
      <c r="S97" s="31">
        <v>1079369</v>
      </c>
      <c r="T97" s="36">
        <f t="shared" si="19"/>
        <v>0.13075907983377588</v>
      </c>
      <c r="U97" s="36">
        <f t="shared" si="20"/>
        <v>1.0457971277663152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30885494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29172103</v>
      </c>
      <c r="E99" s="31">
        <v>29172103</v>
      </c>
      <c r="F99" s="31">
        <v>7876561</v>
      </c>
      <c r="G99" s="36">
        <f t="shared" si="14"/>
        <v>0.2700031944902978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7876561</v>
      </c>
      <c r="O99" s="36">
        <f t="shared" si="18"/>
        <v>0.2700031944902978</v>
      </c>
      <c r="P99" s="31">
        <v>12994512</v>
      </c>
      <c r="Q99" s="31">
        <v>24627064</v>
      </c>
      <c r="R99" s="31">
        <v>26027064</v>
      </c>
      <c r="S99" s="31">
        <v>12994512</v>
      </c>
      <c r="T99" s="36">
        <f t="shared" si="19"/>
        <v>0.52765169246321852</v>
      </c>
      <c r="U99" s="36">
        <f t="shared" si="20"/>
        <v>-0.39385480578262577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39645307</v>
      </c>
      <c r="E101" s="32">
        <f>SUM(E97:E100)</f>
        <v>39645307</v>
      </c>
      <c r="F101" s="32">
        <f>SUM(F97:F100)</f>
        <v>10084731</v>
      </c>
      <c r="G101" s="37">
        <f>IF(($D101     =0),0,($F101     /$D101     ))</f>
        <v>0.25437389096268065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10084731</v>
      </c>
      <c r="O101" s="37">
        <f>IF(($D101     =0),0,($N101     /$D101     ))</f>
        <v>0.25437389096268065</v>
      </c>
      <c r="P101" s="32">
        <f>SUM(P97:P100)</f>
        <v>14073881</v>
      </c>
      <c r="Q101" s="32">
        <f>SUM(Q97:Q100)</f>
        <v>32881703</v>
      </c>
      <c r="R101" s="32">
        <f>SUM(R97:R100)</f>
        <v>65081822</v>
      </c>
      <c r="S101" s="32">
        <f>SUM(S97:S100)</f>
        <v>14073881</v>
      </c>
      <c r="T101" s="37">
        <f>IF(($Q101     =0),0,($S101     /$Q101     ))</f>
        <v>0.42801557449746447</v>
      </c>
      <c r="U101" s="37">
        <f>IF(($P101     =0),0,(($F101     /$P101     )-1))</f>
        <v>-0.2834434936603486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1394342109</v>
      </c>
      <c r="E102" s="32">
        <f>SUM(E88:E90,E92:E95,E97:E100)</f>
        <v>1394342109</v>
      </c>
      <c r="F102" s="32">
        <f>SUM(F88:F90,F92:F95,F97:F100)</f>
        <v>310569033</v>
      </c>
      <c r="G102" s="37">
        <f>IF(($D102     =0),0,($F102     /$D102     ))</f>
        <v>0.22273517452810429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310569033</v>
      </c>
      <c r="O102" s="37">
        <f>IF(($D102     =0),0,($N102     /$D102     ))</f>
        <v>0.22273517452810429</v>
      </c>
      <c r="P102" s="32">
        <f>SUM(P88:P90,P92:P95,P97:P100)</f>
        <v>298403881</v>
      </c>
      <c r="Q102" s="32">
        <f>SUM(Q88:Q90,Q92:Q95,Q97:Q100)</f>
        <v>1296912595</v>
      </c>
      <c r="R102" s="32">
        <f>SUM(R88:R90,R92:R95,R97:R100)</f>
        <v>1293630949</v>
      </c>
      <c r="S102" s="32">
        <f>SUM(S88:S90,S92:S95,S97:S100)</f>
        <v>298403881</v>
      </c>
      <c r="T102" s="37">
        <f>IF(($Q102     =0),0,($S102     /$Q102     ))</f>
        <v>0.23008788884496878</v>
      </c>
      <c r="U102" s="37">
        <f>IF(($P102     =0),0,(($F102     /$P102     )-1))</f>
        <v>4.076740543464985E-2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436336730</v>
      </c>
      <c r="E105" s="31">
        <v>436336730</v>
      </c>
      <c r="F105" s="31">
        <v>74550437</v>
      </c>
      <c r="G105" s="36">
        <f t="shared" ref="G105:G136" si="21">IF(($D105     =0),0,($F105     /$D105     ))</f>
        <v>0.17085528646648657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74550437</v>
      </c>
      <c r="O105" s="36">
        <f t="shared" ref="O105:O136" si="25">IF(($D105     =0),0,($N105     /$D105     ))</f>
        <v>0.17085528646648657</v>
      </c>
      <c r="P105" s="31">
        <v>84435920</v>
      </c>
      <c r="Q105" s="31">
        <v>404787780</v>
      </c>
      <c r="R105" s="31">
        <v>400753827</v>
      </c>
      <c r="S105" s="31">
        <v>84435920</v>
      </c>
      <c r="T105" s="36">
        <f t="shared" ref="T105:T136" si="26">IF(($Q105     =0),0,($S105     /$Q105     ))</f>
        <v>0.20859305584768395</v>
      </c>
      <c r="U105" s="36">
        <f t="shared" ref="U105:U136" si="27">IF(($P105     =0),0,(($F105     /$P105     )-1))</f>
        <v>-0.1170767488528579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436336730</v>
      </c>
      <c r="E106" s="32">
        <f>E105</f>
        <v>436336730</v>
      </c>
      <c r="F106" s="32">
        <f>F105</f>
        <v>74550437</v>
      </c>
      <c r="G106" s="37">
        <f t="shared" si="21"/>
        <v>0.17085528646648657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74550437</v>
      </c>
      <c r="O106" s="37">
        <f t="shared" si="25"/>
        <v>0.17085528646648657</v>
      </c>
      <c r="P106" s="32">
        <f>P105</f>
        <v>84435920</v>
      </c>
      <c r="Q106" s="32">
        <f>Q105</f>
        <v>404787780</v>
      </c>
      <c r="R106" s="32">
        <f>R105</f>
        <v>400753827</v>
      </c>
      <c r="S106" s="32">
        <f>S105</f>
        <v>84435920</v>
      </c>
      <c r="T106" s="37">
        <f t="shared" si="26"/>
        <v>0.20859305584768395</v>
      </c>
      <c r="U106" s="37">
        <f t="shared" si="27"/>
        <v>-0.1170767488528579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12602536</v>
      </c>
      <c r="E110" s="31">
        <v>12602536</v>
      </c>
      <c r="F110" s="31">
        <v>1121836</v>
      </c>
      <c r="G110" s="36">
        <f t="shared" si="21"/>
        <v>8.9016686800180531E-2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1121836</v>
      </c>
      <c r="O110" s="36">
        <f t="shared" si="25"/>
        <v>8.9016686800180531E-2</v>
      </c>
      <c r="P110" s="31">
        <v>987164</v>
      </c>
      <c r="Q110" s="31">
        <v>6450888</v>
      </c>
      <c r="R110" s="31">
        <v>6969615</v>
      </c>
      <c r="S110" s="31">
        <v>987164</v>
      </c>
      <c r="T110" s="36">
        <f t="shared" si="26"/>
        <v>0.15302761418272956</v>
      </c>
      <c r="U110" s="36">
        <f t="shared" si="27"/>
        <v>0.13642312726152905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12602536</v>
      </c>
      <c r="E112" s="32">
        <f>SUM(E107:E111)</f>
        <v>12602536</v>
      </c>
      <c r="F112" s="32">
        <f>SUM(F107:F111)</f>
        <v>1121836</v>
      </c>
      <c r="G112" s="37">
        <f t="shared" si="21"/>
        <v>8.9016686800180531E-2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1121836</v>
      </c>
      <c r="O112" s="37">
        <f t="shared" si="25"/>
        <v>8.9016686800180531E-2</v>
      </c>
      <c r="P112" s="32">
        <f>SUM(P107:P111)</f>
        <v>987164</v>
      </c>
      <c r="Q112" s="32">
        <f>SUM(Q107:Q111)</f>
        <v>6450888</v>
      </c>
      <c r="R112" s="32">
        <f>SUM(R107:R111)</f>
        <v>6969615</v>
      </c>
      <c r="S112" s="32">
        <f>SUM(S107:S111)</f>
        <v>987164</v>
      </c>
      <c r="T112" s="37">
        <f t="shared" si="26"/>
        <v>0.15302761418272956</v>
      </c>
      <c r="U112" s="37">
        <f t="shared" si="27"/>
        <v>0.13642312726152905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2798285</v>
      </c>
      <c r="E113" s="31">
        <v>2798285</v>
      </c>
      <c r="F113" s="31">
        <v>516340</v>
      </c>
      <c r="G113" s="36">
        <f t="shared" si="21"/>
        <v>0.18452016145603467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516340</v>
      </c>
      <c r="O113" s="36">
        <f t="shared" si="25"/>
        <v>0.18452016145603467</v>
      </c>
      <c r="P113" s="31">
        <v>596125</v>
      </c>
      <c r="Q113" s="31">
        <v>2799144</v>
      </c>
      <c r="R113" s="31">
        <v>2689144</v>
      </c>
      <c r="S113" s="31">
        <v>596125</v>
      </c>
      <c r="T113" s="36">
        <f t="shared" si="26"/>
        <v>0.21296689273577923</v>
      </c>
      <c r="U113" s="36">
        <f t="shared" si="27"/>
        <v>-0.13383937932480605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1140048</v>
      </c>
      <c r="E114" s="31">
        <v>1140048</v>
      </c>
      <c r="F114" s="31">
        <v>50000</v>
      </c>
      <c r="G114" s="36">
        <f t="shared" si="21"/>
        <v>4.3857802478492136E-2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50000</v>
      </c>
      <c r="O114" s="36">
        <f t="shared" si="25"/>
        <v>4.3857802478492136E-2</v>
      </c>
      <c r="P114" s="31">
        <v>48100</v>
      </c>
      <c r="Q114" s="31">
        <v>1092000</v>
      </c>
      <c r="R114" s="31">
        <v>1092000</v>
      </c>
      <c r="S114" s="31">
        <v>48100</v>
      </c>
      <c r="T114" s="36">
        <f t="shared" si="26"/>
        <v>4.4047619047619051E-2</v>
      </c>
      <c r="U114" s="36">
        <f t="shared" si="27"/>
        <v>3.9501039501039559E-2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3584127</v>
      </c>
      <c r="E115" s="31">
        <v>3584127</v>
      </c>
      <c r="F115" s="31">
        <v>796299</v>
      </c>
      <c r="G115" s="36">
        <f t="shared" si="21"/>
        <v>0.22217376783802584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796299</v>
      </c>
      <c r="O115" s="36">
        <f t="shared" si="25"/>
        <v>0.22217376783802584</v>
      </c>
      <c r="P115" s="31">
        <v>570971</v>
      </c>
      <c r="Q115" s="31">
        <v>3433072</v>
      </c>
      <c r="R115" s="31">
        <v>3350829</v>
      </c>
      <c r="S115" s="31">
        <v>570971</v>
      </c>
      <c r="T115" s="36">
        <f t="shared" si="26"/>
        <v>0.16631489231801722</v>
      </c>
      <c r="U115" s="36">
        <f t="shared" si="27"/>
        <v>0.3946400079863952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59948974</v>
      </c>
      <c r="E117" s="31">
        <v>59948974</v>
      </c>
      <c r="F117" s="31">
        <v>12216306</v>
      </c>
      <c r="G117" s="36">
        <f t="shared" si="21"/>
        <v>0.20377839994392566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12216306</v>
      </c>
      <c r="O117" s="36">
        <f t="shared" si="25"/>
        <v>0.20377839994392566</v>
      </c>
      <c r="P117" s="31">
        <v>14111691</v>
      </c>
      <c r="Q117" s="31">
        <v>57398348</v>
      </c>
      <c r="R117" s="31">
        <v>60884312</v>
      </c>
      <c r="S117" s="31">
        <v>14111691</v>
      </c>
      <c r="T117" s="36">
        <f t="shared" si="26"/>
        <v>0.2458553510982581</v>
      </c>
      <c r="U117" s="36">
        <f t="shared" si="27"/>
        <v>-0.13431310251903905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550000</v>
      </c>
      <c r="E118" s="31">
        <v>550000</v>
      </c>
      <c r="F118" s="31">
        <v>296675</v>
      </c>
      <c r="G118" s="36">
        <f t="shared" si="21"/>
        <v>0.53940909090909095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296675</v>
      </c>
      <c r="O118" s="36">
        <f t="shared" si="25"/>
        <v>0.53940909090909095</v>
      </c>
      <c r="P118" s="31">
        <v>92509</v>
      </c>
      <c r="Q118" s="31">
        <v>544440</v>
      </c>
      <c r="R118" s="31">
        <v>444440</v>
      </c>
      <c r="S118" s="31">
        <v>92509</v>
      </c>
      <c r="T118" s="36">
        <f t="shared" si="26"/>
        <v>0.16991587686430093</v>
      </c>
      <c r="U118" s="36">
        <f t="shared" si="27"/>
        <v>2.2069852662984144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68021434</v>
      </c>
      <c r="E121" s="32">
        <f>SUM(E113:E120)</f>
        <v>68021434</v>
      </c>
      <c r="F121" s="32">
        <f>SUM(F113:F120)</f>
        <v>13875620</v>
      </c>
      <c r="G121" s="37">
        <f t="shared" si="21"/>
        <v>0.20398893678130925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13875620</v>
      </c>
      <c r="O121" s="37">
        <f t="shared" si="25"/>
        <v>0.20398893678130925</v>
      </c>
      <c r="P121" s="32">
        <f>SUM(P113:P120)</f>
        <v>15419396</v>
      </c>
      <c r="Q121" s="32">
        <f>SUM(Q113:Q120)</f>
        <v>65267004</v>
      </c>
      <c r="R121" s="32">
        <f>SUM(R113:R120)</f>
        <v>68460725</v>
      </c>
      <c r="S121" s="32">
        <f>SUM(S113:S120)</f>
        <v>15419396</v>
      </c>
      <c r="T121" s="37">
        <f t="shared" si="26"/>
        <v>0.23625101590384018</v>
      </c>
      <c r="U121" s="37">
        <f t="shared" si="27"/>
        <v>-0.10011909675320618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4492298</v>
      </c>
      <c r="E122" s="31">
        <v>4492298</v>
      </c>
      <c r="F122" s="31">
        <v>1091631</v>
      </c>
      <c r="G122" s="36">
        <f t="shared" si="21"/>
        <v>0.24300057565192693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1091631</v>
      </c>
      <c r="O122" s="36">
        <f t="shared" si="25"/>
        <v>0.24300057565192693</v>
      </c>
      <c r="P122" s="31">
        <v>952081</v>
      </c>
      <c r="Q122" s="31">
        <v>4315867</v>
      </c>
      <c r="R122" s="31">
        <v>4791113</v>
      </c>
      <c r="S122" s="31">
        <v>952081</v>
      </c>
      <c r="T122" s="36">
        <f t="shared" si="26"/>
        <v>0.22060017141399399</v>
      </c>
      <c r="U122" s="36">
        <f t="shared" si="27"/>
        <v>0.14657366337528011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750000</v>
      </c>
      <c r="E123" s="31">
        <v>750000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4380900</v>
      </c>
      <c r="E124" s="31">
        <v>4380900</v>
      </c>
      <c r="F124" s="31">
        <v>929088</v>
      </c>
      <c r="G124" s="36">
        <f t="shared" si="21"/>
        <v>0.21207697048551669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929088</v>
      </c>
      <c r="O124" s="36">
        <f t="shared" si="25"/>
        <v>0.21207697048551669</v>
      </c>
      <c r="P124" s="31">
        <v>868042</v>
      </c>
      <c r="Q124" s="31">
        <v>4528709</v>
      </c>
      <c r="R124" s="31">
        <v>4157623</v>
      </c>
      <c r="S124" s="31">
        <v>868042</v>
      </c>
      <c r="T124" s="36">
        <f t="shared" si="26"/>
        <v>0.19167537591839087</v>
      </c>
      <c r="U124" s="36">
        <f t="shared" si="27"/>
        <v>7.032609021222469E-2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9623198</v>
      </c>
      <c r="E126" s="32">
        <f>SUM(E122:E125)</f>
        <v>9623198</v>
      </c>
      <c r="F126" s="32">
        <f>SUM(F122:F125)</f>
        <v>2020719</v>
      </c>
      <c r="G126" s="37">
        <f t="shared" si="21"/>
        <v>0.20998414456400044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2020719</v>
      </c>
      <c r="O126" s="37">
        <f t="shared" si="25"/>
        <v>0.20998414456400044</v>
      </c>
      <c r="P126" s="32">
        <f>SUM(P122:P125)</f>
        <v>1820123</v>
      </c>
      <c r="Q126" s="32">
        <f>SUM(Q122:Q125)</f>
        <v>8844576</v>
      </c>
      <c r="R126" s="32">
        <f>SUM(R122:R125)</f>
        <v>8948736</v>
      </c>
      <c r="S126" s="32">
        <f>SUM(S122:S125)</f>
        <v>1820123</v>
      </c>
      <c r="T126" s="37">
        <f t="shared" si="26"/>
        <v>0.20578974051441246</v>
      </c>
      <c r="U126" s="37">
        <f t="shared" si="27"/>
        <v>0.11021013415027436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208336</v>
      </c>
      <c r="E127" s="31">
        <v>208336</v>
      </c>
      <c r="F127" s="31">
        <v>6350</v>
      </c>
      <c r="G127" s="36">
        <f t="shared" si="21"/>
        <v>3.0479609860993781E-2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6350</v>
      </c>
      <c r="O127" s="36">
        <f t="shared" si="25"/>
        <v>3.0479609860993781E-2</v>
      </c>
      <c r="P127" s="31">
        <v>635</v>
      </c>
      <c r="Q127" s="31">
        <v>209496</v>
      </c>
      <c r="R127" s="31">
        <v>204685</v>
      </c>
      <c r="S127" s="31">
        <v>635</v>
      </c>
      <c r="T127" s="36">
        <f t="shared" si="26"/>
        <v>3.0310841257112308E-3</v>
      </c>
      <c r="U127" s="36">
        <f t="shared" si="27"/>
        <v>9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208336</v>
      </c>
      <c r="E132" s="32">
        <f>SUM(E127:E131)</f>
        <v>208336</v>
      </c>
      <c r="F132" s="32">
        <f>SUM(F127:F131)</f>
        <v>6350</v>
      </c>
      <c r="G132" s="37">
        <f t="shared" si="21"/>
        <v>3.0479609860993781E-2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6350</v>
      </c>
      <c r="O132" s="37">
        <f t="shared" si="25"/>
        <v>3.0479609860993781E-2</v>
      </c>
      <c r="P132" s="32">
        <f>SUM(P127:P131)</f>
        <v>635</v>
      </c>
      <c r="Q132" s="32">
        <f>SUM(Q127:Q131)</f>
        <v>209496</v>
      </c>
      <c r="R132" s="32">
        <f>SUM(R127:R131)</f>
        <v>204685</v>
      </c>
      <c r="S132" s="32">
        <f>SUM(S127:S131)</f>
        <v>635</v>
      </c>
      <c r="T132" s="37">
        <f t="shared" si="26"/>
        <v>3.0310841257112308E-3</v>
      </c>
      <c r="U132" s="37">
        <f t="shared" si="27"/>
        <v>9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2661069</v>
      </c>
      <c r="E133" s="31">
        <v>2661069</v>
      </c>
      <c r="F133" s="31">
        <v>703564</v>
      </c>
      <c r="G133" s="36">
        <f t="shared" si="21"/>
        <v>0.26439149078810059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703564</v>
      </c>
      <c r="O133" s="36">
        <f t="shared" si="25"/>
        <v>0.26439149078810059</v>
      </c>
      <c r="P133" s="31">
        <v>735828</v>
      </c>
      <c r="Q133" s="31">
        <v>2346464</v>
      </c>
      <c r="R133" s="31">
        <v>2340108</v>
      </c>
      <c r="S133" s="31">
        <v>735828</v>
      </c>
      <c r="T133" s="36">
        <f t="shared" si="26"/>
        <v>0.31359015096758358</v>
      </c>
      <c r="U133" s="36">
        <f t="shared" si="27"/>
        <v>-4.3847203422539005E-2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4571623</v>
      </c>
      <c r="E134" s="31">
        <v>4571623</v>
      </c>
      <c r="F134" s="31">
        <v>720291</v>
      </c>
      <c r="G134" s="36">
        <f t="shared" si="21"/>
        <v>0.15755695515575102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720291</v>
      </c>
      <c r="O134" s="36">
        <f t="shared" si="25"/>
        <v>0.15755695515575102</v>
      </c>
      <c r="P134" s="31">
        <v>763739</v>
      </c>
      <c r="Q134" s="31">
        <v>4245329</v>
      </c>
      <c r="R134" s="31">
        <v>8491241</v>
      </c>
      <c r="S134" s="31">
        <v>763739</v>
      </c>
      <c r="T134" s="36">
        <f t="shared" si="26"/>
        <v>0.17990101591655205</v>
      </c>
      <c r="U134" s="36">
        <f t="shared" si="27"/>
        <v>-5.6888544384927298E-2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7232692</v>
      </c>
      <c r="E137" s="32">
        <f>SUM(E133:E136)</f>
        <v>7232692</v>
      </c>
      <c r="F137" s="32">
        <f>SUM(F133:F136)</f>
        <v>1423855</v>
      </c>
      <c r="G137" s="37">
        <f t="shared" ref="G137:G170" si="28">IF(($D137     =0),0,($F137     /$D137     ))</f>
        <v>0.19686376801334829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1423855</v>
      </c>
      <c r="O137" s="37">
        <f t="shared" ref="O137:O170" si="32">IF(($D137     =0),0,($N137     /$D137     ))</f>
        <v>0.19686376801334829</v>
      </c>
      <c r="P137" s="32">
        <f>SUM(P133:P136)</f>
        <v>1499567</v>
      </c>
      <c r="Q137" s="32">
        <f>SUM(Q133:Q136)</f>
        <v>6591793</v>
      </c>
      <c r="R137" s="32">
        <f>SUM(R133:R136)</f>
        <v>10831349</v>
      </c>
      <c r="S137" s="32">
        <f>SUM(S133:S136)</f>
        <v>1499567</v>
      </c>
      <c r="T137" s="37">
        <f t="shared" ref="T137:T170" si="33">IF(($Q137     =0),0,($S137     /$Q137     ))</f>
        <v>0.22749000158227056</v>
      </c>
      <c r="U137" s="37">
        <f t="shared" ref="U137:U170" si="34">IF(($P137     =0),0,(($F137     /$P137     )-1))</f>
        <v>-5.0489241227634429E-2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1545000</v>
      </c>
      <c r="E139" s="31">
        <v>1545000</v>
      </c>
      <c r="F139" s="31">
        <v>213872</v>
      </c>
      <c r="G139" s="36">
        <f t="shared" si="28"/>
        <v>0.1384284789644013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213872</v>
      </c>
      <c r="O139" s="36">
        <f t="shared" si="32"/>
        <v>0.1384284789644013</v>
      </c>
      <c r="P139" s="31">
        <v>767600</v>
      </c>
      <c r="Q139" s="31">
        <v>1264704</v>
      </c>
      <c r="R139" s="31">
        <v>1585557</v>
      </c>
      <c r="S139" s="31">
        <v>767600</v>
      </c>
      <c r="T139" s="36">
        <f t="shared" si="33"/>
        <v>0.60694043823693133</v>
      </c>
      <c r="U139" s="36">
        <f t="shared" si="34"/>
        <v>-0.72137571651902033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8923497</v>
      </c>
      <c r="E140" s="31">
        <v>8923497</v>
      </c>
      <c r="F140" s="31">
        <v>2219110</v>
      </c>
      <c r="G140" s="36">
        <f t="shared" si="28"/>
        <v>0.24868165473692658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2219110</v>
      </c>
      <c r="O140" s="36">
        <f t="shared" si="32"/>
        <v>0.24868165473692658</v>
      </c>
      <c r="P140" s="31">
        <v>2058384</v>
      </c>
      <c r="Q140" s="31">
        <v>3684042</v>
      </c>
      <c r="R140" s="31">
        <v>8897131</v>
      </c>
      <c r="S140" s="31">
        <v>2058384</v>
      </c>
      <c r="T140" s="36">
        <f t="shared" si="33"/>
        <v>0.55872978646823246</v>
      </c>
      <c r="U140" s="36">
        <f t="shared" si="34"/>
        <v>7.8083584015421703E-2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5679893</v>
      </c>
      <c r="E141" s="31">
        <v>5679893</v>
      </c>
      <c r="F141" s="31">
        <v>1211059</v>
      </c>
      <c r="G141" s="36">
        <f t="shared" si="28"/>
        <v>0.21321862929460114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1211059</v>
      </c>
      <c r="O141" s="36">
        <f t="shared" si="32"/>
        <v>0.21321862929460114</v>
      </c>
      <c r="P141" s="31">
        <v>1182290</v>
      </c>
      <c r="Q141" s="31">
        <v>7889812</v>
      </c>
      <c r="R141" s="31">
        <v>4721111</v>
      </c>
      <c r="S141" s="31">
        <v>1182290</v>
      </c>
      <c r="T141" s="36">
        <f t="shared" si="33"/>
        <v>0.14985021189351533</v>
      </c>
      <c r="U141" s="36">
        <f t="shared" si="34"/>
        <v>2.4333285403750349E-2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598184</v>
      </c>
      <c r="E142" s="31">
        <v>598184</v>
      </c>
      <c r="F142" s="31">
        <v>1400</v>
      </c>
      <c r="G142" s="36">
        <f t="shared" si="28"/>
        <v>2.3404169954395304E-3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1400</v>
      </c>
      <c r="O142" s="36">
        <f t="shared" si="32"/>
        <v>2.3404169954395304E-3</v>
      </c>
      <c r="P142" s="31">
        <v>0</v>
      </c>
      <c r="Q142" s="31">
        <v>4113203</v>
      </c>
      <c r="R142" s="31">
        <v>297368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9041104</v>
      </c>
      <c r="E143" s="31">
        <v>9041104</v>
      </c>
      <c r="F143" s="31">
        <v>2413883</v>
      </c>
      <c r="G143" s="36">
        <f t="shared" si="28"/>
        <v>0.26698984991213465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2413883</v>
      </c>
      <c r="O143" s="36">
        <f t="shared" si="32"/>
        <v>0.26698984991213465</v>
      </c>
      <c r="P143" s="31">
        <v>2534722</v>
      </c>
      <c r="Q143" s="31">
        <v>10615299</v>
      </c>
      <c r="R143" s="31">
        <v>10910376</v>
      </c>
      <c r="S143" s="31">
        <v>2534722</v>
      </c>
      <c r="T143" s="36">
        <f t="shared" si="33"/>
        <v>0.23878008523358599</v>
      </c>
      <c r="U143" s="36">
        <f t="shared" si="34"/>
        <v>-4.76734726727428E-2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25787678</v>
      </c>
      <c r="E144" s="32">
        <f>SUM(E138:E143)</f>
        <v>25787678</v>
      </c>
      <c r="F144" s="32">
        <f>SUM(F138:F143)</f>
        <v>6059324</v>
      </c>
      <c r="G144" s="37">
        <f t="shared" si="28"/>
        <v>0.23496974019917574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6059324</v>
      </c>
      <c r="O144" s="37">
        <f t="shared" si="32"/>
        <v>0.23496974019917574</v>
      </c>
      <c r="P144" s="32">
        <f>SUM(P138:P143)</f>
        <v>6542996</v>
      </c>
      <c r="Q144" s="32">
        <f>SUM(Q138:Q143)</f>
        <v>27567060</v>
      </c>
      <c r="R144" s="32">
        <f>SUM(R138:R143)</f>
        <v>26411543</v>
      </c>
      <c r="S144" s="32">
        <f>SUM(S138:S143)</f>
        <v>6542996</v>
      </c>
      <c r="T144" s="37">
        <f t="shared" si="33"/>
        <v>0.23734834255085599</v>
      </c>
      <c r="U144" s="37">
        <f t="shared" si="34"/>
        <v>-7.3922099295185228E-2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2805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2805</v>
      </c>
      <c r="O145" s="36">
        <f t="shared" si="32"/>
        <v>0</v>
      </c>
      <c r="P145" s="31">
        <v>0</v>
      </c>
      <c r="Q145" s="31">
        <v>0</v>
      </c>
      <c r="R145" s="31">
        <v>86957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4482383</v>
      </c>
      <c r="E146" s="31">
        <v>4482383</v>
      </c>
      <c r="F146" s="31">
        <v>270149</v>
      </c>
      <c r="G146" s="36">
        <f t="shared" si="28"/>
        <v>6.026905777574116E-2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270149</v>
      </c>
      <c r="O146" s="36">
        <f t="shared" si="32"/>
        <v>6.026905777574116E-2</v>
      </c>
      <c r="P146" s="31">
        <v>222070</v>
      </c>
      <c r="Q146" s="31">
        <v>2426120</v>
      </c>
      <c r="R146" s="31">
        <v>3947068</v>
      </c>
      <c r="S146" s="31">
        <v>222070</v>
      </c>
      <c r="T146" s="36">
        <f t="shared" si="33"/>
        <v>9.1532982704895058E-2</v>
      </c>
      <c r="U146" s="36">
        <f t="shared" si="34"/>
        <v>0.21650380510649803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104300</v>
      </c>
      <c r="E149" s="31">
        <v>104300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34796</v>
      </c>
      <c r="Q149" s="31">
        <v>350000</v>
      </c>
      <c r="R149" s="31">
        <v>350000</v>
      </c>
      <c r="S149" s="31">
        <v>34796</v>
      </c>
      <c r="T149" s="36">
        <f t="shared" si="33"/>
        <v>9.9417142857142857E-2</v>
      </c>
      <c r="U149" s="36">
        <f t="shared" si="34"/>
        <v>-1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4586683</v>
      </c>
      <c r="E150" s="32">
        <f>SUM(E145:E149)</f>
        <v>4586683</v>
      </c>
      <c r="F150" s="32">
        <f>SUM(F145:F149)</f>
        <v>272954</v>
      </c>
      <c r="G150" s="37">
        <f t="shared" si="28"/>
        <v>5.95101078491799E-2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272954</v>
      </c>
      <c r="O150" s="37">
        <f t="shared" si="32"/>
        <v>5.95101078491799E-2</v>
      </c>
      <c r="P150" s="32">
        <f>SUM(P145:P149)</f>
        <v>256866</v>
      </c>
      <c r="Q150" s="32">
        <f>SUM(Q145:Q149)</f>
        <v>2776120</v>
      </c>
      <c r="R150" s="32">
        <f>SUM(R145:R149)</f>
        <v>4384025</v>
      </c>
      <c r="S150" s="32">
        <f>SUM(S145:S149)</f>
        <v>256866</v>
      </c>
      <c r="T150" s="37">
        <f t="shared" si="33"/>
        <v>9.2526980101724707E-2</v>
      </c>
      <c r="U150" s="37">
        <f t="shared" si="34"/>
        <v>6.2631878099865368E-2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28840100</v>
      </c>
      <c r="E152" s="31">
        <v>28840100</v>
      </c>
      <c r="F152" s="31">
        <v>6197093</v>
      </c>
      <c r="G152" s="36">
        <f t="shared" si="28"/>
        <v>0.21487765299010753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6197093</v>
      </c>
      <c r="O152" s="36">
        <f t="shared" si="32"/>
        <v>0.21487765299010753</v>
      </c>
      <c r="P152" s="31">
        <v>9481760</v>
      </c>
      <c r="Q152" s="31">
        <v>26116700</v>
      </c>
      <c r="R152" s="31">
        <v>28429592</v>
      </c>
      <c r="S152" s="31">
        <v>9481760</v>
      </c>
      <c r="T152" s="36">
        <f t="shared" si="33"/>
        <v>0.36305352513908723</v>
      </c>
      <c r="U152" s="36">
        <f t="shared" si="34"/>
        <v>-0.34641954658206919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2402896</v>
      </c>
      <c r="E155" s="31">
        <v>2402896</v>
      </c>
      <c r="F155" s="31">
        <v>542911</v>
      </c>
      <c r="G155" s="36">
        <f t="shared" si="28"/>
        <v>0.22594028205964803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542911</v>
      </c>
      <c r="O155" s="36">
        <f t="shared" si="32"/>
        <v>0.22594028205964803</v>
      </c>
      <c r="P155" s="31">
        <v>464547</v>
      </c>
      <c r="Q155" s="31">
        <v>2337837</v>
      </c>
      <c r="R155" s="31">
        <v>2184698</v>
      </c>
      <c r="S155" s="31">
        <v>464547</v>
      </c>
      <c r="T155" s="36">
        <f t="shared" si="33"/>
        <v>0.19870803653120384</v>
      </c>
      <c r="U155" s="36">
        <f t="shared" si="34"/>
        <v>0.16868906698353459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31242996</v>
      </c>
      <c r="E157" s="32">
        <f>SUM(E151:E156)</f>
        <v>31242996</v>
      </c>
      <c r="F157" s="32">
        <f>SUM(F151:F156)</f>
        <v>6740004</v>
      </c>
      <c r="G157" s="37">
        <f t="shared" si="28"/>
        <v>0.21572847879249479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6740004</v>
      </c>
      <c r="O157" s="37">
        <f t="shared" si="32"/>
        <v>0.21572847879249479</v>
      </c>
      <c r="P157" s="32">
        <f>SUM(P151:P156)</f>
        <v>9946307</v>
      </c>
      <c r="Q157" s="32">
        <f>SUM(Q151:Q156)</f>
        <v>28454537</v>
      </c>
      <c r="R157" s="32">
        <f>SUM(R151:R156)</f>
        <v>30614290</v>
      </c>
      <c r="S157" s="32">
        <f>SUM(S151:S156)</f>
        <v>9946307</v>
      </c>
      <c r="T157" s="37">
        <f t="shared" si="33"/>
        <v>0.34955082909976709</v>
      </c>
      <c r="U157" s="37">
        <f t="shared" si="34"/>
        <v>-0.32236115374279117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521745</v>
      </c>
      <c r="E158" s="31">
        <v>521745</v>
      </c>
      <c r="F158" s="31">
        <v>93875</v>
      </c>
      <c r="G158" s="36">
        <f t="shared" si="28"/>
        <v>0.1799250591764176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93875</v>
      </c>
      <c r="O158" s="36">
        <f t="shared" si="32"/>
        <v>0.1799250591764176</v>
      </c>
      <c r="P158" s="31">
        <v>0</v>
      </c>
      <c r="Q158" s="31">
        <v>876088</v>
      </c>
      <c r="R158" s="31">
        <v>676088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521745</v>
      </c>
      <c r="E163" s="32">
        <f>SUM(E158:E162)</f>
        <v>521745</v>
      </c>
      <c r="F163" s="32">
        <f>SUM(F158:F162)</f>
        <v>93875</v>
      </c>
      <c r="G163" s="37">
        <f t="shared" si="28"/>
        <v>0.1799250591764176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93875</v>
      </c>
      <c r="O163" s="37">
        <f t="shared" si="32"/>
        <v>0.1799250591764176</v>
      </c>
      <c r="P163" s="32">
        <f>SUM(P158:P162)</f>
        <v>0</v>
      </c>
      <c r="Q163" s="32">
        <f>SUM(Q158:Q162)</f>
        <v>876088</v>
      </c>
      <c r="R163" s="32">
        <f>SUM(R158:R162)</f>
        <v>676088</v>
      </c>
      <c r="S163" s="32">
        <f>SUM(S158:S162)</f>
        <v>0</v>
      </c>
      <c r="T163" s="37">
        <f t="shared" si="33"/>
        <v>0</v>
      </c>
      <c r="U163" s="37">
        <f t="shared" si="34"/>
        <v>0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154591</v>
      </c>
      <c r="E165" s="31">
        <v>154591</v>
      </c>
      <c r="F165" s="31">
        <v>18480</v>
      </c>
      <c r="G165" s="36">
        <f t="shared" si="28"/>
        <v>0.11954124108130486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18480</v>
      </c>
      <c r="O165" s="36">
        <f t="shared" si="32"/>
        <v>0.11954124108130486</v>
      </c>
      <c r="P165" s="31">
        <v>7494</v>
      </c>
      <c r="Q165" s="31">
        <v>26965</v>
      </c>
      <c r="R165" s="31">
        <v>36965</v>
      </c>
      <c r="S165" s="31">
        <v>7494</v>
      </c>
      <c r="T165" s="36">
        <f t="shared" si="33"/>
        <v>0.27791581679955496</v>
      </c>
      <c r="U165" s="36">
        <f t="shared" si="34"/>
        <v>1.4659727782225782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5095348</v>
      </c>
      <c r="E167" s="31">
        <v>5095348</v>
      </c>
      <c r="F167" s="31">
        <v>305669</v>
      </c>
      <c r="G167" s="36">
        <f t="shared" si="28"/>
        <v>5.9989818163548397E-2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305669</v>
      </c>
      <c r="O167" s="36">
        <f t="shared" si="32"/>
        <v>5.9989818163548397E-2</v>
      </c>
      <c r="P167" s="31">
        <v>549833</v>
      </c>
      <c r="Q167" s="31">
        <v>4903857</v>
      </c>
      <c r="R167" s="31">
        <v>4973857</v>
      </c>
      <c r="S167" s="31">
        <v>549833</v>
      </c>
      <c r="T167" s="36">
        <f t="shared" si="33"/>
        <v>0.11212255985441663</v>
      </c>
      <c r="U167" s="36">
        <f t="shared" si="34"/>
        <v>-0.44406938106661475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100000</v>
      </c>
      <c r="E168" s="31">
        <v>100000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250000</v>
      </c>
      <c r="R168" s="31">
        <v>200000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5349939</v>
      </c>
      <c r="E169" s="32">
        <f>SUM(E164:E168)</f>
        <v>5349939</v>
      </c>
      <c r="F169" s="32">
        <f>SUM(F164:F168)</f>
        <v>324149</v>
      </c>
      <c r="G169" s="37">
        <f t="shared" si="28"/>
        <v>6.0589288961986294E-2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324149</v>
      </c>
      <c r="O169" s="37">
        <f t="shared" si="32"/>
        <v>6.0589288961986294E-2</v>
      </c>
      <c r="P169" s="32">
        <f>SUM(P164:P168)</f>
        <v>557327</v>
      </c>
      <c r="Q169" s="32">
        <f>SUM(Q164:Q168)</f>
        <v>5180822</v>
      </c>
      <c r="R169" s="32">
        <f>SUM(R164:R168)</f>
        <v>5210822</v>
      </c>
      <c r="S169" s="32">
        <f>SUM(S164:S168)</f>
        <v>557327</v>
      </c>
      <c r="T169" s="37">
        <f t="shared" si="33"/>
        <v>0.10757501415798497</v>
      </c>
      <c r="U169" s="37">
        <f t="shared" si="34"/>
        <v>-0.41838633333751996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601513967</v>
      </c>
      <c r="E170" s="32">
        <f>SUM(E105,E107:E111,E113:E120,E122:E125,E127:E131,E133:E136,E138:E143,E145:E149,E151:E156,E158:E162,E164:E168)</f>
        <v>601513967</v>
      </c>
      <c r="F170" s="32">
        <f>SUM(F105,F107:F111,F113:F120,F122:F125,F127:F131,F133:F136,F138:F143,F145:F149,F151:F156,F158:F162,F164:F168)</f>
        <v>106489123</v>
      </c>
      <c r="G170" s="37">
        <f t="shared" si="28"/>
        <v>0.17703516267644703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106489123</v>
      </c>
      <c r="O170" s="37">
        <f t="shared" si="32"/>
        <v>0.17703516267644703</v>
      </c>
      <c r="P170" s="32">
        <f>SUM(P105,P107:P111,P113:P120,P122:P125,P127:P131,P133:P136,P138:P143,P145:P149,P151:P156,P158:P162,P164:P168)</f>
        <v>121466301</v>
      </c>
      <c r="Q170" s="32">
        <f>SUM(Q105,Q107:Q111,Q113:Q120,Q122:Q125,Q127:Q131,Q133:Q136,Q138:Q143,Q145:Q149,Q151:Q156,Q158:Q162,Q164:Q168)</f>
        <v>557006164</v>
      </c>
      <c r="R170" s="32">
        <f>SUM(R105,R107:R111,R113:R120,R122:R125,R127:R131,R133:R136,R138:R143,R145:R149,R151:R156,R158:R162,R164:R168)</f>
        <v>563465705</v>
      </c>
      <c r="S170" s="32">
        <f>SUM(S105,S107:S111,S113:S120,S122:S125,S127:S131,S133:S136,S138:S143,S145:S149,S151:S156,S158:S162,S164:S168)</f>
        <v>121466301</v>
      </c>
      <c r="T170" s="37">
        <f t="shared" si="33"/>
        <v>0.21806994042529124</v>
      </c>
      <c r="U170" s="37">
        <f t="shared" si="34"/>
        <v>-0.12330315385170076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10563271</v>
      </c>
      <c r="E180" s="31">
        <v>10563271</v>
      </c>
      <c r="F180" s="31">
        <v>3822048</v>
      </c>
      <c r="G180" s="36">
        <f t="shared" si="35"/>
        <v>0.36182428719285908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3822048</v>
      </c>
      <c r="O180" s="36">
        <f t="shared" si="39"/>
        <v>0.36182428719285908</v>
      </c>
      <c r="P180" s="31">
        <v>1795907</v>
      </c>
      <c r="Q180" s="31">
        <v>10050999</v>
      </c>
      <c r="R180" s="31">
        <v>10090998</v>
      </c>
      <c r="S180" s="31">
        <v>1795907</v>
      </c>
      <c r="T180" s="36">
        <f t="shared" si="40"/>
        <v>0.17867945265938243</v>
      </c>
      <c r="U180" s="36">
        <f t="shared" si="41"/>
        <v>1.1281992887159524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7059250</v>
      </c>
      <c r="E184" s="31">
        <v>7059250</v>
      </c>
      <c r="F184" s="31">
        <v>290228</v>
      </c>
      <c r="G184" s="36">
        <f t="shared" si="35"/>
        <v>4.1113149413889577E-2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290228</v>
      </c>
      <c r="O184" s="36">
        <f t="shared" si="39"/>
        <v>4.1113149413889577E-2</v>
      </c>
      <c r="P184" s="31">
        <v>266577</v>
      </c>
      <c r="Q184" s="31">
        <v>7400956</v>
      </c>
      <c r="R184" s="31">
        <v>6931897</v>
      </c>
      <c r="S184" s="31">
        <v>266577</v>
      </c>
      <c r="T184" s="36">
        <f t="shared" si="40"/>
        <v>3.6019265619198382E-2</v>
      </c>
      <c r="U184" s="36">
        <f t="shared" si="41"/>
        <v>8.8721082463978584E-2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17622521</v>
      </c>
      <c r="E185" s="32">
        <f>SUM(E180:E184)</f>
        <v>17622521</v>
      </c>
      <c r="F185" s="32">
        <f>SUM(F180:F184)</f>
        <v>4112276</v>
      </c>
      <c r="G185" s="37">
        <f t="shared" si="35"/>
        <v>0.2333534458548808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4112276</v>
      </c>
      <c r="O185" s="37">
        <f t="shared" si="39"/>
        <v>0.2333534458548808</v>
      </c>
      <c r="P185" s="32">
        <f>SUM(P180:P184)</f>
        <v>2062484</v>
      </c>
      <c r="Q185" s="32">
        <f>SUM(Q180:Q184)</f>
        <v>17451955</v>
      </c>
      <c r="R185" s="32">
        <f>SUM(R180:R184)</f>
        <v>17022895</v>
      </c>
      <c r="S185" s="32">
        <f>SUM(S180:S184)</f>
        <v>2062484</v>
      </c>
      <c r="T185" s="37">
        <f t="shared" si="40"/>
        <v>0.11818068520117087</v>
      </c>
      <c r="U185" s="37">
        <f t="shared" si="41"/>
        <v>0.99384625529216231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35"/>
        <v>0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0</v>
      </c>
      <c r="O191" s="37">
        <f t="shared" si="39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0"/>
        <v>0</v>
      </c>
      <c r="U191" s="37">
        <f t="shared" si="41"/>
        <v>0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160000</v>
      </c>
      <c r="E192" s="31">
        <v>160000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270000</v>
      </c>
      <c r="R192" s="31">
        <v>270000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1505007</v>
      </c>
      <c r="E195" s="31">
        <v>1505007</v>
      </c>
      <c r="F195" s="31">
        <v>340434</v>
      </c>
      <c r="G195" s="36">
        <f t="shared" si="35"/>
        <v>0.22620094125808052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340434</v>
      </c>
      <c r="O195" s="36">
        <f t="shared" si="39"/>
        <v>0.22620094125808052</v>
      </c>
      <c r="P195" s="31">
        <v>300711</v>
      </c>
      <c r="Q195" s="31">
        <v>1542418</v>
      </c>
      <c r="R195" s="31">
        <v>1423714</v>
      </c>
      <c r="S195" s="31">
        <v>300711</v>
      </c>
      <c r="T195" s="36">
        <f t="shared" si="40"/>
        <v>0.19496076938936138</v>
      </c>
      <c r="U195" s="36">
        <f t="shared" si="41"/>
        <v>0.13209693027524771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4946880</v>
      </c>
      <c r="E196" s="31">
        <v>4946880</v>
      </c>
      <c r="F196" s="31">
        <v>1752037</v>
      </c>
      <c r="G196" s="36">
        <f t="shared" si="35"/>
        <v>0.35417010317614334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1752037</v>
      </c>
      <c r="O196" s="36">
        <f t="shared" si="39"/>
        <v>0.35417010317614334</v>
      </c>
      <c r="P196" s="31">
        <v>1203027</v>
      </c>
      <c r="Q196" s="31">
        <v>5388919</v>
      </c>
      <c r="R196" s="31">
        <v>4952734</v>
      </c>
      <c r="S196" s="31">
        <v>1203027</v>
      </c>
      <c r="T196" s="36">
        <f t="shared" si="40"/>
        <v>0.22324087632417558</v>
      </c>
      <c r="U196" s="36">
        <f t="shared" si="41"/>
        <v>0.45635717236604001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7427926</v>
      </c>
      <c r="E197" s="31">
        <v>7427926</v>
      </c>
      <c r="F197" s="31">
        <v>1978021</v>
      </c>
      <c r="G197" s="36">
        <f t="shared" si="35"/>
        <v>0.26629519464787343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1978021</v>
      </c>
      <c r="O197" s="36">
        <f t="shared" si="39"/>
        <v>0.26629519464787343</v>
      </c>
      <c r="P197" s="31">
        <v>1730349</v>
      </c>
      <c r="Q197" s="31">
        <v>8861563</v>
      </c>
      <c r="R197" s="31">
        <v>7961768</v>
      </c>
      <c r="S197" s="31">
        <v>1730349</v>
      </c>
      <c r="T197" s="36">
        <f t="shared" si="40"/>
        <v>0.19526453741851182</v>
      </c>
      <c r="U197" s="36">
        <f t="shared" si="41"/>
        <v>0.1431341307447227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14039813</v>
      </c>
      <c r="E198" s="32">
        <f>SUM(E192:E197)</f>
        <v>14039813</v>
      </c>
      <c r="F198" s="32">
        <f>SUM(F192:F197)</f>
        <v>4070492</v>
      </c>
      <c r="G198" s="37">
        <f t="shared" si="35"/>
        <v>0.28992494415701975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4070492</v>
      </c>
      <c r="O198" s="37">
        <f t="shared" si="39"/>
        <v>0.28992494415701975</v>
      </c>
      <c r="P198" s="32">
        <f>SUM(P192:P197)</f>
        <v>3234087</v>
      </c>
      <c r="Q198" s="32">
        <f>SUM(Q192:Q197)</f>
        <v>16062900</v>
      </c>
      <c r="R198" s="32">
        <f>SUM(R192:R197)</f>
        <v>14608216</v>
      </c>
      <c r="S198" s="32">
        <f>SUM(S192:S197)</f>
        <v>3234087</v>
      </c>
      <c r="T198" s="37">
        <f t="shared" si="40"/>
        <v>0.20133892385559271</v>
      </c>
      <c r="U198" s="37">
        <f t="shared" si="41"/>
        <v>0.25862167591657248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39931455</v>
      </c>
      <c r="E199" s="31">
        <v>39931455</v>
      </c>
      <c r="F199" s="31">
        <v>9682499</v>
      </c>
      <c r="G199" s="36">
        <f t="shared" si="35"/>
        <v>0.24247799134792358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9682499</v>
      </c>
      <c r="O199" s="36">
        <f t="shared" si="39"/>
        <v>0.24247799134792358</v>
      </c>
      <c r="P199" s="31">
        <v>2569730</v>
      </c>
      <c r="Q199" s="31">
        <v>44111326</v>
      </c>
      <c r="R199" s="31">
        <v>39235570</v>
      </c>
      <c r="S199" s="31">
        <v>2569730</v>
      </c>
      <c r="T199" s="36">
        <f t="shared" si="40"/>
        <v>5.8255560034626931E-2</v>
      </c>
      <c r="U199" s="36">
        <f t="shared" si="41"/>
        <v>2.7679051884828367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39931455</v>
      </c>
      <c r="E204" s="32">
        <f>SUM(E199:E203)</f>
        <v>39931455</v>
      </c>
      <c r="F204" s="32">
        <f>SUM(F199:F203)</f>
        <v>9682499</v>
      </c>
      <c r="G204" s="37">
        <f t="shared" si="35"/>
        <v>0.24247799134792358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9682499</v>
      </c>
      <c r="O204" s="37">
        <f t="shared" si="39"/>
        <v>0.24247799134792358</v>
      </c>
      <c r="P204" s="32">
        <f>SUM(P199:P203)</f>
        <v>2569730</v>
      </c>
      <c r="Q204" s="32">
        <f>SUM(Q199:Q203)</f>
        <v>44111326</v>
      </c>
      <c r="R204" s="32">
        <f>SUM(R199:R203)</f>
        <v>39235570</v>
      </c>
      <c r="S204" s="32">
        <f>SUM(S199:S203)</f>
        <v>2569730</v>
      </c>
      <c r="T204" s="37">
        <f t="shared" si="40"/>
        <v>5.8255560034626931E-2</v>
      </c>
      <c r="U204" s="37">
        <f t="shared" si="41"/>
        <v>2.7679051884828367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71593789</v>
      </c>
      <c r="E205" s="32">
        <f>SUM(E173:E178,E180:E184,E186:E190,E192:E197,E199:E203)</f>
        <v>71593789</v>
      </c>
      <c r="F205" s="32">
        <f>SUM(F173:F178,F180:F184,F186:F190,F192:F197,F199:F203)</f>
        <v>17865267</v>
      </c>
      <c r="G205" s="37">
        <f t="shared" si="35"/>
        <v>0.24953654848467371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17865267</v>
      </c>
      <c r="O205" s="37">
        <f t="shared" si="39"/>
        <v>0.24953654848467371</v>
      </c>
      <c r="P205" s="32">
        <f>SUM(P173:P178,P180:P184,P186:P190,P192:P197,P199:P203)</f>
        <v>7866301</v>
      </c>
      <c r="Q205" s="32">
        <f>SUM(Q173:Q178,Q180:Q184,Q186:Q190,Q192:Q197,Q199:Q203)</f>
        <v>77626181</v>
      </c>
      <c r="R205" s="32">
        <f>SUM(R173:R178,R180:R184,R186:R190,R192:R197,R199:R203)</f>
        <v>70866681</v>
      </c>
      <c r="S205" s="32">
        <f>SUM(S173:S178,S180:S184,S186:S190,S192:S197,S199:S203)</f>
        <v>7866301</v>
      </c>
      <c r="T205" s="37">
        <f t="shared" si="40"/>
        <v>0.10133566921191189</v>
      </c>
      <c r="U205" s="37">
        <f t="shared" si="41"/>
        <v>1.2711140852606579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18713155</v>
      </c>
      <c r="E210" s="31">
        <v>18713155</v>
      </c>
      <c r="F210" s="31">
        <v>1998647</v>
      </c>
      <c r="G210" s="36">
        <f t="shared" si="42"/>
        <v>0.10680438440230949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1998647</v>
      </c>
      <c r="O210" s="36">
        <f t="shared" si="46"/>
        <v>0.10680438440230949</v>
      </c>
      <c r="P210" s="31">
        <v>9174143</v>
      </c>
      <c r="Q210" s="31">
        <v>27806207</v>
      </c>
      <c r="R210" s="31">
        <v>30508416</v>
      </c>
      <c r="S210" s="31">
        <v>9174143</v>
      </c>
      <c r="T210" s="36">
        <f t="shared" si="47"/>
        <v>0.32993147896798725</v>
      </c>
      <c r="U210" s="36">
        <f t="shared" si="48"/>
        <v>-0.78214346560763226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18713155</v>
      </c>
      <c r="E216" s="32">
        <f>SUM(E208:E215)</f>
        <v>18713155</v>
      </c>
      <c r="F216" s="32">
        <f>SUM(F208:F215)</f>
        <v>1998647</v>
      </c>
      <c r="G216" s="37">
        <f t="shared" si="42"/>
        <v>0.10680438440230949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1998647</v>
      </c>
      <c r="O216" s="37">
        <f t="shared" si="46"/>
        <v>0.10680438440230949</v>
      </c>
      <c r="P216" s="32">
        <f>SUM(P208:P215)</f>
        <v>9174143</v>
      </c>
      <c r="Q216" s="32">
        <f>SUM(Q208:Q215)</f>
        <v>27806207</v>
      </c>
      <c r="R216" s="32">
        <f>SUM(R208:R215)</f>
        <v>30508416</v>
      </c>
      <c r="S216" s="32">
        <f>SUM(S208:S215)</f>
        <v>9174143</v>
      </c>
      <c r="T216" s="37">
        <f t="shared" si="47"/>
        <v>0.32993147896798725</v>
      </c>
      <c r="U216" s="37">
        <f t="shared" si="48"/>
        <v>-0.78214346560763226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34328901</v>
      </c>
      <c r="E218" s="31">
        <v>34328901</v>
      </c>
      <c r="F218" s="31">
        <v>2133598</v>
      </c>
      <c r="G218" s="36">
        <f t="shared" si="42"/>
        <v>6.2151654665554251E-2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2133598</v>
      </c>
      <c r="O218" s="36">
        <f t="shared" si="46"/>
        <v>6.2151654665554251E-2</v>
      </c>
      <c r="P218" s="31">
        <v>2425842</v>
      </c>
      <c r="Q218" s="31">
        <v>32880760</v>
      </c>
      <c r="R218" s="31">
        <v>32880760</v>
      </c>
      <c r="S218" s="31">
        <v>2425842</v>
      </c>
      <c r="T218" s="36">
        <f t="shared" si="47"/>
        <v>7.3776944328537417E-2</v>
      </c>
      <c r="U218" s="36">
        <f t="shared" si="48"/>
        <v>-0.12047116011677594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10635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10635</v>
      </c>
      <c r="O219" s="36">
        <f t="shared" si="46"/>
        <v>0</v>
      </c>
      <c r="P219" s="31">
        <v>1222393</v>
      </c>
      <c r="Q219" s="31">
        <v>32820054</v>
      </c>
      <c r="R219" s="31">
        <v>2014232</v>
      </c>
      <c r="S219" s="31">
        <v>1222393</v>
      </c>
      <c r="T219" s="36">
        <f t="shared" si="47"/>
        <v>3.7245307396508241E-2</v>
      </c>
      <c r="U219" s="36">
        <f t="shared" si="48"/>
        <v>-0.9912998520115871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14336178</v>
      </c>
      <c r="E222" s="31">
        <v>14336178</v>
      </c>
      <c r="F222" s="31">
        <v>3237306</v>
      </c>
      <c r="G222" s="36">
        <f t="shared" si="42"/>
        <v>0.22581374198897364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3237306</v>
      </c>
      <c r="O222" s="36">
        <f t="shared" si="46"/>
        <v>0.22581374198897364</v>
      </c>
      <c r="P222" s="31">
        <v>3135524</v>
      </c>
      <c r="Q222" s="31">
        <v>14735693</v>
      </c>
      <c r="R222" s="31">
        <v>13405627</v>
      </c>
      <c r="S222" s="31">
        <v>3135524</v>
      </c>
      <c r="T222" s="36">
        <f t="shared" si="47"/>
        <v>0.2127842918551574</v>
      </c>
      <c r="U222" s="36">
        <f t="shared" si="48"/>
        <v>3.2460922002191639E-2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140325</v>
      </c>
      <c r="E223" s="31">
        <v>140325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35465</v>
      </c>
      <c r="Q223" s="31">
        <v>765011</v>
      </c>
      <c r="R223" s="31">
        <v>450476</v>
      </c>
      <c r="S223" s="31">
        <v>35465</v>
      </c>
      <c r="T223" s="36">
        <f t="shared" si="47"/>
        <v>4.6358810526907455E-2</v>
      </c>
      <c r="U223" s="36">
        <f t="shared" si="48"/>
        <v>-1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48805404</v>
      </c>
      <c r="E224" s="32">
        <f>SUM(E217:E223)</f>
        <v>48805404</v>
      </c>
      <c r="F224" s="32">
        <f>SUM(F217:F223)</f>
        <v>5381539</v>
      </c>
      <c r="G224" s="37">
        <f t="shared" si="42"/>
        <v>0.11026522800630849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5381539</v>
      </c>
      <c r="O224" s="37">
        <f t="shared" si="46"/>
        <v>0.11026522800630849</v>
      </c>
      <c r="P224" s="32">
        <f>SUM(P217:P223)</f>
        <v>6819224</v>
      </c>
      <c r="Q224" s="32">
        <f>SUM(Q217:Q223)</f>
        <v>81201518</v>
      </c>
      <c r="R224" s="32">
        <f>SUM(R217:R223)</f>
        <v>48751095</v>
      </c>
      <c r="S224" s="32">
        <f>SUM(S217:S223)</f>
        <v>6819224</v>
      </c>
      <c r="T224" s="37">
        <f t="shared" si="47"/>
        <v>8.3979021180367583E-2</v>
      </c>
      <c r="U224" s="37">
        <f t="shared" si="48"/>
        <v>-0.21082824086728935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7731738</v>
      </c>
      <c r="E226" s="31">
        <v>7731738</v>
      </c>
      <c r="F226" s="31">
        <v>1724972</v>
      </c>
      <c r="G226" s="36">
        <f t="shared" si="42"/>
        <v>0.22310274869634744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1724972</v>
      </c>
      <c r="O226" s="36">
        <f t="shared" si="46"/>
        <v>0.22310274869634744</v>
      </c>
      <c r="P226" s="31">
        <v>2015939</v>
      </c>
      <c r="Q226" s="31">
        <v>9925138</v>
      </c>
      <c r="R226" s="31">
        <v>10502447</v>
      </c>
      <c r="S226" s="31">
        <v>2015939</v>
      </c>
      <c r="T226" s="36">
        <f t="shared" si="47"/>
        <v>0.20311445543628714</v>
      </c>
      <c r="U226" s="36">
        <f t="shared" si="48"/>
        <v>-0.14433323627351824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36111121</v>
      </c>
      <c r="E228" s="31">
        <v>36111121</v>
      </c>
      <c r="F228" s="31">
        <v>9988106</v>
      </c>
      <c r="G228" s="36">
        <f t="shared" si="42"/>
        <v>0.27659362887128319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9988106</v>
      </c>
      <c r="O228" s="36">
        <f t="shared" si="46"/>
        <v>0.27659362887128319</v>
      </c>
      <c r="P228" s="31">
        <v>9130801</v>
      </c>
      <c r="Q228" s="31">
        <v>37446611</v>
      </c>
      <c r="R228" s="31">
        <v>35924390</v>
      </c>
      <c r="S228" s="31">
        <v>9130801</v>
      </c>
      <c r="T228" s="36">
        <f t="shared" si="47"/>
        <v>0.24383517643292207</v>
      </c>
      <c r="U228" s="36">
        <f t="shared" si="48"/>
        <v>9.3891543578706882E-2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43842859</v>
      </c>
      <c r="E230" s="32">
        <f>SUM(E225:E229)</f>
        <v>43842859</v>
      </c>
      <c r="F230" s="32">
        <f>SUM(F225:F229)</f>
        <v>11713078</v>
      </c>
      <c r="G230" s="37">
        <f t="shared" si="42"/>
        <v>0.26716045137476097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11713078</v>
      </c>
      <c r="O230" s="37">
        <f t="shared" si="46"/>
        <v>0.26716045137476097</v>
      </c>
      <c r="P230" s="32">
        <f>SUM(P225:P229)</f>
        <v>11146740</v>
      </c>
      <c r="Q230" s="32">
        <f>SUM(Q225:Q229)</f>
        <v>47371749</v>
      </c>
      <c r="R230" s="32">
        <f>SUM(R225:R229)</f>
        <v>46426837</v>
      </c>
      <c r="S230" s="32">
        <f>SUM(S225:S229)</f>
        <v>11146740</v>
      </c>
      <c r="T230" s="37">
        <f t="shared" si="47"/>
        <v>0.23530353502464096</v>
      </c>
      <c r="U230" s="37">
        <f t="shared" si="48"/>
        <v>5.080750066835682E-2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111361418</v>
      </c>
      <c r="E231" s="32">
        <f>SUM(E208:E215,E217:E223,E225:E229)</f>
        <v>111361418</v>
      </c>
      <c r="F231" s="32">
        <f>SUM(F208:F215,F217:F223,F225:F229)</f>
        <v>19093264</v>
      </c>
      <c r="G231" s="37">
        <f t="shared" si="42"/>
        <v>0.17145313289742772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19093264</v>
      </c>
      <c r="O231" s="37">
        <f t="shared" si="46"/>
        <v>0.17145313289742772</v>
      </c>
      <c r="P231" s="32">
        <f>SUM(P208:P215,P217:P223,P225:P229)</f>
        <v>27140107</v>
      </c>
      <c r="Q231" s="32">
        <f>SUM(Q208:Q215,Q217:Q223,Q225:Q229)</f>
        <v>156379474</v>
      </c>
      <c r="R231" s="32">
        <f>SUM(R208:R215,R217:R223,R225:R229)</f>
        <v>125686348</v>
      </c>
      <c r="S231" s="32">
        <f>SUM(S208:S215,S217:S223,S225:S229)</f>
        <v>27140107</v>
      </c>
      <c r="T231" s="37">
        <f t="shared" si="47"/>
        <v>0.1735528730580076</v>
      </c>
      <c r="U231" s="37">
        <f t="shared" si="48"/>
        <v>-0.29649267779231669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3258304</v>
      </c>
      <c r="E235" s="31">
        <v>3258304</v>
      </c>
      <c r="F235" s="31">
        <v>881378</v>
      </c>
      <c r="G235" s="36">
        <f t="shared" si="49"/>
        <v>0.27050207715424957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881378</v>
      </c>
      <c r="O235" s="36">
        <f t="shared" si="53"/>
        <v>0.27050207715424957</v>
      </c>
      <c r="P235" s="31">
        <v>756728</v>
      </c>
      <c r="Q235" s="31">
        <v>3057256</v>
      </c>
      <c r="R235" s="31">
        <v>3053811</v>
      </c>
      <c r="S235" s="31">
        <v>756728</v>
      </c>
      <c r="T235" s="36">
        <f t="shared" si="54"/>
        <v>0.24751868996250231</v>
      </c>
      <c r="U235" s="36">
        <f t="shared" si="55"/>
        <v>0.16472233087714483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124648</v>
      </c>
      <c r="E236" s="31">
        <v>124648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1142752</v>
      </c>
      <c r="R236" s="31">
        <v>1142752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3516056</v>
      </c>
      <c r="E238" s="31">
        <v>3516056</v>
      </c>
      <c r="F238" s="31">
        <v>846466</v>
      </c>
      <c r="G238" s="36">
        <f t="shared" si="49"/>
        <v>0.24074303708473357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846466</v>
      </c>
      <c r="O238" s="36">
        <f t="shared" si="53"/>
        <v>0.24074303708473357</v>
      </c>
      <c r="P238" s="31">
        <v>790789</v>
      </c>
      <c r="Q238" s="31">
        <v>3468141</v>
      </c>
      <c r="R238" s="31">
        <v>3468141</v>
      </c>
      <c r="S238" s="31">
        <v>790789</v>
      </c>
      <c r="T238" s="36">
        <f t="shared" si="54"/>
        <v>0.22801523928813736</v>
      </c>
      <c r="U238" s="36">
        <f t="shared" si="55"/>
        <v>7.0406897415113301E-2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6899008</v>
      </c>
      <c r="E240" s="32">
        <f>SUM(E234:E239)</f>
        <v>6899008</v>
      </c>
      <c r="F240" s="32">
        <f>SUM(F234:F239)</f>
        <v>1727844</v>
      </c>
      <c r="G240" s="37">
        <f t="shared" si="49"/>
        <v>0.25044818037607725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1727844</v>
      </c>
      <c r="O240" s="37">
        <f t="shared" si="53"/>
        <v>0.25044818037607725</v>
      </c>
      <c r="P240" s="32">
        <f>SUM(P234:P239)</f>
        <v>1547517</v>
      </c>
      <c r="Q240" s="32">
        <f>SUM(Q234:Q239)</f>
        <v>7668149</v>
      </c>
      <c r="R240" s="32">
        <f>SUM(R234:R239)</f>
        <v>7664704</v>
      </c>
      <c r="S240" s="32">
        <f>SUM(S234:S239)</f>
        <v>1547517</v>
      </c>
      <c r="T240" s="37">
        <f t="shared" si="54"/>
        <v>0.20181102375553736</v>
      </c>
      <c r="U240" s="37">
        <f t="shared" si="55"/>
        <v>0.11652666820461421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21107093</v>
      </c>
      <c r="E242" s="31">
        <v>21107093</v>
      </c>
      <c r="F242" s="31">
        <v>6184961</v>
      </c>
      <c r="G242" s="36">
        <f t="shared" si="49"/>
        <v>0.29302760924964893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6184961</v>
      </c>
      <c r="O242" s="36">
        <f t="shared" si="53"/>
        <v>0.29302760924964893</v>
      </c>
      <c r="P242" s="31">
        <v>5118530</v>
      </c>
      <c r="Q242" s="31">
        <v>19753736</v>
      </c>
      <c r="R242" s="31">
        <v>19847377</v>
      </c>
      <c r="S242" s="31">
        <v>5118530</v>
      </c>
      <c r="T242" s="36">
        <f t="shared" si="54"/>
        <v>0.25911706018547581</v>
      </c>
      <c r="U242" s="36">
        <f t="shared" si="55"/>
        <v>0.20834712309979619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1638696</v>
      </c>
      <c r="E243" s="31">
        <v>1638696</v>
      </c>
      <c r="F243" s="31">
        <v>344311</v>
      </c>
      <c r="G243" s="36">
        <f t="shared" si="49"/>
        <v>0.21011279700444743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344311</v>
      </c>
      <c r="O243" s="36">
        <f t="shared" si="53"/>
        <v>0.21011279700444743</v>
      </c>
      <c r="P243" s="31">
        <v>455691</v>
      </c>
      <c r="Q243" s="31">
        <v>2116044</v>
      </c>
      <c r="R243" s="31">
        <v>2044381</v>
      </c>
      <c r="S243" s="31">
        <v>455691</v>
      </c>
      <c r="T243" s="36">
        <f t="shared" si="54"/>
        <v>0.21535043694743589</v>
      </c>
      <c r="U243" s="36">
        <f t="shared" si="55"/>
        <v>-0.24442001268403368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22745789</v>
      </c>
      <c r="E247" s="32">
        <f>SUM(E241:E246)</f>
        <v>22745789</v>
      </c>
      <c r="F247" s="32">
        <f>SUM(F241:F246)</f>
        <v>6529272</v>
      </c>
      <c r="G247" s="37">
        <f t="shared" si="49"/>
        <v>0.28705410043151286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6529272</v>
      </c>
      <c r="O247" s="37">
        <f t="shared" si="53"/>
        <v>0.28705410043151286</v>
      </c>
      <c r="P247" s="32">
        <f>SUM(P241:P246)</f>
        <v>5574221</v>
      </c>
      <c r="Q247" s="32">
        <f>SUM(Q241:Q246)</f>
        <v>21869780</v>
      </c>
      <c r="R247" s="32">
        <f>SUM(R241:R246)</f>
        <v>21891758</v>
      </c>
      <c r="S247" s="32">
        <f>SUM(S241:S246)</f>
        <v>5574221</v>
      </c>
      <c r="T247" s="37">
        <f t="shared" si="54"/>
        <v>0.25488235364050299</v>
      </c>
      <c r="U247" s="37">
        <f t="shared" si="55"/>
        <v>0.17133353700902787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2233536</v>
      </c>
      <c r="E249" s="31">
        <v>2233536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-35956</v>
      </c>
      <c r="Q249" s="31">
        <v>2370118</v>
      </c>
      <c r="R249" s="31">
        <v>2370118</v>
      </c>
      <c r="S249" s="31">
        <v>-35956</v>
      </c>
      <c r="T249" s="36">
        <f t="shared" si="54"/>
        <v>-1.517055268978169E-2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417600</v>
      </c>
      <c r="E250" s="31">
        <v>417600</v>
      </c>
      <c r="F250" s="31">
        <v>682</v>
      </c>
      <c r="G250" s="36">
        <f t="shared" si="49"/>
        <v>1.6331417624521074E-3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682</v>
      </c>
      <c r="O250" s="36">
        <f t="shared" si="53"/>
        <v>1.6331417624521074E-3</v>
      </c>
      <c r="P250" s="31">
        <v>3242</v>
      </c>
      <c r="Q250" s="31">
        <v>400000</v>
      </c>
      <c r="R250" s="31">
        <v>400000</v>
      </c>
      <c r="S250" s="31">
        <v>3242</v>
      </c>
      <c r="T250" s="36">
        <f t="shared" si="54"/>
        <v>8.1049999999999994E-3</v>
      </c>
      <c r="U250" s="36">
        <f t="shared" si="55"/>
        <v>-0.78963602714373837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5681976</v>
      </c>
      <c r="E252" s="31">
        <v>5681976</v>
      </c>
      <c r="F252" s="31">
        <v>81576</v>
      </c>
      <c r="G252" s="36">
        <f t="shared" si="49"/>
        <v>1.435697722060072E-2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81576</v>
      </c>
      <c r="O252" s="36">
        <f t="shared" si="53"/>
        <v>1.435697722060072E-2</v>
      </c>
      <c r="P252" s="31">
        <v>686984</v>
      </c>
      <c r="Q252" s="31">
        <v>6523692</v>
      </c>
      <c r="R252" s="31">
        <v>6523692</v>
      </c>
      <c r="S252" s="31">
        <v>686984</v>
      </c>
      <c r="T252" s="36">
        <f t="shared" si="54"/>
        <v>0.10530601383388424</v>
      </c>
      <c r="U252" s="36">
        <f t="shared" si="55"/>
        <v>-0.881254876387223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8333112</v>
      </c>
      <c r="E254" s="32">
        <f>SUM(E248:E253)</f>
        <v>8333112</v>
      </c>
      <c r="F254" s="32">
        <f>SUM(F248:F253)</f>
        <v>82258</v>
      </c>
      <c r="G254" s="37">
        <f t="shared" si="49"/>
        <v>9.8712221796610922E-3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82258</v>
      </c>
      <c r="O254" s="37">
        <f t="shared" si="53"/>
        <v>9.8712221796610922E-3</v>
      </c>
      <c r="P254" s="32">
        <f>SUM(P248:P253)</f>
        <v>654270</v>
      </c>
      <c r="Q254" s="32">
        <f>SUM(Q248:Q253)</f>
        <v>9293810</v>
      </c>
      <c r="R254" s="32">
        <f>SUM(R248:R253)</f>
        <v>9293810</v>
      </c>
      <c r="S254" s="32">
        <f>SUM(S248:S253)</f>
        <v>654270</v>
      </c>
      <c r="T254" s="37">
        <f t="shared" si="54"/>
        <v>7.0398469518959395E-2</v>
      </c>
      <c r="U254" s="37">
        <f t="shared" si="55"/>
        <v>-0.87427514634630965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23073905</v>
      </c>
      <c r="E255" s="31">
        <v>23073905</v>
      </c>
      <c r="F255" s="31">
        <v>3123027</v>
      </c>
      <c r="G255" s="36">
        <f t="shared" si="49"/>
        <v>0.13534887137656154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3123027</v>
      </c>
      <c r="O255" s="36">
        <f t="shared" si="53"/>
        <v>0.13534887137656154</v>
      </c>
      <c r="P255" s="31">
        <v>2885333</v>
      </c>
      <c r="Q255" s="31">
        <v>23181617</v>
      </c>
      <c r="R255" s="31">
        <v>21737732</v>
      </c>
      <c r="S255" s="31">
        <v>2885333</v>
      </c>
      <c r="T255" s="36">
        <f t="shared" si="54"/>
        <v>0.12446642527136911</v>
      </c>
      <c r="U255" s="36">
        <f t="shared" si="55"/>
        <v>8.2380092696406226E-2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80000</v>
      </c>
      <c r="E257" s="31">
        <v>80000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135000</v>
      </c>
      <c r="R257" s="31">
        <v>130000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23153905</v>
      </c>
      <c r="E259" s="32">
        <f>SUM(E255:E258)</f>
        <v>23153905</v>
      </c>
      <c r="F259" s="32">
        <f>SUM(F255:F258)</f>
        <v>3123027</v>
      </c>
      <c r="G259" s="37">
        <f t="shared" si="49"/>
        <v>0.13488122197961855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3123027</v>
      </c>
      <c r="O259" s="37">
        <f t="shared" si="53"/>
        <v>0.13488122197961855</v>
      </c>
      <c r="P259" s="32">
        <f>SUM(P255:P258)</f>
        <v>2885333</v>
      </c>
      <c r="Q259" s="32">
        <f>SUM(Q255:Q258)</f>
        <v>23316617</v>
      </c>
      <c r="R259" s="32">
        <f>SUM(R255:R258)</f>
        <v>21867732</v>
      </c>
      <c r="S259" s="32">
        <f>SUM(S255:S258)</f>
        <v>2885333</v>
      </c>
      <c r="T259" s="37">
        <f t="shared" si="54"/>
        <v>0.12374578181731938</v>
      </c>
      <c r="U259" s="37">
        <f t="shared" si="55"/>
        <v>8.2380092696406226E-2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61131814</v>
      </c>
      <c r="E260" s="32">
        <f>SUM(E234:E239,E241:E246,E248:E253,E255:E258)</f>
        <v>61131814</v>
      </c>
      <c r="F260" s="32">
        <f>SUM(F234:F239,F241:F246,F248:F253,F255:F258)</f>
        <v>11462401</v>
      </c>
      <c r="G260" s="37">
        <f t="shared" si="49"/>
        <v>0.18750304056084446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11462401</v>
      </c>
      <c r="O260" s="37">
        <f t="shared" si="53"/>
        <v>0.18750304056084446</v>
      </c>
      <c r="P260" s="32">
        <f>SUM(P234:P239,P241:P246,P248:P253,P255:P258)</f>
        <v>10661341</v>
      </c>
      <c r="Q260" s="32">
        <f>SUM(Q234:Q239,Q241:Q246,Q248:Q253,Q255:Q258)</f>
        <v>62148356</v>
      </c>
      <c r="R260" s="32">
        <f>SUM(R234:R239,R241:R246,R248:R253,R255:R258)</f>
        <v>60718004</v>
      </c>
      <c r="S260" s="32">
        <f>SUM(S234:S239,S241:S246,S248:S253,S255:S258)</f>
        <v>10661341</v>
      </c>
      <c r="T260" s="37">
        <f t="shared" si="54"/>
        <v>0.17154662948767302</v>
      </c>
      <c r="U260" s="37">
        <f t="shared" si="55"/>
        <v>7.513688944008079E-2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2000000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0</v>
      </c>
      <c r="E267" s="32">
        <f>SUM(E263:E266)</f>
        <v>0</v>
      </c>
      <c r="F267" s="32">
        <f>SUM(F263:F266)</f>
        <v>0</v>
      </c>
      <c r="G267" s="37">
        <f t="shared" si="56"/>
        <v>0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0</v>
      </c>
      <c r="O267" s="37">
        <f t="shared" si="60"/>
        <v>0</v>
      </c>
      <c r="P267" s="32">
        <f>SUM(P263:P266)</f>
        <v>0</v>
      </c>
      <c r="Q267" s="32">
        <f>SUM(Q263:Q266)</f>
        <v>2000000</v>
      </c>
      <c r="R267" s="32">
        <f>SUM(R263:R266)</f>
        <v>0</v>
      </c>
      <c r="S267" s="32">
        <f>SUM(S263:S266)</f>
        <v>0</v>
      </c>
      <c r="T267" s="37">
        <f t="shared" si="61"/>
        <v>0</v>
      </c>
      <c r="U267" s="37">
        <f t="shared" si="62"/>
        <v>0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310987</v>
      </c>
      <c r="R268" s="31">
        <v>864210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11015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84574</v>
      </c>
      <c r="E271" s="31">
        <v>84574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80574</v>
      </c>
      <c r="R271" s="31">
        <v>84574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2177186</v>
      </c>
      <c r="E274" s="31">
        <v>2177186</v>
      </c>
      <c r="F274" s="31">
        <v>489167</v>
      </c>
      <c r="G274" s="36">
        <f t="shared" si="56"/>
        <v>0.22467855295780884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489167</v>
      </c>
      <c r="O274" s="36">
        <f t="shared" si="60"/>
        <v>0.22467855295780884</v>
      </c>
      <c r="P274" s="31">
        <v>427559</v>
      </c>
      <c r="Q274" s="31">
        <v>1819061</v>
      </c>
      <c r="R274" s="31">
        <v>1861511</v>
      </c>
      <c r="S274" s="31">
        <v>427559</v>
      </c>
      <c r="T274" s="36">
        <f t="shared" si="61"/>
        <v>0.23504379457313415</v>
      </c>
      <c r="U274" s="36">
        <f t="shared" si="62"/>
        <v>0.14409239426605458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2261760</v>
      </c>
      <c r="E275" s="32">
        <f>SUM(E268:E274)</f>
        <v>2261760</v>
      </c>
      <c r="F275" s="32">
        <f>SUM(F268:F274)</f>
        <v>489167</v>
      </c>
      <c r="G275" s="37">
        <f t="shared" si="56"/>
        <v>0.21627714700056594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489167</v>
      </c>
      <c r="O275" s="37">
        <f t="shared" si="60"/>
        <v>0.21627714700056594</v>
      </c>
      <c r="P275" s="32">
        <f>SUM(P268:P274)</f>
        <v>427559</v>
      </c>
      <c r="Q275" s="32">
        <f>SUM(Q268:Q274)</f>
        <v>2221637</v>
      </c>
      <c r="R275" s="32">
        <f>SUM(R268:R274)</f>
        <v>2810295</v>
      </c>
      <c r="S275" s="32">
        <f>SUM(S268:S274)</f>
        <v>427559</v>
      </c>
      <c r="T275" s="37">
        <f t="shared" si="61"/>
        <v>0.19245223229537498</v>
      </c>
      <c r="U275" s="37">
        <f t="shared" si="62"/>
        <v>0.14409239426605458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366188</v>
      </c>
      <c r="E278" s="31">
        <v>366188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46459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104540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3312466</v>
      </c>
      <c r="E282" s="31">
        <v>3312466</v>
      </c>
      <c r="F282" s="31">
        <v>1022699</v>
      </c>
      <c r="G282" s="36">
        <f t="shared" si="56"/>
        <v>0.30874248973423424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1022699</v>
      </c>
      <c r="O282" s="36">
        <f t="shared" si="60"/>
        <v>0.30874248973423424</v>
      </c>
      <c r="P282" s="31">
        <v>1149501</v>
      </c>
      <c r="Q282" s="31">
        <v>3100203</v>
      </c>
      <c r="R282" s="31">
        <v>2892685</v>
      </c>
      <c r="S282" s="31">
        <v>1149501</v>
      </c>
      <c r="T282" s="36">
        <f t="shared" si="61"/>
        <v>0.3707824939205594</v>
      </c>
      <c r="U282" s="36">
        <f t="shared" si="62"/>
        <v>-0.11031047384908754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3678654</v>
      </c>
      <c r="E285" s="32">
        <f>SUM(E276:E284)</f>
        <v>3678654</v>
      </c>
      <c r="F285" s="32">
        <f>SUM(F276:F284)</f>
        <v>1022699</v>
      </c>
      <c r="G285" s="37">
        <f t="shared" si="56"/>
        <v>0.27800902177807424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1022699</v>
      </c>
      <c r="O285" s="37">
        <f t="shared" si="60"/>
        <v>0.27800902177807424</v>
      </c>
      <c r="P285" s="32">
        <f>SUM(P276:P284)</f>
        <v>1149501</v>
      </c>
      <c r="Q285" s="32">
        <f>SUM(Q276:Q284)</f>
        <v>3204743</v>
      </c>
      <c r="R285" s="32">
        <f>SUM(R276:R284)</f>
        <v>2939144</v>
      </c>
      <c r="S285" s="32">
        <f>SUM(S276:S284)</f>
        <v>1149501</v>
      </c>
      <c r="T285" s="37">
        <f t="shared" si="61"/>
        <v>0.35868742048894403</v>
      </c>
      <c r="U285" s="37">
        <f t="shared" si="62"/>
        <v>-0.11031047384908754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649650</v>
      </c>
      <c r="E286" s="31">
        <v>649650</v>
      </c>
      <c r="F286" s="31">
        <v>100098</v>
      </c>
      <c r="G286" s="36">
        <f t="shared" si="56"/>
        <v>0.15407988917109214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100098</v>
      </c>
      <c r="O286" s="36">
        <f t="shared" si="60"/>
        <v>0.15407988917109214</v>
      </c>
      <c r="P286" s="31">
        <v>45051</v>
      </c>
      <c r="Q286" s="31">
        <v>1068757</v>
      </c>
      <c r="R286" s="31">
        <v>1068757</v>
      </c>
      <c r="S286" s="31">
        <v>45051</v>
      </c>
      <c r="T286" s="36">
        <f t="shared" si="61"/>
        <v>4.2152706368238993E-2</v>
      </c>
      <c r="U286" s="36">
        <f t="shared" si="62"/>
        <v>1.2218818672171539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5046042</v>
      </c>
      <c r="E290" s="31">
        <v>5046042</v>
      </c>
      <c r="F290" s="31">
        <v>1240424</v>
      </c>
      <c r="G290" s="36">
        <f t="shared" si="56"/>
        <v>0.24582118024384261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1240424</v>
      </c>
      <c r="O290" s="36">
        <f t="shared" si="60"/>
        <v>0.24582118024384261</v>
      </c>
      <c r="P290" s="31">
        <v>1064789</v>
      </c>
      <c r="Q290" s="31">
        <v>4910941</v>
      </c>
      <c r="R290" s="31">
        <v>4910941</v>
      </c>
      <c r="S290" s="31">
        <v>1064789</v>
      </c>
      <c r="T290" s="36">
        <f t="shared" si="61"/>
        <v>0.21681975002346801</v>
      </c>
      <c r="U290" s="36">
        <f t="shared" si="62"/>
        <v>0.16494817283048557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1327727</v>
      </c>
      <c r="E291" s="31">
        <v>1327727</v>
      </c>
      <c r="F291" s="31">
        <v>314742</v>
      </c>
      <c r="G291" s="36">
        <f t="shared" si="56"/>
        <v>0.23705324965147204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314742</v>
      </c>
      <c r="O291" s="36">
        <f t="shared" si="60"/>
        <v>0.23705324965147204</v>
      </c>
      <c r="P291" s="31">
        <v>275957</v>
      </c>
      <c r="Q291" s="31">
        <v>1156441</v>
      </c>
      <c r="R291" s="31">
        <v>1209372</v>
      </c>
      <c r="S291" s="31">
        <v>275957</v>
      </c>
      <c r="T291" s="36">
        <f t="shared" si="61"/>
        <v>0.23862609506235077</v>
      </c>
      <c r="U291" s="36">
        <f t="shared" si="62"/>
        <v>0.14054725917443656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7023419</v>
      </c>
      <c r="E292" s="32">
        <f>SUM(E286:E291)</f>
        <v>7023419</v>
      </c>
      <c r="F292" s="32">
        <f>SUM(F286:F291)</f>
        <v>1655264</v>
      </c>
      <c r="G292" s="37">
        <f t="shared" si="56"/>
        <v>0.23567780877091343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1655264</v>
      </c>
      <c r="O292" s="37">
        <f t="shared" si="60"/>
        <v>0.23567780877091343</v>
      </c>
      <c r="P292" s="32">
        <f>SUM(P286:P291)</f>
        <v>1385797</v>
      </c>
      <c r="Q292" s="32">
        <f>SUM(Q286:Q291)</f>
        <v>7136139</v>
      </c>
      <c r="R292" s="32">
        <f>SUM(R286:R291)</f>
        <v>7189070</v>
      </c>
      <c r="S292" s="32">
        <f>SUM(S286:S291)</f>
        <v>1385797</v>
      </c>
      <c r="T292" s="37">
        <f t="shared" si="61"/>
        <v>0.19419422743867518</v>
      </c>
      <c r="U292" s="37">
        <f t="shared" si="62"/>
        <v>0.19444911484149552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31080717</v>
      </c>
      <c r="E293" s="31">
        <v>31080717</v>
      </c>
      <c r="F293" s="31">
        <v>6276522</v>
      </c>
      <c r="G293" s="36">
        <f t="shared" si="56"/>
        <v>0.20194263858198638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6276522</v>
      </c>
      <c r="O293" s="36">
        <f t="shared" si="60"/>
        <v>0.20194263858198638</v>
      </c>
      <c r="P293" s="31">
        <v>5104578</v>
      </c>
      <c r="Q293" s="31">
        <v>28839301</v>
      </c>
      <c r="R293" s="31">
        <v>29289301</v>
      </c>
      <c r="S293" s="31">
        <v>5104578</v>
      </c>
      <c r="T293" s="36">
        <f t="shared" si="61"/>
        <v>0.1770007532429444</v>
      </c>
      <c r="U293" s="36">
        <f t="shared" si="62"/>
        <v>0.22958685321293948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4240048</v>
      </c>
      <c r="E297" s="31">
        <v>4240048</v>
      </c>
      <c r="F297" s="31">
        <v>588517</v>
      </c>
      <c r="G297" s="36">
        <f t="shared" si="56"/>
        <v>0.13879960792896684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588517</v>
      </c>
      <c r="O297" s="36">
        <f t="shared" si="60"/>
        <v>0.13879960792896684</v>
      </c>
      <c r="P297" s="31">
        <v>415882</v>
      </c>
      <c r="Q297" s="31">
        <v>4489720</v>
      </c>
      <c r="R297" s="31">
        <v>3852824</v>
      </c>
      <c r="S297" s="31">
        <v>415882</v>
      </c>
      <c r="T297" s="36">
        <f t="shared" si="61"/>
        <v>9.2629829922578691E-2</v>
      </c>
      <c r="U297" s="36">
        <f t="shared" si="62"/>
        <v>0.41510572710528471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35320765</v>
      </c>
      <c r="E298" s="32">
        <f>SUM(E293:E297)</f>
        <v>35320765</v>
      </c>
      <c r="F298" s="32">
        <f>SUM(F293:F297)</f>
        <v>6865039</v>
      </c>
      <c r="G298" s="37">
        <f t="shared" si="56"/>
        <v>0.19436269288051944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6865039</v>
      </c>
      <c r="O298" s="37">
        <f t="shared" si="60"/>
        <v>0.19436269288051944</v>
      </c>
      <c r="P298" s="32">
        <f>SUM(P293:P297)</f>
        <v>5520460</v>
      </c>
      <c r="Q298" s="32">
        <f>SUM(Q293:Q297)</f>
        <v>33329021</v>
      </c>
      <c r="R298" s="32">
        <f>SUM(R293:R297)</f>
        <v>33142125</v>
      </c>
      <c r="S298" s="32">
        <f>SUM(S293:S297)</f>
        <v>5520460</v>
      </c>
      <c r="T298" s="37">
        <f t="shared" si="61"/>
        <v>0.16563522822947604</v>
      </c>
      <c r="U298" s="37">
        <f t="shared" si="62"/>
        <v>0.24356285526930721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48284598</v>
      </c>
      <c r="E299" s="32">
        <f>SUM(E263:E266,E268:E274,E276:E284,E286:E291,E293:E297)</f>
        <v>48284598</v>
      </c>
      <c r="F299" s="32">
        <f>SUM(F263:F266,F268:F274,F276:F284,F286:F291,F293:F297)</f>
        <v>10032169</v>
      </c>
      <c r="G299" s="37">
        <f t="shared" si="56"/>
        <v>0.20777161694501423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10032169</v>
      </c>
      <c r="O299" s="37">
        <f t="shared" si="60"/>
        <v>0.20777161694501423</v>
      </c>
      <c r="P299" s="32">
        <f>SUM(P263:P266,P268:P274,P276:P284,P286:P291,P293:P297)</f>
        <v>8483317</v>
      </c>
      <c r="Q299" s="32">
        <f>SUM(Q263:Q266,Q268:Q274,Q276:Q284,Q286:Q291,Q293:Q297)</f>
        <v>47891540</v>
      </c>
      <c r="R299" s="32">
        <f>SUM(R263:R266,R268:R274,R276:R284,R286:R291,R293:R297)</f>
        <v>46080634</v>
      </c>
      <c r="S299" s="32">
        <f>SUM(S263:S266,S268:S274,S276:S284,S286:S291,S293:S297)</f>
        <v>8483317</v>
      </c>
      <c r="T299" s="37">
        <f t="shared" si="61"/>
        <v>0.17713602444189516</v>
      </c>
      <c r="U299" s="37">
        <f t="shared" si="62"/>
        <v>0.18257622578526767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513520086</v>
      </c>
      <c r="E302" s="31">
        <v>513520086</v>
      </c>
      <c r="F302" s="31">
        <v>102352664</v>
      </c>
      <c r="G302" s="36">
        <f t="shared" ref="G302:G339" si="63">IF(($D302     =0),0,($F302     /$D302     ))</f>
        <v>0.19931579463086474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102352664</v>
      </c>
      <c r="O302" s="36">
        <f t="shared" ref="O302:O339" si="67">IF(($D302     =0),0,($N302     /$D302     ))</f>
        <v>0.19931579463086474</v>
      </c>
      <c r="P302" s="31">
        <v>114888177</v>
      </c>
      <c r="Q302" s="31">
        <v>434368254</v>
      </c>
      <c r="R302" s="31">
        <v>465947522</v>
      </c>
      <c r="S302" s="31">
        <v>114888177</v>
      </c>
      <c r="T302" s="36">
        <f t="shared" ref="T302:T339" si="68">IF(($Q302     =0),0,($S302     /$Q302     ))</f>
        <v>0.26449487489479379</v>
      </c>
      <c r="U302" s="36">
        <f t="shared" ref="U302:U339" si="69">IF(($P302     =0),0,(($F302     /$P302     )-1))</f>
        <v>-0.10911055712895501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513520086</v>
      </c>
      <c r="E303" s="32">
        <f>E302</f>
        <v>513520086</v>
      </c>
      <c r="F303" s="32">
        <f>F302</f>
        <v>102352664</v>
      </c>
      <c r="G303" s="37">
        <f t="shared" si="63"/>
        <v>0.19931579463086474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102352664</v>
      </c>
      <c r="O303" s="37">
        <f t="shared" si="67"/>
        <v>0.19931579463086474</v>
      </c>
      <c r="P303" s="32">
        <f>P302</f>
        <v>114888177</v>
      </c>
      <c r="Q303" s="32">
        <f>Q302</f>
        <v>434368254</v>
      </c>
      <c r="R303" s="32">
        <f>R302</f>
        <v>465947522</v>
      </c>
      <c r="S303" s="32">
        <f>S302</f>
        <v>114888177</v>
      </c>
      <c r="T303" s="37">
        <f t="shared" si="68"/>
        <v>0.26449487489479379</v>
      </c>
      <c r="U303" s="37">
        <f t="shared" si="69"/>
        <v>-0.10911055712895501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3309083</v>
      </c>
      <c r="E304" s="31">
        <v>3309083</v>
      </c>
      <c r="F304" s="31">
        <v>646648</v>
      </c>
      <c r="G304" s="36">
        <f t="shared" si="63"/>
        <v>0.19541607146148948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646648</v>
      </c>
      <c r="O304" s="36">
        <f t="shared" si="67"/>
        <v>0.19541607146148948</v>
      </c>
      <c r="P304" s="31">
        <v>656562</v>
      </c>
      <c r="Q304" s="31">
        <v>3028404</v>
      </c>
      <c r="R304" s="31">
        <v>2939561</v>
      </c>
      <c r="S304" s="31">
        <v>656562</v>
      </c>
      <c r="T304" s="36">
        <f t="shared" si="68"/>
        <v>0.21680132505438507</v>
      </c>
      <c r="U304" s="36">
        <f t="shared" si="69"/>
        <v>-1.50998687100381E-2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1020106</v>
      </c>
      <c r="E307" s="31">
        <v>1020106</v>
      </c>
      <c r="F307" s="31">
        <v>55282</v>
      </c>
      <c r="G307" s="36">
        <f t="shared" si="63"/>
        <v>5.4192407455695778E-2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55282</v>
      </c>
      <c r="O307" s="36">
        <f t="shared" si="67"/>
        <v>5.4192407455695778E-2</v>
      </c>
      <c r="P307" s="31">
        <v>144</v>
      </c>
      <c r="Q307" s="31">
        <v>1098723</v>
      </c>
      <c r="R307" s="31">
        <v>1086723</v>
      </c>
      <c r="S307" s="31">
        <v>144</v>
      </c>
      <c r="T307" s="36">
        <f t="shared" si="68"/>
        <v>1.3106124109534432E-4</v>
      </c>
      <c r="U307" s="36">
        <f t="shared" si="69"/>
        <v>382.90277777777777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2332046</v>
      </c>
      <c r="E308" s="31">
        <v>2332046</v>
      </c>
      <c r="F308" s="31">
        <v>402183</v>
      </c>
      <c r="G308" s="36">
        <f t="shared" si="63"/>
        <v>0.17245929111175337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402183</v>
      </c>
      <c r="O308" s="36">
        <f t="shared" si="67"/>
        <v>0.17245929111175337</v>
      </c>
      <c r="P308" s="31">
        <v>150828</v>
      </c>
      <c r="Q308" s="31">
        <v>2505961</v>
      </c>
      <c r="R308" s="31">
        <v>2373977</v>
      </c>
      <c r="S308" s="31">
        <v>150828</v>
      </c>
      <c r="T308" s="36">
        <f t="shared" si="68"/>
        <v>6.0187688475598786E-2</v>
      </c>
      <c r="U308" s="36">
        <f t="shared" si="69"/>
        <v>1.6665009149494789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3146644</v>
      </c>
      <c r="E309" s="31">
        <v>3146644</v>
      </c>
      <c r="F309" s="31">
        <v>736054</v>
      </c>
      <c r="G309" s="36">
        <f t="shared" si="63"/>
        <v>0.23391715109812231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736054</v>
      </c>
      <c r="O309" s="36">
        <f t="shared" si="67"/>
        <v>0.23391715109812231</v>
      </c>
      <c r="P309" s="31">
        <v>505573</v>
      </c>
      <c r="Q309" s="31">
        <v>3344690</v>
      </c>
      <c r="R309" s="31">
        <v>3344690</v>
      </c>
      <c r="S309" s="31">
        <v>505573</v>
      </c>
      <c r="T309" s="36">
        <f t="shared" si="68"/>
        <v>0.15115690841303678</v>
      </c>
      <c r="U309" s="36">
        <f t="shared" si="69"/>
        <v>0.45588075312566145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9807879</v>
      </c>
      <c r="E310" s="32">
        <f>SUM(E304:E309)</f>
        <v>9807879</v>
      </c>
      <c r="F310" s="32">
        <f>SUM(F304:F309)</f>
        <v>1840167</v>
      </c>
      <c r="G310" s="37">
        <f t="shared" si="63"/>
        <v>0.18762129916162301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1840167</v>
      </c>
      <c r="O310" s="37">
        <f t="shared" si="67"/>
        <v>0.18762129916162301</v>
      </c>
      <c r="P310" s="32">
        <f>SUM(P304:P309)</f>
        <v>1313107</v>
      </c>
      <c r="Q310" s="32">
        <f>SUM(Q304:Q309)</f>
        <v>9977778</v>
      </c>
      <c r="R310" s="32">
        <f>SUM(R304:R309)</f>
        <v>9744951</v>
      </c>
      <c r="S310" s="32">
        <f>SUM(S304:S309)</f>
        <v>1313107</v>
      </c>
      <c r="T310" s="37">
        <f t="shared" si="68"/>
        <v>0.13160314851663366</v>
      </c>
      <c r="U310" s="37">
        <f t="shared" si="69"/>
        <v>0.40138389331562463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1075996</v>
      </c>
      <c r="E311" s="31">
        <v>1075996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250000</v>
      </c>
      <c r="Q311" s="31">
        <v>1058560</v>
      </c>
      <c r="R311" s="31">
        <v>1038560</v>
      </c>
      <c r="S311" s="31">
        <v>250000</v>
      </c>
      <c r="T311" s="36">
        <f t="shared" si="68"/>
        <v>0.23616989117291415</v>
      </c>
      <c r="U311" s="36">
        <f t="shared" si="69"/>
        <v>-1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995500</v>
      </c>
      <c r="E314" s="31">
        <v>995500</v>
      </c>
      <c r="F314" s="31">
        <v>120863</v>
      </c>
      <c r="G314" s="36">
        <f t="shared" si="63"/>
        <v>0.12140934203917629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120863</v>
      </c>
      <c r="O314" s="36">
        <f t="shared" si="67"/>
        <v>0.12140934203917629</v>
      </c>
      <c r="P314" s="31">
        <v>16789</v>
      </c>
      <c r="Q314" s="31">
        <v>950200</v>
      </c>
      <c r="R314" s="31">
        <v>1932200</v>
      </c>
      <c r="S314" s="31">
        <v>16789</v>
      </c>
      <c r="T314" s="36">
        <f t="shared" si="68"/>
        <v>1.7668911808040411E-2</v>
      </c>
      <c r="U314" s="36">
        <f t="shared" si="69"/>
        <v>6.1989397820001191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2200583</v>
      </c>
      <c r="E315" s="31">
        <v>2322583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2132199</v>
      </c>
      <c r="R315" s="31">
        <v>2182222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10896424</v>
      </c>
      <c r="E316" s="31">
        <v>10896424</v>
      </c>
      <c r="F316" s="31">
        <v>1209914</v>
      </c>
      <c r="G316" s="36">
        <f t="shared" si="63"/>
        <v>0.1110377129230654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1209914</v>
      </c>
      <c r="O316" s="36">
        <f t="shared" si="67"/>
        <v>0.1110377129230654</v>
      </c>
      <c r="P316" s="31">
        <v>1897596</v>
      </c>
      <c r="Q316" s="31">
        <v>12533279</v>
      </c>
      <c r="R316" s="31">
        <v>10485605</v>
      </c>
      <c r="S316" s="31">
        <v>1897596</v>
      </c>
      <c r="T316" s="36">
        <f t="shared" si="68"/>
        <v>0.15140459252522823</v>
      </c>
      <c r="U316" s="36">
        <f t="shared" si="69"/>
        <v>-0.3623964215776172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15168503</v>
      </c>
      <c r="E317" s="32">
        <f>SUM(E311:E316)</f>
        <v>15290503</v>
      </c>
      <c r="F317" s="32">
        <f>SUM(F311:F316)</f>
        <v>1330777</v>
      </c>
      <c r="G317" s="37">
        <f t="shared" si="63"/>
        <v>8.7732916030012986E-2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1330777</v>
      </c>
      <c r="O317" s="37">
        <f t="shared" si="67"/>
        <v>8.7732916030012986E-2</v>
      </c>
      <c r="P317" s="32">
        <f>SUM(P311:P316)</f>
        <v>2164385</v>
      </c>
      <c r="Q317" s="32">
        <f>SUM(Q311:Q316)</f>
        <v>16674238</v>
      </c>
      <c r="R317" s="32">
        <f>SUM(R311:R316)</f>
        <v>15638587</v>
      </c>
      <c r="S317" s="32">
        <f>SUM(S311:S316)</f>
        <v>2164385</v>
      </c>
      <c r="T317" s="37">
        <f t="shared" si="68"/>
        <v>0.12980413257865217</v>
      </c>
      <c r="U317" s="37">
        <f t="shared" si="69"/>
        <v>-0.38514774404738528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240001</v>
      </c>
      <c r="E318" s="31">
        <v>240001</v>
      </c>
      <c r="F318" s="31">
        <v>1040</v>
      </c>
      <c r="G318" s="36">
        <f t="shared" si="63"/>
        <v>4.3333152778530087E-3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1040</v>
      </c>
      <c r="O318" s="36">
        <f t="shared" si="67"/>
        <v>4.3333152778530087E-3</v>
      </c>
      <c r="P318" s="31">
        <v>0</v>
      </c>
      <c r="Q318" s="31">
        <v>428000</v>
      </c>
      <c r="R318" s="31">
        <v>244137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6921010</v>
      </c>
      <c r="E319" s="31">
        <v>6921010</v>
      </c>
      <c r="F319" s="31">
        <v>764784</v>
      </c>
      <c r="G319" s="36">
        <f t="shared" si="63"/>
        <v>0.11050179092357908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764784</v>
      </c>
      <c r="O319" s="36">
        <f t="shared" si="67"/>
        <v>0.11050179092357908</v>
      </c>
      <c r="P319" s="31">
        <v>1223916</v>
      </c>
      <c r="Q319" s="31">
        <v>3923223</v>
      </c>
      <c r="R319" s="31">
        <v>5930138</v>
      </c>
      <c r="S319" s="31">
        <v>1223916</v>
      </c>
      <c r="T319" s="36">
        <f t="shared" si="68"/>
        <v>0.31196697205333473</v>
      </c>
      <c r="U319" s="36">
        <f t="shared" si="69"/>
        <v>-0.37513358759914894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1598203</v>
      </c>
      <c r="E321" s="31">
        <v>1598203</v>
      </c>
      <c r="F321" s="31">
        <v>208545</v>
      </c>
      <c r="G321" s="36">
        <f t="shared" si="63"/>
        <v>0.13048717841225427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208545</v>
      </c>
      <c r="O321" s="36">
        <f t="shared" si="67"/>
        <v>0.13048717841225427</v>
      </c>
      <c r="P321" s="31">
        <v>246198</v>
      </c>
      <c r="Q321" s="31">
        <v>1643625</v>
      </c>
      <c r="R321" s="31">
        <v>1705371</v>
      </c>
      <c r="S321" s="31">
        <v>246198</v>
      </c>
      <c r="T321" s="36">
        <f t="shared" si="68"/>
        <v>0.14978964179785534</v>
      </c>
      <c r="U321" s="36">
        <f t="shared" si="69"/>
        <v>-0.15293787926790636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8759214</v>
      </c>
      <c r="E323" s="32">
        <f>SUM(E318:E322)</f>
        <v>8759214</v>
      </c>
      <c r="F323" s="32">
        <f>SUM(F318:F322)</f>
        <v>974369</v>
      </c>
      <c r="G323" s="37">
        <f t="shared" si="63"/>
        <v>0.11123931896172419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974369</v>
      </c>
      <c r="O323" s="37">
        <f t="shared" si="67"/>
        <v>0.11123931896172419</v>
      </c>
      <c r="P323" s="32">
        <f>SUM(P318:P322)</f>
        <v>1470114</v>
      </c>
      <c r="Q323" s="32">
        <f>SUM(Q318:Q322)</f>
        <v>5994848</v>
      </c>
      <c r="R323" s="32">
        <f>SUM(R318:R322)</f>
        <v>7879646</v>
      </c>
      <c r="S323" s="32">
        <f>SUM(S318:S322)</f>
        <v>1470114</v>
      </c>
      <c r="T323" s="37">
        <f t="shared" si="68"/>
        <v>0.24522957045783311</v>
      </c>
      <c r="U323" s="37">
        <f t="shared" si="69"/>
        <v>-0.33721534520452157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1486959</v>
      </c>
      <c r="E325" s="31">
        <v>1486959</v>
      </c>
      <c r="F325" s="31">
        <v>340621</v>
      </c>
      <c r="G325" s="36">
        <f t="shared" si="63"/>
        <v>0.22907222055214704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340621</v>
      </c>
      <c r="O325" s="36">
        <f t="shared" si="67"/>
        <v>0.22907222055214704</v>
      </c>
      <c r="P325" s="31">
        <v>195296</v>
      </c>
      <c r="Q325" s="31">
        <v>1349910</v>
      </c>
      <c r="R325" s="31">
        <v>1343318</v>
      </c>
      <c r="S325" s="31">
        <v>195296</v>
      </c>
      <c r="T325" s="36">
        <f t="shared" si="68"/>
        <v>0.14467334859360995</v>
      </c>
      <c r="U325" s="36">
        <f t="shared" si="69"/>
        <v>0.74412686383745696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10015904</v>
      </c>
      <c r="E326" s="31">
        <v>10040904</v>
      </c>
      <c r="F326" s="31">
        <v>3494019</v>
      </c>
      <c r="G326" s="36">
        <f t="shared" si="63"/>
        <v>0.3488470935823666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3494019</v>
      </c>
      <c r="O326" s="36">
        <f t="shared" si="67"/>
        <v>0.3488470935823666</v>
      </c>
      <c r="P326" s="31">
        <v>2908609</v>
      </c>
      <c r="Q326" s="31">
        <v>8752211</v>
      </c>
      <c r="R326" s="31">
        <v>8633368</v>
      </c>
      <c r="S326" s="31">
        <v>2908609</v>
      </c>
      <c r="T326" s="36">
        <f t="shared" si="68"/>
        <v>0.33232848248288349</v>
      </c>
      <c r="U326" s="36">
        <f t="shared" si="69"/>
        <v>0.20126802880689709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20120510</v>
      </c>
      <c r="E327" s="31">
        <v>20122190</v>
      </c>
      <c r="F327" s="31">
        <v>4194286</v>
      </c>
      <c r="G327" s="36">
        <f t="shared" si="63"/>
        <v>0.20845823490557644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4194286</v>
      </c>
      <c r="O327" s="36">
        <f t="shared" si="67"/>
        <v>0.20845823490557644</v>
      </c>
      <c r="P327" s="31">
        <v>3912335</v>
      </c>
      <c r="Q327" s="31">
        <v>22024413</v>
      </c>
      <c r="R327" s="31">
        <v>24024413</v>
      </c>
      <c r="S327" s="31">
        <v>3912335</v>
      </c>
      <c r="T327" s="36">
        <f t="shared" si="68"/>
        <v>0.17763628933038988</v>
      </c>
      <c r="U327" s="36">
        <f t="shared" si="69"/>
        <v>7.2067192610039799E-2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14143899</v>
      </c>
      <c r="E329" s="31">
        <v>14143899</v>
      </c>
      <c r="F329" s="31">
        <v>1029542</v>
      </c>
      <c r="G329" s="36">
        <f t="shared" si="63"/>
        <v>7.2790536753691473E-2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1029542</v>
      </c>
      <c r="O329" s="36">
        <f t="shared" si="67"/>
        <v>7.2790536753691473E-2</v>
      </c>
      <c r="P329" s="31">
        <v>936499</v>
      </c>
      <c r="Q329" s="31">
        <v>6224645</v>
      </c>
      <c r="R329" s="31">
        <v>8401299</v>
      </c>
      <c r="S329" s="31">
        <v>936499</v>
      </c>
      <c r="T329" s="36">
        <f t="shared" si="68"/>
        <v>0.15045018631584611</v>
      </c>
      <c r="U329" s="36">
        <f t="shared" si="69"/>
        <v>9.9351948053334915E-2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1575236</v>
      </c>
      <c r="E331" s="31">
        <v>1575236</v>
      </c>
      <c r="F331" s="31">
        <v>412112</v>
      </c>
      <c r="G331" s="36">
        <f t="shared" si="63"/>
        <v>0.26161921134357008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412112</v>
      </c>
      <c r="O331" s="36">
        <f t="shared" si="67"/>
        <v>0.26161921134357008</v>
      </c>
      <c r="P331" s="31">
        <v>302427</v>
      </c>
      <c r="Q331" s="31">
        <v>1655588</v>
      </c>
      <c r="R331" s="31">
        <v>1567066</v>
      </c>
      <c r="S331" s="31">
        <v>302427</v>
      </c>
      <c r="T331" s="36">
        <f t="shared" si="68"/>
        <v>0.18267044699526694</v>
      </c>
      <c r="U331" s="36">
        <f t="shared" si="69"/>
        <v>0.36268256471809734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47342508</v>
      </c>
      <c r="E332" s="32">
        <f>SUM(E324:E331)</f>
        <v>47369188</v>
      </c>
      <c r="F332" s="32">
        <f>SUM(F324:F331)</f>
        <v>9470580</v>
      </c>
      <c r="G332" s="37">
        <f t="shared" si="63"/>
        <v>0.20004390134971303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9470580</v>
      </c>
      <c r="O332" s="37">
        <f t="shared" si="67"/>
        <v>0.20004390134971303</v>
      </c>
      <c r="P332" s="32">
        <f>SUM(P324:P331)</f>
        <v>8255166</v>
      </c>
      <c r="Q332" s="32">
        <f>SUM(Q324:Q331)</f>
        <v>40006767</v>
      </c>
      <c r="R332" s="32">
        <f>SUM(R324:R331)</f>
        <v>43969464</v>
      </c>
      <c r="S332" s="32">
        <f>SUM(S324:S331)</f>
        <v>8255166</v>
      </c>
      <c r="T332" s="37">
        <f t="shared" si="68"/>
        <v>0.20634424171290822</v>
      </c>
      <c r="U332" s="37">
        <f t="shared" si="69"/>
        <v>0.14723071589353864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334750</v>
      </c>
      <c r="E333" s="31">
        <v>334750</v>
      </c>
      <c r="F333" s="31">
        <v>113045</v>
      </c>
      <c r="G333" s="36">
        <f t="shared" si="63"/>
        <v>0.33769977595220313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113045</v>
      </c>
      <c r="O333" s="36">
        <f t="shared" si="67"/>
        <v>0.33769977595220313</v>
      </c>
      <c r="P333" s="31">
        <v>105202</v>
      </c>
      <c r="Q333" s="31">
        <v>538562</v>
      </c>
      <c r="R333" s="31">
        <v>469800</v>
      </c>
      <c r="S333" s="31">
        <v>105202</v>
      </c>
      <c r="T333" s="36">
        <f t="shared" si="68"/>
        <v>0.19533869823715747</v>
      </c>
      <c r="U333" s="36">
        <f t="shared" si="69"/>
        <v>7.4551814604285171E-2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200000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100000</v>
      </c>
      <c r="R336" s="31">
        <v>36121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334750</v>
      </c>
      <c r="E337" s="32">
        <f>SUM(E333:E336)</f>
        <v>334750</v>
      </c>
      <c r="F337" s="32">
        <f>SUM(F333:F336)</f>
        <v>113045</v>
      </c>
      <c r="G337" s="37">
        <f t="shared" si="63"/>
        <v>0.33769977595220313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113045</v>
      </c>
      <c r="O337" s="37">
        <f t="shared" si="67"/>
        <v>0.33769977595220313</v>
      </c>
      <c r="P337" s="32">
        <f>SUM(P333:P336)</f>
        <v>105202</v>
      </c>
      <c r="Q337" s="32">
        <f>SUM(Q333:Q336)</f>
        <v>638562</v>
      </c>
      <c r="R337" s="32">
        <f>SUM(R333:R336)</f>
        <v>705921</v>
      </c>
      <c r="S337" s="32">
        <f>SUM(S333:S336)</f>
        <v>105202</v>
      </c>
      <c r="T337" s="37">
        <f t="shared" si="68"/>
        <v>0.16474829382268283</v>
      </c>
      <c r="U337" s="37">
        <f t="shared" si="69"/>
        <v>7.4551814604285171E-2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594932940</v>
      </c>
      <c r="E338" s="32">
        <f>SUM(E302,E304:E309,E311:E316,E318:E322,E324:E331,E333:E336)</f>
        <v>595081620</v>
      </c>
      <c r="F338" s="32">
        <f>SUM(F302,F304:F309,F311:F316,F318:F322,F324:F331,F333:F336)</f>
        <v>116081602</v>
      </c>
      <c r="G338" s="37">
        <f t="shared" si="63"/>
        <v>0.19511712025896566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116081602</v>
      </c>
      <c r="O338" s="37">
        <f t="shared" si="67"/>
        <v>0.19511712025896566</v>
      </c>
      <c r="P338" s="32">
        <f>SUM(P302,P304:P309,P311:P316,P318:P322,P324:P331,P333:P336)</f>
        <v>128196151</v>
      </c>
      <c r="Q338" s="32">
        <f>SUM(Q302,Q304:Q309,Q311:Q316,Q318:Q322,Q324:Q331,Q333:Q336)</f>
        <v>507660447</v>
      </c>
      <c r="R338" s="32">
        <f>SUM(R302,R304:R309,R311:R316,R318:R322,R324:R331,R333:R336)</f>
        <v>543886091</v>
      </c>
      <c r="S338" s="32">
        <f>SUM(S302,S304:S309,S311:S316,S318:S322,S324:S331,S333:S336)</f>
        <v>128196151</v>
      </c>
      <c r="T338" s="37">
        <f t="shared" si="68"/>
        <v>0.25252341748814638</v>
      </c>
      <c r="U338" s="37">
        <f t="shared" si="69"/>
        <v>-9.4500099304853591E-2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3214034795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3218584130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653970620</v>
      </c>
      <c r="G339" s="39">
        <f t="shared" si="63"/>
        <v>0.20347341012529394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653970620</v>
      </c>
      <c r="O339" s="39">
        <f t="shared" si="67"/>
        <v>0.20347341012529394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667588021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3078705760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3053716638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667588021</v>
      </c>
      <c r="T339" s="39">
        <f t="shared" si="68"/>
        <v>0.21684047552501412</v>
      </c>
      <c r="U339" s="39">
        <f t="shared" si="69"/>
        <v>-2.0397910944540465E-2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1801686270</v>
      </c>
      <c r="E8" s="31">
        <v>1801909668</v>
      </c>
      <c r="F8" s="31">
        <v>424019777</v>
      </c>
      <c r="G8" s="36">
        <f>IF(($D8       =0),0,($F8       /$D8       ))</f>
        <v>0.23534606666009616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424019777</v>
      </c>
      <c r="O8" s="36">
        <f>IF(($D8       =0),0,($N8       /$D8       ))</f>
        <v>0.23534606666009616</v>
      </c>
      <c r="P8" s="31">
        <v>433504890</v>
      </c>
      <c r="Q8" s="31">
        <v>1610867903</v>
      </c>
      <c r="R8" s="31">
        <v>1643810915</v>
      </c>
      <c r="S8" s="31">
        <v>433504890</v>
      </c>
      <c r="T8" s="36">
        <f>IF(($Q8       =0),0,($S8       /$Q8       ))</f>
        <v>0.269112625059238</v>
      </c>
      <c r="U8" s="36">
        <f>IF(($P8       =0),0,(($F8       /$P8       )-1))</f>
        <v>-2.1880059991941536E-2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2292865150</v>
      </c>
      <c r="E9" s="31">
        <v>2292865150</v>
      </c>
      <c r="F9" s="31">
        <v>275886617</v>
      </c>
      <c r="G9" s="36">
        <f>IF(($D9       =0),0,($F9       /$D9       ))</f>
        <v>0.12032396104934474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275886617</v>
      </c>
      <c r="O9" s="36">
        <f>IF(($D9       =0),0,($N9       /$D9       ))</f>
        <v>0.12032396104934474</v>
      </c>
      <c r="P9" s="31">
        <v>394690186</v>
      </c>
      <c r="Q9" s="31">
        <v>2230332780</v>
      </c>
      <c r="R9" s="31">
        <v>2276243410</v>
      </c>
      <c r="S9" s="31">
        <v>394690186</v>
      </c>
      <c r="T9" s="36">
        <f>IF(($Q9       =0),0,($S9       /$Q9       ))</f>
        <v>0.17696470658517605</v>
      </c>
      <c r="U9" s="36">
        <f>IF(($P9       =0),0,(($F9       /$P9       )-1))</f>
        <v>-0.30100461884806029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4094551420</v>
      </c>
      <c r="E10" s="32">
        <f>SUM(E8:E9)</f>
        <v>4094774818</v>
      </c>
      <c r="F10" s="32">
        <f>SUM(F8:F9)</f>
        <v>699906394</v>
      </c>
      <c r="G10" s="37">
        <f t="shared" ref="G10:G54" si="0">IF(($D10      =0),0,($F10      /$D10      ))</f>
        <v>0.17093603723750525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699906394</v>
      </c>
      <c r="O10" s="37">
        <f t="shared" ref="O10:O54" si="4">IF(($D10      =0),0,($N10      /$D10      ))</f>
        <v>0.17093603723750525</v>
      </c>
      <c r="P10" s="32">
        <f>SUM(P8:P9)</f>
        <v>828195076</v>
      </c>
      <c r="Q10" s="32">
        <f>SUM(Q8:Q9)</f>
        <v>3841200683</v>
      </c>
      <c r="R10" s="32">
        <f>SUM(R8:R9)</f>
        <v>3920054325</v>
      </c>
      <c r="S10" s="32">
        <f>SUM(S8:S9)</f>
        <v>828195076</v>
      </c>
      <c r="T10" s="37">
        <f t="shared" ref="T10:T54" si="5">IF(($Q10      =0),0,($S10      /$Q10      ))</f>
        <v>0.21560838507223601</v>
      </c>
      <c r="U10" s="37">
        <f t="shared" ref="U10:U54" si="6">IF(($P10      =0),0,(($F10      /$P10      )-1))</f>
        <v>-0.15490152708901161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137038669</v>
      </c>
      <c r="E11" s="31">
        <v>137038669</v>
      </c>
      <c r="F11" s="31">
        <v>38036659</v>
      </c>
      <c r="G11" s="36">
        <f t="shared" si="0"/>
        <v>0.27756150346147918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38036659</v>
      </c>
      <c r="O11" s="36">
        <f t="shared" si="4"/>
        <v>0.27756150346147918</v>
      </c>
      <c r="P11" s="31">
        <v>42052842</v>
      </c>
      <c r="Q11" s="31">
        <v>109240213</v>
      </c>
      <c r="R11" s="31">
        <v>146065886</v>
      </c>
      <c r="S11" s="31">
        <v>42052842</v>
      </c>
      <c r="T11" s="36">
        <f t="shared" si="5"/>
        <v>0.38495752475327011</v>
      </c>
      <c r="U11" s="36">
        <f t="shared" si="6"/>
        <v>-9.5503248032558608E-2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99405750</v>
      </c>
      <c r="E12" s="31">
        <v>102506099</v>
      </c>
      <c r="F12" s="31">
        <v>12926973</v>
      </c>
      <c r="G12" s="36">
        <f t="shared" si="0"/>
        <v>0.13004250760142144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12926973</v>
      </c>
      <c r="O12" s="36">
        <f t="shared" si="4"/>
        <v>0.13004250760142144</v>
      </c>
      <c r="P12" s="31">
        <v>12970656</v>
      </c>
      <c r="Q12" s="31">
        <v>82977375</v>
      </c>
      <c r="R12" s="31">
        <v>89116860</v>
      </c>
      <c r="S12" s="31">
        <v>12970656</v>
      </c>
      <c r="T12" s="36">
        <f t="shared" si="5"/>
        <v>0.15631557397423093</v>
      </c>
      <c r="U12" s="36">
        <f t="shared" si="6"/>
        <v>-3.3678327449282452E-3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118785918</v>
      </c>
      <c r="E13" s="31">
        <v>118785918</v>
      </c>
      <c r="F13" s="31">
        <v>19520425</v>
      </c>
      <c r="G13" s="36">
        <f t="shared" si="0"/>
        <v>0.16433282099987642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19520425</v>
      </c>
      <c r="O13" s="36">
        <f t="shared" si="4"/>
        <v>0.16433282099987642</v>
      </c>
      <c r="P13" s="31">
        <v>11967129</v>
      </c>
      <c r="Q13" s="31">
        <v>124585308</v>
      </c>
      <c r="R13" s="31">
        <v>151298522</v>
      </c>
      <c r="S13" s="31">
        <v>11967129</v>
      </c>
      <c r="T13" s="36">
        <f t="shared" si="5"/>
        <v>9.6055700243563233E-2</v>
      </c>
      <c r="U13" s="36">
        <f t="shared" si="6"/>
        <v>0.63117026648580454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140556191</v>
      </c>
      <c r="E14" s="31">
        <v>140556191</v>
      </c>
      <c r="F14" s="31">
        <v>26173058</v>
      </c>
      <c r="G14" s="36">
        <f t="shared" si="0"/>
        <v>0.186210637993171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26173058</v>
      </c>
      <c r="O14" s="36">
        <f t="shared" si="4"/>
        <v>0.186210637993171</v>
      </c>
      <c r="P14" s="31">
        <v>25012955</v>
      </c>
      <c r="Q14" s="31">
        <v>107145257</v>
      </c>
      <c r="R14" s="31">
        <v>102967180</v>
      </c>
      <c r="S14" s="31">
        <v>25012955</v>
      </c>
      <c r="T14" s="36">
        <f t="shared" si="5"/>
        <v>0.23344901771993509</v>
      </c>
      <c r="U14" s="36">
        <f t="shared" si="6"/>
        <v>4.6380085839518026E-2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62063368</v>
      </c>
      <c r="E15" s="31">
        <v>62063368</v>
      </c>
      <c r="F15" s="31">
        <v>20604000</v>
      </c>
      <c r="G15" s="36">
        <f t="shared" si="0"/>
        <v>0.33198327232257197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20604000</v>
      </c>
      <c r="O15" s="36">
        <f t="shared" si="4"/>
        <v>0.33198327232257197</v>
      </c>
      <c r="P15" s="31">
        <v>17110279</v>
      </c>
      <c r="Q15" s="31">
        <v>65794992</v>
      </c>
      <c r="R15" s="31">
        <v>66756829</v>
      </c>
      <c r="S15" s="31">
        <v>17110279</v>
      </c>
      <c r="T15" s="36">
        <f t="shared" si="5"/>
        <v>0.26005442785067895</v>
      </c>
      <c r="U15" s="36">
        <f t="shared" si="6"/>
        <v>0.20418842965681616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332893185</v>
      </c>
      <c r="E16" s="31">
        <v>329085692</v>
      </c>
      <c r="F16" s="31">
        <v>67083685</v>
      </c>
      <c r="G16" s="36">
        <f t="shared" si="0"/>
        <v>0.2015171473095792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67083685</v>
      </c>
      <c r="O16" s="36">
        <f t="shared" si="4"/>
        <v>0.2015171473095792</v>
      </c>
      <c r="P16" s="31">
        <v>53603800</v>
      </c>
      <c r="Q16" s="31">
        <v>300430237</v>
      </c>
      <c r="R16" s="31">
        <v>306574481</v>
      </c>
      <c r="S16" s="31">
        <v>53603800</v>
      </c>
      <c r="T16" s="36">
        <f t="shared" si="5"/>
        <v>0.17842345209746646</v>
      </c>
      <c r="U16" s="36">
        <f t="shared" si="6"/>
        <v>0.25147256351228831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52060674</v>
      </c>
      <c r="E17" s="31">
        <v>52060674</v>
      </c>
      <c r="F17" s="31">
        <v>10810912</v>
      </c>
      <c r="G17" s="36">
        <f t="shared" si="0"/>
        <v>0.20765985473027107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10810912</v>
      </c>
      <c r="O17" s="36">
        <f t="shared" si="4"/>
        <v>0.20765985473027107</v>
      </c>
      <c r="P17" s="31">
        <v>-45741910</v>
      </c>
      <c r="Q17" s="31">
        <v>66445404</v>
      </c>
      <c r="R17" s="31">
        <v>63790562</v>
      </c>
      <c r="S17" s="31">
        <v>-45741910</v>
      </c>
      <c r="T17" s="36">
        <f t="shared" si="5"/>
        <v>-0.68841345294551903</v>
      </c>
      <c r="U17" s="36">
        <f t="shared" si="6"/>
        <v>-1.2363458806158292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57204986</v>
      </c>
      <c r="E18" s="31">
        <v>57204986</v>
      </c>
      <c r="F18" s="31">
        <v>9550113</v>
      </c>
      <c r="G18" s="36">
        <f t="shared" si="0"/>
        <v>0.16694546520822504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9550113</v>
      </c>
      <c r="O18" s="36">
        <f t="shared" si="4"/>
        <v>0.16694546520822504</v>
      </c>
      <c r="P18" s="31">
        <v>7810950</v>
      </c>
      <c r="Q18" s="31">
        <v>56821900</v>
      </c>
      <c r="R18" s="31">
        <v>55560080</v>
      </c>
      <c r="S18" s="31">
        <v>7810950</v>
      </c>
      <c r="T18" s="36">
        <f t="shared" si="5"/>
        <v>0.13746372437387697</v>
      </c>
      <c r="U18" s="36">
        <f t="shared" si="6"/>
        <v>0.22265703915656876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1000008741</v>
      </c>
      <c r="E19" s="32">
        <f>SUM(E11:E18)</f>
        <v>999301597</v>
      </c>
      <c r="F19" s="32">
        <f>SUM(F11:F18)</f>
        <v>204705825</v>
      </c>
      <c r="G19" s="37">
        <f t="shared" si="0"/>
        <v>0.20470403568202411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204705825</v>
      </c>
      <c r="O19" s="37">
        <f t="shared" si="4"/>
        <v>0.20470403568202411</v>
      </c>
      <c r="P19" s="32">
        <f>SUM(P11:P18)</f>
        <v>124786701</v>
      </c>
      <c r="Q19" s="32">
        <f>SUM(Q11:Q18)</f>
        <v>913440686</v>
      </c>
      <c r="R19" s="32">
        <f>SUM(R11:R18)</f>
        <v>982130400</v>
      </c>
      <c r="S19" s="32">
        <f>SUM(S11:S18)</f>
        <v>124786701</v>
      </c>
      <c r="T19" s="37">
        <f t="shared" si="5"/>
        <v>0.13661171755600998</v>
      </c>
      <c r="U19" s="37">
        <f t="shared" si="6"/>
        <v>0.64044584366406165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162909124</v>
      </c>
      <c r="E20" s="31">
        <v>162909124</v>
      </c>
      <c r="F20" s="31">
        <v>14737767</v>
      </c>
      <c r="G20" s="36">
        <f t="shared" si="0"/>
        <v>9.0466185307091829E-2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14737767</v>
      </c>
      <c r="O20" s="36">
        <f t="shared" si="4"/>
        <v>9.0466185307091829E-2</v>
      </c>
      <c r="P20" s="31">
        <v>7249158</v>
      </c>
      <c r="Q20" s="31">
        <v>146664450</v>
      </c>
      <c r="R20" s="31">
        <v>164862230</v>
      </c>
      <c r="S20" s="31">
        <v>7249158</v>
      </c>
      <c r="T20" s="36">
        <f t="shared" si="5"/>
        <v>4.9426824291776229E-2</v>
      </c>
      <c r="U20" s="36">
        <f t="shared" si="6"/>
        <v>1.0330315603550093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342698070</v>
      </c>
      <c r="E21" s="31">
        <v>343809397</v>
      </c>
      <c r="F21" s="31">
        <v>38033843</v>
      </c>
      <c r="G21" s="36">
        <f t="shared" si="0"/>
        <v>0.11098353428135735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38033843</v>
      </c>
      <c r="O21" s="36">
        <f t="shared" si="4"/>
        <v>0.11098353428135735</v>
      </c>
      <c r="P21" s="31">
        <v>36689912</v>
      </c>
      <c r="Q21" s="31">
        <v>202555488</v>
      </c>
      <c r="R21" s="31">
        <v>314451258</v>
      </c>
      <c r="S21" s="31">
        <v>36689912</v>
      </c>
      <c r="T21" s="36">
        <f t="shared" si="5"/>
        <v>0.18113511691176692</v>
      </c>
      <c r="U21" s="36">
        <f t="shared" si="6"/>
        <v>3.6629441902177318E-2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54068052</v>
      </c>
      <c r="E22" s="31">
        <v>52898057</v>
      </c>
      <c r="F22" s="31">
        <v>13091229</v>
      </c>
      <c r="G22" s="36">
        <f t="shared" si="0"/>
        <v>0.24212503531660434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13091229</v>
      </c>
      <c r="O22" s="36">
        <f t="shared" si="4"/>
        <v>0.24212503531660434</v>
      </c>
      <c r="P22" s="31">
        <v>10907500</v>
      </c>
      <c r="Q22" s="31">
        <v>45040656</v>
      </c>
      <c r="R22" s="31">
        <v>46029558</v>
      </c>
      <c r="S22" s="31">
        <v>10907500</v>
      </c>
      <c r="T22" s="36">
        <f t="shared" si="5"/>
        <v>0.24217009627923713</v>
      </c>
      <c r="U22" s="36">
        <f t="shared" si="6"/>
        <v>0.20020435480174181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71154708</v>
      </c>
      <c r="E23" s="31">
        <v>71154708</v>
      </c>
      <c r="F23" s="31">
        <v>12745284</v>
      </c>
      <c r="G23" s="36">
        <f t="shared" si="0"/>
        <v>0.1791207406824015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12745284</v>
      </c>
      <c r="O23" s="36">
        <f t="shared" si="4"/>
        <v>0.1791207406824015</v>
      </c>
      <c r="P23" s="31">
        <v>12713088</v>
      </c>
      <c r="Q23" s="31">
        <v>65745777</v>
      </c>
      <c r="R23" s="31">
        <v>60163268</v>
      </c>
      <c r="S23" s="31">
        <v>12713088</v>
      </c>
      <c r="T23" s="36">
        <f t="shared" si="5"/>
        <v>0.19336737019626371</v>
      </c>
      <c r="U23" s="36">
        <f t="shared" si="6"/>
        <v>2.5325082308877978E-3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75049871</v>
      </c>
      <c r="E24" s="31">
        <v>75049871</v>
      </c>
      <c r="F24" s="31">
        <v>20368200</v>
      </c>
      <c r="G24" s="36">
        <f t="shared" si="0"/>
        <v>0.27139553644269421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20368200</v>
      </c>
      <c r="O24" s="36">
        <f t="shared" si="4"/>
        <v>0.27139553644269421</v>
      </c>
      <c r="P24" s="31">
        <v>20371334</v>
      </c>
      <c r="Q24" s="31">
        <v>90494962</v>
      </c>
      <c r="R24" s="31">
        <v>92550196</v>
      </c>
      <c r="S24" s="31">
        <v>20371334</v>
      </c>
      <c r="T24" s="36">
        <f t="shared" si="5"/>
        <v>0.22511014480563019</v>
      </c>
      <c r="U24" s="36">
        <f t="shared" si="6"/>
        <v>-1.5384363144799185E-4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135729453</v>
      </c>
      <c r="E25" s="31">
        <v>135729453</v>
      </c>
      <c r="F25" s="31">
        <v>22173743</v>
      </c>
      <c r="G25" s="36">
        <f t="shared" si="0"/>
        <v>0.16336721698863696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22173743</v>
      </c>
      <c r="O25" s="36">
        <f t="shared" si="4"/>
        <v>0.16336721698863696</v>
      </c>
      <c r="P25" s="31">
        <v>30801607</v>
      </c>
      <c r="Q25" s="31">
        <v>135675374</v>
      </c>
      <c r="R25" s="31">
        <v>137208416</v>
      </c>
      <c r="S25" s="31">
        <v>30801607</v>
      </c>
      <c r="T25" s="36">
        <f t="shared" si="5"/>
        <v>0.22702430140343671</v>
      </c>
      <c r="U25" s="36">
        <f t="shared" si="6"/>
        <v>-0.28011083967144956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361539665</v>
      </c>
      <c r="E26" s="31">
        <v>361539665</v>
      </c>
      <c r="F26" s="31">
        <v>83461332</v>
      </c>
      <c r="G26" s="36">
        <f t="shared" si="0"/>
        <v>0.2308497243310772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83461332</v>
      </c>
      <c r="O26" s="36">
        <f t="shared" si="4"/>
        <v>0.2308497243310772</v>
      </c>
      <c r="P26" s="31">
        <v>79151666</v>
      </c>
      <c r="Q26" s="31">
        <v>333764100</v>
      </c>
      <c r="R26" s="31">
        <v>318097991</v>
      </c>
      <c r="S26" s="31">
        <v>79151666</v>
      </c>
      <c r="T26" s="36">
        <f t="shared" si="5"/>
        <v>0.23714853095344887</v>
      </c>
      <c r="U26" s="36">
        <f t="shared" si="6"/>
        <v>5.4448203275974105E-2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1203148943</v>
      </c>
      <c r="E27" s="32">
        <f>SUM(E20:E26)</f>
        <v>1203090275</v>
      </c>
      <c r="F27" s="32">
        <f>SUM(F20:F26)</f>
        <v>204611398</v>
      </c>
      <c r="G27" s="37">
        <f t="shared" si="0"/>
        <v>0.17006323214631291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204611398</v>
      </c>
      <c r="O27" s="37">
        <f t="shared" si="4"/>
        <v>0.17006323214631291</v>
      </c>
      <c r="P27" s="32">
        <f>SUM(P20:P26)</f>
        <v>197884265</v>
      </c>
      <c r="Q27" s="32">
        <f>SUM(Q20:Q26)</f>
        <v>1019940807</v>
      </c>
      <c r="R27" s="32">
        <f>SUM(R20:R26)</f>
        <v>1133362917</v>
      </c>
      <c r="S27" s="32">
        <f>SUM(S20:S26)</f>
        <v>197884265</v>
      </c>
      <c r="T27" s="37">
        <f t="shared" si="5"/>
        <v>0.19401544054507078</v>
      </c>
      <c r="U27" s="37">
        <f t="shared" si="6"/>
        <v>3.3995290125771183E-2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87481356</v>
      </c>
      <c r="E28" s="31">
        <v>87481356</v>
      </c>
      <c r="F28" s="31">
        <v>25530560</v>
      </c>
      <c r="G28" s="36">
        <f t="shared" si="0"/>
        <v>0.29184001217356531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25530560</v>
      </c>
      <c r="O28" s="36">
        <f t="shared" si="4"/>
        <v>0.29184001217356531</v>
      </c>
      <c r="P28" s="31">
        <v>63348242</v>
      </c>
      <c r="Q28" s="31">
        <v>66847736</v>
      </c>
      <c r="R28" s="31">
        <v>102862521</v>
      </c>
      <c r="S28" s="31">
        <v>63348242</v>
      </c>
      <c r="T28" s="36">
        <f t="shared" si="5"/>
        <v>0.94764977530428252</v>
      </c>
      <c r="U28" s="36">
        <f t="shared" si="6"/>
        <v>-0.59698076546465173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129357108</v>
      </c>
      <c r="E29" s="31">
        <v>129357108</v>
      </c>
      <c r="F29" s="31">
        <v>29999632</v>
      </c>
      <c r="G29" s="36">
        <f t="shared" si="0"/>
        <v>0.2319132861257226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29999632</v>
      </c>
      <c r="O29" s="36">
        <f t="shared" si="4"/>
        <v>0.2319132861257226</v>
      </c>
      <c r="P29" s="31">
        <v>21813361</v>
      </c>
      <c r="Q29" s="31">
        <v>127507027</v>
      </c>
      <c r="R29" s="31">
        <v>137326511</v>
      </c>
      <c r="S29" s="31">
        <v>21813361</v>
      </c>
      <c r="T29" s="36">
        <f t="shared" si="5"/>
        <v>0.17107575569148828</v>
      </c>
      <c r="U29" s="36">
        <f t="shared" si="6"/>
        <v>0.37528700872827447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110186440</v>
      </c>
      <c r="E30" s="31">
        <v>110186440</v>
      </c>
      <c r="F30" s="31">
        <v>24016917</v>
      </c>
      <c r="G30" s="36">
        <f t="shared" si="0"/>
        <v>0.21796617623729381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24016917</v>
      </c>
      <c r="O30" s="36">
        <f t="shared" si="4"/>
        <v>0.21796617623729381</v>
      </c>
      <c r="P30" s="31">
        <v>22484455</v>
      </c>
      <c r="Q30" s="31">
        <v>73718856</v>
      </c>
      <c r="R30" s="31">
        <v>82113350</v>
      </c>
      <c r="S30" s="31">
        <v>22484455</v>
      </c>
      <c r="T30" s="36">
        <f t="shared" si="5"/>
        <v>0.30500276618508565</v>
      </c>
      <c r="U30" s="36">
        <f t="shared" si="6"/>
        <v>6.8156510798238257E-2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111571946</v>
      </c>
      <c r="E31" s="31">
        <v>111571946</v>
      </c>
      <c r="F31" s="31">
        <v>19504232</v>
      </c>
      <c r="G31" s="36">
        <f t="shared" si="0"/>
        <v>0.17481304843423634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19504232</v>
      </c>
      <c r="O31" s="36">
        <f t="shared" si="4"/>
        <v>0.17481304843423634</v>
      </c>
      <c r="P31" s="31">
        <v>25113742</v>
      </c>
      <c r="Q31" s="31">
        <v>113004961</v>
      </c>
      <c r="R31" s="31">
        <v>115009884</v>
      </c>
      <c r="S31" s="31">
        <v>25113742</v>
      </c>
      <c r="T31" s="36">
        <f t="shared" si="5"/>
        <v>0.22223574768544896</v>
      </c>
      <c r="U31" s="36">
        <f t="shared" si="6"/>
        <v>-0.22336416452793062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54392352</v>
      </c>
      <c r="E32" s="31">
        <v>54392352</v>
      </c>
      <c r="F32" s="31">
        <v>11282233</v>
      </c>
      <c r="G32" s="36">
        <f t="shared" si="0"/>
        <v>0.20742315022523755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11282233</v>
      </c>
      <c r="O32" s="36">
        <f t="shared" si="4"/>
        <v>0.20742315022523755</v>
      </c>
      <c r="P32" s="31">
        <v>13820571</v>
      </c>
      <c r="Q32" s="31">
        <v>52289387</v>
      </c>
      <c r="R32" s="31">
        <v>48006331</v>
      </c>
      <c r="S32" s="31">
        <v>13820571</v>
      </c>
      <c r="T32" s="36">
        <f t="shared" si="5"/>
        <v>0.26430929473317405</v>
      </c>
      <c r="U32" s="36">
        <f t="shared" si="6"/>
        <v>-0.18366375745256835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235673500</v>
      </c>
      <c r="E33" s="31">
        <v>235673500</v>
      </c>
      <c r="F33" s="31">
        <v>53595056</v>
      </c>
      <c r="G33" s="36">
        <f t="shared" si="0"/>
        <v>0.22741231407010121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53595056</v>
      </c>
      <c r="O33" s="36">
        <f t="shared" si="4"/>
        <v>0.22741231407010121</v>
      </c>
      <c r="P33" s="31">
        <v>38480821</v>
      </c>
      <c r="Q33" s="31">
        <v>244285958</v>
      </c>
      <c r="R33" s="31">
        <v>233162958</v>
      </c>
      <c r="S33" s="31">
        <v>38480821</v>
      </c>
      <c r="T33" s="36">
        <f t="shared" si="5"/>
        <v>0.1575236714997757</v>
      </c>
      <c r="U33" s="36">
        <f t="shared" si="6"/>
        <v>0.3927731947299149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411738970</v>
      </c>
      <c r="E34" s="31">
        <v>411738970</v>
      </c>
      <c r="F34" s="31">
        <v>65330302</v>
      </c>
      <c r="G34" s="36">
        <f t="shared" si="0"/>
        <v>0.15866922191018257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65330302</v>
      </c>
      <c r="O34" s="36">
        <f t="shared" si="4"/>
        <v>0.15866922191018257</v>
      </c>
      <c r="P34" s="31">
        <v>90347984</v>
      </c>
      <c r="Q34" s="31">
        <v>322229663</v>
      </c>
      <c r="R34" s="31">
        <v>340371923</v>
      </c>
      <c r="S34" s="31">
        <v>90347984</v>
      </c>
      <c r="T34" s="36">
        <f t="shared" si="5"/>
        <v>0.2803838205298933</v>
      </c>
      <c r="U34" s="36">
        <f t="shared" si="6"/>
        <v>-0.27690359975270729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1140401672</v>
      </c>
      <c r="E35" s="32">
        <f>SUM(E28:E34)</f>
        <v>1140401672</v>
      </c>
      <c r="F35" s="32">
        <f>SUM(F28:F34)</f>
        <v>229258932</v>
      </c>
      <c r="G35" s="37">
        <f t="shared" si="0"/>
        <v>0.20103349339880658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229258932</v>
      </c>
      <c r="O35" s="37">
        <f t="shared" si="4"/>
        <v>0.20103349339880658</v>
      </c>
      <c r="P35" s="32">
        <f>SUM(P28:P34)</f>
        <v>275409176</v>
      </c>
      <c r="Q35" s="32">
        <f>SUM(Q28:Q34)</f>
        <v>999883588</v>
      </c>
      <c r="R35" s="32">
        <f>SUM(R28:R34)</f>
        <v>1058853478</v>
      </c>
      <c r="S35" s="32">
        <f>SUM(S28:S34)</f>
        <v>275409176</v>
      </c>
      <c r="T35" s="37">
        <f t="shared" si="5"/>
        <v>0.27544124066570835</v>
      </c>
      <c r="U35" s="37">
        <f t="shared" si="6"/>
        <v>-0.16756973994214341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151609323</v>
      </c>
      <c r="E36" s="31">
        <v>151609323</v>
      </c>
      <c r="F36" s="31">
        <v>21910182</v>
      </c>
      <c r="G36" s="36">
        <f t="shared" si="0"/>
        <v>0.14451737905326575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21910182</v>
      </c>
      <c r="O36" s="36">
        <f t="shared" si="4"/>
        <v>0.14451737905326575</v>
      </c>
      <c r="P36" s="31">
        <v>24728239</v>
      </c>
      <c r="Q36" s="31">
        <v>139313398</v>
      </c>
      <c r="R36" s="31">
        <v>145423194</v>
      </c>
      <c r="S36" s="31">
        <v>24728239</v>
      </c>
      <c r="T36" s="36">
        <f t="shared" si="5"/>
        <v>0.17750079572389729</v>
      </c>
      <c r="U36" s="36">
        <f t="shared" si="6"/>
        <v>-0.11396108716031095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112368050</v>
      </c>
      <c r="E37" s="31">
        <v>112368050</v>
      </c>
      <c r="F37" s="31">
        <v>21738550</v>
      </c>
      <c r="G37" s="36">
        <f t="shared" si="0"/>
        <v>0.19345846083473014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21738550</v>
      </c>
      <c r="O37" s="36">
        <f t="shared" si="4"/>
        <v>0.19345846083473014</v>
      </c>
      <c r="P37" s="31">
        <v>10964314</v>
      </c>
      <c r="Q37" s="31">
        <v>118913929</v>
      </c>
      <c r="R37" s="31">
        <v>138240428</v>
      </c>
      <c r="S37" s="31">
        <v>10964314</v>
      </c>
      <c r="T37" s="36">
        <f t="shared" si="5"/>
        <v>9.2203782115381952E-2</v>
      </c>
      <c r="U37" s="36">
        <f t="shared" si="6"/>
        <v>0.98266394048911776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118389912</v>
      </c>
      <c r="E38" s="31">
        <v>118389912</v>
      </c>
      <c r="F38" s="31">
        <v>85279253</v>
      </c>
      <c r="G38" s="36">
        <f t="shared" si="0"/>
        <v>0.72032533481400007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85279253</v>
      </c>
      <c r="O38" s="36">
        <f t="shared" si="4"/>
        <v>0.72032533481400007</v>
      </c>
      <c r="P38" s="31">
        <v>29732968</v>
      </c>
      <c r="Q38" s="31">
        <v>102871711</v>
      </c>
      <c r="R38" s="31">
        <v>132246492</v>
      </c>
      <c r="S38" s="31">
        <v>29732968</v>
      </c>
      <c r="T38" s="36">
        <f t="shared" si="5"/>
        <v>0.28902958559715214</v>
      </c>
      <c r="U38" s="36">
        <f t="shared" si="6"/>
        <v>1.868171552870201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212952109</v>
      </c>
      <c r="E39" s="31">
        <v>212952109</v>
      </c>
      <c r="F39" s="31">
        <v>31609506</v>
      </c>
      <c r="G39" s="36">
        <f t="shared" si="0"/>
        <v>0.14843481075831938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31609506</v>
      </c>
      <c r="O39" s="36">
        <f t="shared" si="4"/>
        <v>0.14843481075831938</v>
      </c>
      <c r="P39" s="31">
        <v>33291535</v>
      </c>
      <c r="Q39" s="31">
        <v>187069493</v>
      </c>
      <c r="R39" s="31">
        <v>181696340</v>
      </c>
      <c r="S39" s="31">
        <v>33291535</v>
      </c>
      <c r="T39" s="36">
        <f t="shared" si="5"/>
        <v>0.17796346409085526</v>
      </c>
      <c r="U39" s="36">
        <f t="shared" si="6"/>
        <v>-5.0524224851752897E-2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595319394</v>
      </c>
      <c r="E40" s="32">
        <f>SUM(E36:E39)</f>
        <v>595319394</v>
      </c>
      <c r="F40" s="32">
        <f>SUM(F36:F39)</f>
        <v>160537491</v>
      </c>
      <c r="G40" s="37">
        <f t="shared" si="0"/>
        <v>0.26966615335901523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160537491</v>
      </c>
      <c r="O40" s="37">
        <f t="shared" si="4"/>
        <v>0.26966615335901523</v>
      </c>
      <c r="P40" s="32">
        <f>SUM(P36:P39)</f>
        <v>98717056</v>
      </c>
      <c r="Q40" s="32">
        <f>SUM(Q36:Q39)</f>
        <v>548168531</v>
      </c>
      <c r="R40" s="32">
        <f>SUM(R36:R39)</f>
        <v>597606454</v>
      </c>
      <c r="S40" s="32">
        <f>SUM(S36:S39)</f>
        <v>98717056</v>
      </c>
      <c r="T40" s="37">
        <f t="shared" si="5"/>
        <v>0.18008523002937576</v>
      </c>
      <c r="U40" s="37">
        <f t="shared" si="6"/>
        <v>0.62623864107130589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189726948</v>
      </c>
      <c r="E41" s="31">
        <v>189726948</v>
      </c>
      <c r="F41" s="31">
        <v>48247876</v>
      </c>
      <c r="G41" s="36">
        <f t="shared" si="0"/>
        <v>0.25430165039074998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48247876</v>
      </c>
      <c r="O41" s="36">
        <f t="shared" si="4"/>
        <v>0.25430165039074998</v>
      </c>
      <c r="P41" s="31">
        <v>32195234</v>
      </c>
      <c r="Q41" s="31">
        <v>207989532</v>
      </c>
      <c r="R41" s="31">
        <v>203969962</v>
      </c>
      <c r="S41" s="31">
        <v>32195234</v>
      </c>
      <c r="T41" s="36">
        <f t="shared" si="5"/>
        <v>0.1547925690798708</v>
      </c>
      <c r="U41" s="36">
        <f t="shared" si="6"/>
        <v>0.49860305410421923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111428469</v>
      </c>
      <c r="E42" s="31">
        <v>111428469</v>
      </c>
      <c r="F42" s="31">
        <v>23538629</v>
      </c>
      <c r="G42" s="36">
        <f t="shared" si="0"/>
        <v>0.21124430059251734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23538629</v>
      </c>
      <c r="O42" s="36">
        <f t="shared" si="4"/>
        <v>0.21124430059251734</v>
      </c>
      <c r="P42" s="31">
        <v>17580492</v>
      </c>
      <c r="Q42" s="31">
        <v>112122116</v>
      </c>
      <c r="R42" s="31">
        <v>111659327</v>
      </c>
      <c r="S42" s="31">
        <v>17580492</v>
      </c>
      <c r="T42" s="36">
        <f t="shared" si="5"/>
        <v>0.15679771865882375</v>
      </c>
      <c r="U42" s="36">
        <f t="shared" si="6"/>
        <v>0.338906158030162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179934130</v>
      </c>
      <c r="E43" s="31">
        <v>179934130</v>
      </c>
      <c r="F43" s="31">
        <v>25816405</v>
      </c>
      <c r="G43" s="36">
        <f t="shared" si="0"/>
        <v>0.14347697682479693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25816405</v>
      </c>
      <c r="O43" s="36">
        <f t="shared" si="4"/>
        <v>0.14347697682479693</v>
      </c>
      <c r="P43" s="31">
        <v>36996805</v>
      </c>
      <c r="Q43" s="31">
        <v>227194444</v>
      </c>
      <c r="R43" s="31">
        <v>169059705</v>
      </c>
      <c r="S43" s="31">
        <v>36996805</v>
      </c>
      <c r="T43" s="36">
        <f t="shared" si="5"/>
        <v>0.16284203235181227</v>
      </c>
      <c r="U43" s="36">
        <f t="shared" si="6"/>
        <v>-0.30219906827089527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139789959</v>
      </c>
      <c r="E44" s="31">
        <v>139789959</v>
      </c>
      <c r="F44" s="31">
        <v>48764421</v>
      </c>
      <c r="G44" s="36">
        <f t="shared" si="0"/>
        <v>0.34884065600162312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48764421</v>
      </c>
      <c r="O44" s="36">
        <f t="shared" si="4"/>
        <v>0.34884065600162312</v>
      </c>
      <c r="P44" s="31">
        <v>36374346</v>
      </c>
      <c r="Q44" s="31">
        <v>90606947</v>
      </c>
      <c r="R44" s="31">
        <v>121919896</v>
      </c>
      <c r="S44" s="31">
        <v>36374346</v>
      </c>
      <c r="T44" s="36">
        <f t="shared" si="5"/>
        <v>0.40145206525941107</v>
      </c>
      <c r="U44" s="36">
        <f t="shared" si="6"/>
        <v>0.34062674281483996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670014772</v>
      </c>
      <c r="E45" s="31">
        <v>670014772</v>
      </c>
      <c r="F45" s="31">
        <v>122627125</v>
      </c>
      <c r="G45" s="36">
        <f t="shared" si="0"/>
        <v>0.18302152448662729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122627125</v>
      </c>
      <c r="O45" s="36">
        <f t="shared" si="4"/>
        <v>0.18302152448662729</v>
      </c>
      <c r="P45" s="31">
        <v>98638724</v>
      </c>
      <c r="Q45" s="31">
        <v>452412646</v>
      </c>
      <c r="R45" s="31">
        <v>469291458</v>
      </c>
      <c r="S45" s="31">
        <v>98638724</v>
      </c>
      <c r="T45" s="36">
        <f t="shared" si="5"/>
        <v>0.21802822019258941</v>
      </c>
      <c r="U45" s="36">
        <f t="shared" si="6"/>
        <v>0.24319455916724952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446866496</v>
      </c>
      <c r="E46" s="31">
        <v>448250261</v>
      </c>
      <c r="F46" s="31">
        <v>81361602</v>
      </c>
      <c r="G46" s="36">
        <f t="shared" si="0"/>
        <v>0.18207138536517178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81361602</v>
      </c>
      <c r="O46" s="36">
        <f t="shared" si="4"/>
        <v>0.18207138536517178</v>
      </c>
      <c r="P46" s="31">
        <v>79679852</v>
      </c>
      <c r="Q46" s="31">
        <v>393461897</v>
      </c>
      <c r="R46" s="31">
        <v>420003964</v>
      </c>
      <c r="S46" s="31">
        <v>79679852</v>
      </c>
      <c r="T46" s="36">
        <f t="shared" si="5"/>
        <v>0.2025097032458012</v>
      </c>
      <c r="U46" s="36">
        <f t="shared" si="6"/>
        <v>2.1106339404345364E-2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1737760774</v>
      </c>
      <c r="E47" s="32">
        <f>SUM(E41:E46)</f>
        <v>1739144539</v>
      </c>
      <c r="F47" s="32">
        <f>SUM(F41:F46)</f>
        <v>350356058</v>
      </c>
      <c r="G47" s="37">
        <f t="shared" si="0"/>
        <v>0.20161351507178168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350356058</v>
      </c>
      <c r="O47" s="37">
        <f t="shared" si="4"/>
        <v>0.20161351507178168</v>
      </c>
      <c r="P47" s="32">
        <f>SUM(P41:P46)</f>
        <v>301465453</v>
      </c>
      <c r="Q47" s="32">
        <f>SUM(Q41:Q46)</f>
        <v>1483787582</v>
      </c>
      <c r="R47" s="32">
        <f>SUM(R41:R46)</f>
        <v>1495904312</v>
      </c>
      <c r="S47" s="32">
        <f>SUM(S41:S46)</f>
        <v>301465453</v>
      </c>
      <c r="T47" s="37">
        <f t="shared" si="5"/>
        <v>0.20317291818391833</v>
      </c>
      <c r="U47" s="37">
        <f t="shared" si="6"/>
        <v>0.16217647665253376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232129366</v>
      </c>
      <c r="E48" s="31">
        <v>232129366</v>
      </c>
      <c r="F48" s="31">
        <v>42670332</v>
      </c>
      <c r="G48" s="36">
        <f t="shared" si="0"/>
        <v>0.18382134382773441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42670332</v>
      </c>
      <c r="O48" s="36">
        <f t="shared" si="4"/>
        <v>0.18382134382773441</v>
      </c>
      <c r="P48" s="31">
        <v>53818140</v>
      </c>
      <c r="Q48" s="31">
        <v>216649440</v>
      </c>
      <c r="R48" s="31">
        <v>224499432</v>
      </c>
      <c r="S48" s="31">
        <v>53818140</v>
      </c>
      <c r="T48" s="36">
        <f t="shared" si="5"/>
        <v>0.24841116598316618</v>
      </c>
      <c r="U48" s="36">
        <f t="shared" si="6"/>
        <v>-0.20713848527652567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127532193</v>
      </c>
      <c r="E49" s="31">
        <v>127532193</v>
      </c>
      <c r="F49" s="31">
        <v>26489425</v>
      </c>
      <c r="G49" s="36">
        <f t="shared" si="0"/>
        <v>0.20770775109309067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26489425</v>
      </c>
      <c r="O49" s="36">
        <f t="shared" si="4"/>
        <v>0.20770775109309067</v>
      </c>
      <c r="P49" s="31">
        <v>27735951</v>
      </c>
      <c r="Q49" s="31">
        <v>245252858</v>
      </c>
      <c r="R49" s="31">
        <v>243743995</v>
      </c>
      <c r="S49" s="31">
        <v>27735951</v>
      </c>
      <c r="T49" s="36">
        <f t="shared" si="5"/>
        <v>0.11309124479193633</v>
      </c>
      <c r="U49" s="36">
        <f t="shared" si="6"/>
        <v>-4.4942608962642017E-2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156528648</v>
      </c>
      <c r="E50" s="31">
        <v>156528648</v>
      </c>
      <c r="F50" s="31">
        <v>27994116</v>
      </c>
      <c r="G50" s="36">
        <f t="shared" si="0"/>
        <v>0.17884340251887948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27994116</v>
      </c>
      <c r="O50" s="36">
        <f t="shared" si="4"/>
        <v>0.17884340251887948</v>
      </c>
      <c r="P50" s="31">
        <v>24912625</v>
      </c>
      <c r="Q50" s="31">
        <v>152028312</v>
      </c>
      <c r="R50" s="31">
        <v>150508312</v>
      </c>
      <c r="S50" s="31">
        <v>24912625</v>
      </c>
      <c r="T50" s="36">
        <f t="shared" si="5"/>
        <v>0.1638683260523211</v>
      </c>
      <c r="U50" s="36">
        <f t="shared" si="6"/>
        <v>0.1236919433419803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126139977</v>
      </c>
      <c r="E51" s="31">
        <v>126139977</v>
      </c>
      <c r="F51" s="31">
        <v>25868941</v>
      </c>
      <c r="G51" s="36">
        <f t="shared" si="0"/>
        <v>0.20508122496328027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25868941</v>
      </c>
      <c r="O51" s="36">
        <f t="shared" si="4"/>
        <v>0.20508122496328027</v>
      </c>
      <c r="P51" s="31">
        <v>8526011</v>
      </c>
      <c r="Q51" s="31">
        <v>65228124</v>
      </c>
      <c r="R51" s="31">
        <v>134342759</v>
      </c>
      <c r="S51" s="31">
        <v>8526011</v>
      </c>
      <c r="T51" s="36">
        <f t="shared" si="5"/>
        <v>0.13071065787512148</v>
      </c>
      <c r="U51" s="36">
        <f t="shared" si="6"/>
        <v>2.03412005919298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338350408</v>
      </c>
      <c r="E52" s="31">
        <v>338350408</v>
      </c>
      <c r="F52" s="31">
        <v>89946343</v>
      </c>
      <c r="G52" s="36">
        <f t="shared" si="0"/>
        <v>0.26583784406135547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89946343</v>
      </c>
      <c r="O52" s="36">
        <f t="shared" si="4"/>
        <v>0.26583784406135547</v>
      </c>
      <c r="P52" s="31">
        <v>77404106</v>
      </c>
      <c r="Q52" s="31">
        <v>316381428</v>
      </c>
      <c r="R52" s="31">
        <v>380406964</v>
      </c>
      <c r="S52" s="31">
        <v>77404106</v>
      </c>
      <c r="T52" s="36">
        <f t="shared" si="5"/>
        <v>0.24465439229258426</v>
      </c>
      <c r="U52" s="36">
        <f t="shared" si="6"/>
        <v>0.16203580983158705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980680592</v>
      </c>
      <c r="E53" s="32">
        <f>SUM(E48:E52)</f>
        <v>980680592</v>
      </c>
      <c r="F53" s="32">
        <f>SUM(F48:F52)</f>
        <v>212969157</v>
      </c>
      <c r="G53" s="37">
        <f t="shared" si="0"/>
        <v>0.21716464946621478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212969157</v>
      </c>
      <c r="O53" s="37">
        <f t="shared" si="4"/>
        <v>0.21716464946621478</v>
      </c>
      <c r="P53" s="32">
        <f>SUM(P48:P52)</f>
        <v>192396833</v>
      </c>
      <c r="Q53" s="32">
        <f>SUM(Q48:Q52)</f>
        <v>995540162</v>
      </c>
      <c r="R53" s="32">
        <f>SUM(R48:R52)</f>
        <v>1133501462</v>
      </c>
      <c r="S53" s="32">
        <f>SUM(S48:S52)</f>
        <v>192396833</v>
      </c>
      <c r="T53" s="37">
        <f t="shared" si="5"/>
        <v>0.19325873565309765</v>
      </c>
      <c r="U53" s="37">
        <f t="shared" si="6"/>
        <v>0.1069265209786483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10751871536</v>
      </c>
      <c r="E54" s="32">
        <f>SUM(E8:E9,E11:E18,E20:E26,E28:E34,E36:E39,E41:E46,E48:E52)</f>
        <v>10752712887</v>
      </c>
      <c r="F54" s="32">
        <f>SUM(F8:F9,F11:F18,F20:F26,F28:F34,F36:F39,F41:F46,F48:F52)</f>
        <v>2062345255</v>
      </c>
      <c r="G54" s="37">
        <f t="shared" si="0"/>
        <v>0.19181267634148563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2062345255</v>
      </c>
      <c r="O54" s="37">
        <f t="shared" si="4"/>
        <v>0.19181267634148563</v>
      </c>
      <c r="P54" s="32">
        <f>SUM(P8:P9,P11:P18,P20:P26,P28:P34,P36:P39,P41:P46,P48:P52)</f>
        <v>2018854560</v>
      </c>
      <c r="Q54" s="32">
        <f>SUM(Q8:Q9,Q11:Q18,Q20:Q26,Q28:Q34,Q36:Q39,Q41:Q46,Q48:Q52)</f>
        <v>9801962039</v>
      </c>
      <c r="R54" s="32">
        <f>SUM(R8:R9,R11:R18,R20:R26,R28:R34,R36:R39,R41:R46,R48:R52)</f>
        <v>10321413348</v>
      </c>
      <c r="S54" s="32">
        <f>SUM(S8:S9,S11:S18,S20:S26,S28:S34,S36:S39,S41:S46,S48:S52)</f>
        <v>2018854560</v>
      </c>
      <c r="T54" s="37">
        <f t="shared" si="5"/>
        <v>0.20596433162742225</v>
      </c>
      <c r="U54" s="37">
        <f t="shared" si="6"/>
        <v>2.1542262559022474E-2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1673992890</v>
      </c>
      <c r="E57" s="31">
        <v>1673992890</v>
      </c>
      <c r="F57" s="31">
        <v>1058476645</v>
      </c>
      <c r="G57" s="36">
        <f t="shared" ref="G57:G85" si="7">IF(($D57      =0),0,($F57      /$D57      ))</f>
        <v>0.63230653566276496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1058476645</v>
      </c>
      <c r="O57" s="36">
        <f t="shared" ref="O57:O85" si="11">IF(($D57      =0),0,($N57      /$D57      ))</f>
        <v>0.63230653566276496</v>
      </c>
      <c r="P57" s="31">
        <v>322998959</v>
      </c>
      <c r="Q57" s="31">
        <v>1261754242</v>
      </c>
      <c r="R57" s="31">
        <v>1581573716</v>
      </c>
      <c r="S57" s="31">
        <v>322998959</v>
      </c>
      <c r="T57" s="36">
        <f t="shared" ref="T57:T85" si="12">IF(($Q57      =0),0,($S57      /$Q57      ))</f>
        <v>0.25599197391087514</v>
      </c>
      <c r="U57" s="36">
        <f t="shared" ref="U57:U85" si="13">IF(($P57      =0),0,(($F57      /$P57      )-1))</f>
        <v>2.2770280383473311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1673992890</v>
      </c>
      <c r="E58" s="32">
        <f>E57</f>
        <v>1673992890</v>
      </c>
      <c r="F58" s="32">
        <f>F57</f>
        <v>1058476645</v>
      </c>
      <c r="G58" s="37">
        <f t="shared" si="7"/>
        <v>0.63230653566276496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1058476645</v>
      </c>
      <c r="O58" s="37">
        <f t="shared" si="11"/>
        <v>0.63230653566276496</v>
      </c>
      <c r="P58" s="32">
        <f>P57</f>
        <v>322998959</v>
      </c>
      <c r="Q58" s="32">
        <f>Q57</f>
        <v>1261754242</v>
      </c>
      <c r="R58" s="32">
        <f>R57</f>
        <v>1581573716</v>
      </c>
      <c r="S58" s="32">
        <f>S57</f>
        <v>322998959</v>
      </c>
      <c r="T58" s="37">
        <f t="shared" si="12"/>
        <v>0.25599197391087514</v>
      </c>
      <c r="U58" s="37">
        <f t="shared" si="13"/>
        <v>2.2770280383473311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112372174</v>
      </c>
      <c r="E59" s="31">
        <v>112372174</v>
      </c>
      <c r="F59" s="31">
        <v>3580708</v>
      </c>
      <c r="G59" s="36">
        <f t="shared" si="7"/>
        <v>3.1864721243178941E-2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3580708</v>
      </c>
      <c r="O59" s="36">
        <f t="shared" si="11"/>
        <v>3.1864721243178941E-2</v>
      </c>
      <c r="P59" s="31">
        <v>18168646</v>
      </c>
      <c r="Q59" s="31">
        <v>104173078</v>
      </c>
      <c r="R59" s="31">
        <v>107867672</v>
      </c>
      <c r="S59" s="31">
        <v>18168646</v>
      </c>
      <c r="T59" s="36">
        <f t="shared" si="12"/>
        <v>0.17440826698045728</v>
      </c>
      <c r="U59" s="36">
        <f t="shared" si="13"/>
        <v>-0.80291828020646117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206448262</v>
      </c>
      <c r="E60" s="31">
        <v>206448262</v>
      </c>
      <c r="F60" s="31">
        <v>12588093</v>
      </c>
      <c r="G60" s="36">
        <f t="shared" si="7"/>
        <v>6.0974565143105924E-2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12588093</v>
      </c>
      <c r="O60" s="36">
        <f t="shared" si="11"/>
        <v>6.0974565143105924E-2</v>
      </c>
      <c r="P60" s="31">
        <v>0</v>
      </c>
      <c r="Q60" s="31">
        <v>253702400</v>
      </c>
      <c r="R60" s="31">
        <v>253702400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91463376</v>
      </c>
      <c r="E61" s="31">
        <v>91463376</v>
      </c>
      <c r="F61" s="31">
        <v>8565971</v>
      </c>
      <c r="G61" s="36">
        <f t="shared" si="7"/>
        <v>9.365465582639329E-2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8565971</v>
      </c>
      <c r="O61" s="36">
        <f t="shared" si="11"/>
        <v>9.365465582639329E-2</v>
      </c>
      <c r="P61" s="31">
        <v>3045458</v>
      </c>
      <c r="Q61" s="31">
        <v>91112808</v>
      </c>
      <c r="R61" s="31">
        <v>91112808</v>
      </c>
      <c r="S61" s="31">
        <v>3045458</v>
      </c>
      <c r="T61" s="36">
        <f t="shared" si="12"/>
        <v>3.3425136013808289E-2</v>
      </c>
      <c r="U61" s="36">
        <f t="shared" si="13"/>
        <v>1.8127037049928121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35213672</v>
      </c>
      <c r="E62" s="31">
        <v>35213672</v>
      </c>
      <c r="F62" s="31">
        <v>9544938</v>
      </c>
      <c r="G62" s="36">
        <f t="shared" si="7"/>
        <v>0.27105773007711326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9544938</v>
      </c>
      <c r="O62" s="36">
        <f t="shared" si="11"/>
        <v>0.27105773007711326</v>
      </c>
      <c r="P62" s="31">
        <v>9522017</v>
      </c>
      <c r="Q62" s="31">
        <v>34487103</v>
      </c>
      <c r="R62" s="31">
        <v>36704901</v>
      </c>
      <c r="S62" s="31">
        <v>9522017</v>
      </c>
      <c r="T62" s="36">
        <f t="shared" si="12"/>
        <v>0.27610370752220043</v>
      </c>
      <c r="U62" s="36">
        <f t="shared" si="13"/>
        <v>2.4071580632549772E-3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445497484</v>
      </c>
      <c r="E63" s="32">
        <f>SUM(E59:E62)</f>
        <v>445497484</v>
      </c>
      <c r="F63" s="32">
        <f>SUM(F59:F62)</f>
        <v>34279710</v>
      </c>
      <c r="G63" s="37">
        <f t="shared" si="7"/>
        <v>7.6947033891666156E-2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34279710</v>
      </c>
      <c r="O63" s="37">
        <f t="shared" si="11"/>
        <v>7.6947033891666156E-2</v>
      </c>
      <c r="P63" s="32">
        <f>SUM(P59:P62)</f>
        <v>30736121</v>
      </c>
      <c r="Q63" s="32">
        <f>SUM(Q59:Q62)</f>
        <v>483475389</v>
      </c>
      <c r="R63" s="32">
        <f>SUM(R59:R62)</f>
        <v>489387781</v>
      </c>
      <c r="S63" s="32">
        <f>SUM(S59:S62)</f>
        <v>30736121</v>
      </c>
      <c r="T63" s="37">
        <f t="shared" si="12"/>
        <v>6.3573289766772387E-2</v>
      </c>
      <c r="U63" s="37">
        <f t="shared" si="13"/>
        <v>0.11529070307863498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206261147</v>
      </c>
      <c r="E64" s="31">
        <v>206261147</v>
      </c>
      <c r="F64" s="31">
        <v>3352719</v>
      </c>
      <c r="G64" s="36">
        <f t="shared" si="7"/>
        <v>1.6254728768671105E-2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3352719</v>
      </c>
      <c r="O64" s="36">
        <f t="shared" si="11"/>
        <v>1.6254728768671105E-2</v>
      </c>
      <c r="P64" s="31">
        <v>3261527</v>
      </c>
      <c r="Q64" s="31">
        <v>202067242</v>
      </c>
      <c r="R64" s="31">
        <v>206518468</v>
      </c>
      <c r="S64" s="31">
        <v>3261527</v>
      </c>
      <c r="T64" s="36">
        <f t="shared" si="12"/>
        <v>1.6140800298546164E-2</v>
      </c>
      <c r="U64" s="36">
        <f t="shared" si="13"/>
        <v>2.7959909576097397E-2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95822424</v>
      </c>
      <c r="E65" s="31">
        <v>95822424</v>
      </c>
      <c r="F65" s="31">
        <v>25415524</v>
      </c>
      <c r="G65" s="36">
        <f t="shared" si="7"/>
        <v>0.26523566133121407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25415524</v>
      </c>
      <c r="O65" s="36">
        <f t="shared" si="11"/>
        <v>0.26523566133121407</v>
      </c>
      <c r="P65" s="31">
        <v>20125792</v>
      </c>
      <c r="Q65" s="31">
        <v>77705699</v>
      </c>
      <c r="R65" s="31">
        <v>81990587</v>
      </c>
      <c r="S65" s="31">
        <v>20125792</v>
      </c>
      <c r="T65" s="36">
        <f t="shared" si="12"/>
        <v>0.25900020537747176</v>
      </c>
      <c r="U65" s="36">
        <f t="shared" si="13"/>
        <v>0.26283348252829009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74492917</v>
      </c>
      <c r="E66" s="31">
        <v>74492917</v>
      </c>
      <c r="F66" s="31">
        <v>22698374</v>
      </c>
      <c r="G66" s="36">
        <f t="shared" si="7"/>
        <v>0.30470513055623799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22698374</v>
      </c>
      <c r="O66" s="36">
        <f t="shared" si="11"/>
        <v>0.30470513055623799</v>
      </c>
      <c r="P66" s="31">
        <v>9714194</v>
      </c>
      <c r="Q66" s="31">
        <v>60412694</v>
      </c>
      <c r="R66" s="31">
        <v>70217482</v>
      </c>
      <c r="S66" s="31">
        <v>9714194</v>
      </c>
      <c r="T66" s="36">
        <f t="shared" si="12"/>
        <v>0.16079723244919356</v>
      </c>
      <c r="U66" s="36">
        <f t="shared" si="13"/>
        <v>1.3366193839653602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601490275</v>
      </c>
      <c r="E67" s="31">
        <v>601490275</v>
      </c>
      <c r="F67" s="31">
        <v>90650130</v>
      </c>
      <c r="G67" s="36">
        <f t="shared" si="7"/>
        <v>0.15070921969602916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90650130</v>
      </c>
      <c r="O67" s="36">
        <f t="shared" si="11"/>
        <v>0.15070921969602916</v>
      </c>
      <c r="P67" s="31">
        <v>103024071</v>
      </c>
      <c r="Q67" s="31">
        <v>612915690</v>
      </c>
      <c r="R67" s="31">
        <v>636965577</v>
      </c>
      <c r="S67" s="31">
        <v>103024071</v>
      </c>
      <c r="T67" s="36">
        <f t="shared" si="12"/>
        <v>0.16808848701523696</v>
      </c>
      <c r="U67" s="36">
        <f t="shared" si="13"/>
        <v>-0.12010728055970532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185524676</v>
      </c>
      <c r="E68" s="31">
        <v>185524676</v>
      </c>
      <c r="F68" s="31">
        <v>42338434</v>
      </c>
      <c r="G68" s="36">
        <f t="shared" si="7"/>
        <v>0.22820917903125729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42338434</v>
      </c>
      <c r="O68" s="36">
        <f t="shared" si="11"/>
        <v>0.22820917903125729</v>
      </c>
      <c r="P68" s="31">
        <v>42619752</v>
      </c>
      <c r="Q68" s="31">
        <v>132526958</v>
      </c>
      <c r="R68" s="31">
        <v>147856333</v>
      </c>
      <c r="S68" s="31">
        <v>42619752</v>
      </c>
      <c r="T68" s="36">
        <f t="shared" si="12"/>
        <v>0.32159307542545418</v>
      </c>
      <c r="U68" s="36">
        <f t="shared" si="13"/>
        <v>-6.6006484505118923E-3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62393883</v>
      </c>
      <c r="E69" s="31">
        <v>62393883</v>
      </c>
      <c r="F69" s="31">
        <v>11582421</v>
      </c>
      <c r="G69" s="36">
        <f t="shared" si="7"/>
        <v>0.18563391863269674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11582421</v>
      </c>
      <c r="O69" s="36">
        <f t="shared" si="11"/>
        <v>0.18563391863269674</v>
      </c>
      <c r="P69" s="31">
        <v>16514982</v>
      </c>
      <c r="Q69" s="31">
        <v>71243993</v>
      </c>
      <c r="R69" s="31">
        <v>61348703</v>
      </c>
      <c r="S69" s="31">
        <v>16514982</v>
      </c>
      <c r="T69" s="36">
        <f t="shared" si="12"/>
        <v>0.2318087645648946</v>
      </c>
      <c r="U69" s="36">
        <f t="shared" si="13"/>
        <v>-0.2986718968267722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1225985322</v>
      </c>
      <c r="E70" s="32">
        <f>SUM(E64:E69)</f>
        <v>1225985322</v>
      </c>
      <c r="F70" s="32">
        <f>SUM(F64:F69)</f>
        <v>196037602</v>
      </c>
      <c r="G70" s="37">
        <f t="shared" si="7"/>
        <v>0.1599020791539297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196037602</v>
      </c>
      <c r="O70" s="37">
        <f t="shared" si="11"/>
        <v>0.1599020791539297</v>
      </c>
      <c r="P70" s="32">
        <f>SUM(P64:P69)</f>
        <v>195260318</v>
      </c>
      <c r="Q70" s="32">
        <f>SUM(Q64:Q69)</f>
        <v>1156872276</v>
      </c>
      <c r="R70" s="32">
        <f>SUM(R64:R69)</f>
        <v>1204897150</v>
      </c>
      <c r="S70" s="32">
        <f>SUM(S64:S69)</f>
        <v>195260318</v>
      </c>
      <c r="T70" s="37">
        <f t="shared" si="12"/>
        <v>0.16878295214674158</v>
      </c>
      <c r="U70" s="37">
        <f t="shared" si="13"/>
        <v>3.9807576263395372E-3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157774152</v>
      </c>
      <c r="E71" s="31">
        <v>157774152</v>
      </c>
      <c r="F71" s="31">
        <v>35937632</v>
      </c>
      <c r="G71" s="36">
        <f t="shared" si="7"/>
        <v>0.22777895836828838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35937632</v>
      </c>
      <c r="O71" s="36">
        <f t="shared" si="11"/>
        <v>0.22777895836828838</v>
      </c>
      <c r="P71" s="31">
        <v>31984674</v>
      </c>
      <c r="Q71" s="31">
        <v>131084416</v>
      </c>
      <c r="R71" s="31">
        <v>153178152</v>
      </c>
      <c r="S71" s="31">
        <v>31984674</v>
      </c>
      <c r="T71" s="36">
        <f t="shared" si="12"/>
        <v>0.24400058356288515</v>
      </c>
      <c r="U71" s="36">
        <f t="shared" si="13"/>
        <v>0.12358912896845542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299508769</v>
      </c>
      <c r="E72" s="31">
        <v>299508769</v>
      </c>
      <c r="F72" s="31">
        <v>83289480</v>
      </c>
      <c r="G72" s="36">
        <f t="shared" si="7"/>
        <v>0.27808694976807175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83289480</v>
      </c>
      <c r="O72" s="36">
        <f t="shared" si="11"/>
        <v>0.27808694976807175</v>
      </c>
      <c r="P72" s="31">
        <v>97310553</v>
      </c>
      <c r="Q72" s="31">
        <v>325401292</v>
      </c>
      <c r="R72" s="31">
        <v>325401292</v>
      </c>
      <c r="S72" s="31">
        <v>97310553</v>
      </c>
      <c r="T72" s="36">
        <f t="shared" si="12"/>
        <v>0.29904783844558308</v>
      </c>
      <c r="U72" s="36">
        <f t="shared" si="13"/>
        <v>-0.14408584236490773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161850748</v>
      </c>
      <c r="E73" s="31">
        <v>161850748</v>
      </c>
      <c r="F73" s="31">
        <v>39800927</v>
      </c>
      <c r="G73" s="36">
        <f t="shared" si="7"/>
        <v>0.2459112947689312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39800927</v>
      </c>
      <c r="O73" s="36">
        <f t="shared" si="11"/>
        <v>0.2459112947689312</v>
      </c>
      <c r="P73" s="31">
        <v>34846621</v>
      </c>
      <c r="Q73" s="31">
        <v>153577443</v>
      </c>
      <c r="R73" s="31">
        <v>159047503</v>
      </c>
      <c r="S73" s="31">
        <v>34846621</v>
      </c>
      <c r="T73" s="36">
        <f t="shared" si="12"/>
        <v>0.22689934354487201</v>
      </c>
      <c r="U73" s="36">
        <f t="shared" si="13"/>
        <v>0.14217464585734163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603222221</v>
      </c>
      <c r="E74" s="31">
        <v>603222221</v>
      </c>
      <c r="F74" s="31">
        <v>114773594</v>
      </c>
      <c r="G74" s="36">
        <f t="shared" si="7"/>
        <v>0.19026751668685626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114773594</v>
      </c>
      <c r="O74" s="36">
        <f t="shared" si="11"/>
        <v>0.19026751668685626</v>
      </c>
      <c r="P74" s="31">
        <v>86906431</v>
      </c>
      <c r="Q74" s="31">
        <v>533353442</v>
      </c>
      <c r="R74" s="31">
        <v>615179131</v>
      </c>
      <c r="S74" s="31">
        <v>86906431</v>
      </c>
      <c r="T74" s="36">
        <f t="shared" si="12"/>
        <v>0.16294341454723377</v>
      </c>
      <c r="U74" s="36">
        <f t="shared" si="13"/>
        <v>0.32065708693065531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78931853</v>
      </c>
      <c r="E75" s="31">
        <v>78931853</v>
      </c>
      <c r="F75" s="31">
        <v>8741080</v>
      </c>
      <c r="G75" s="36">
        <f t="shared" si="7"/>
        <v>0.11074211066601972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8741080</v>
      </c>
      <c r="O75" s="36">
        <f t="shared" si="11"/>
        <v>0.11074211066601972</v>
      </c>
      <c r="P75" s="31">
        <v>20374227</v>
      </c>
      <c r="Q75" s="31">
        <v>70103481</v>
      </c>
      <c r="R75" s="31">
        <v>76249028</v>
      </c>
      <c r="S75" s="31">
        <v>20374227</v>
      </c>
      <c r="T75" s="36">
        <f t="shared" si="12"/>
        <v>0.29063074628205693</v>
      </c>
      <c r="U75" s="36">
        <f t="shared" si="13"/>
        <v>-0.5709736619700958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99838255</v>
      </c>
      <c r="E76" s="31">
        <v>99838255</v>
      </c>
      <c r="F76" s="31">
        <v>6586214</v>
      </c>
      <c r="G76" s="36">
        <f t="shared" si="7"/>
        <v>6.5968841302364509E-2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6586214</v>
      </c>
      <c r="O76" s="36">
        <f t="shared" si="11"/>
        <v>6.5968841302364509E-2</v>
      </c>
      <c r="P76" s="31">
        <v>21122396</v>
      </c>
      <c r="Q76" s="31">
        <v>125548860</v>
      </c>
      <c r="R76" s="31">
        <v>124069151</v>
      </c>
      <c r="S76" s="31">
        <v>21122396</v>
      </c>
      <c r="T76" s="36">
        <f t="shared" si="12"/>
        <v>0.16824044439750388</v>
      </c>
      <c r="U76" s="36">
        <f t="shared" si="13"/>
        <v>-0.68818812032498589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56477136</v>
      </c>
      <c r="E77" s="31">
        <v>56477136</v>
      </c>
      <c r="F77" s="31">
        <v>10142891</v>
      </c>
      <c r="G77" s="36">
        <f t="shared" si="7"/>
        <v>0.17959287099827442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10142891</v>
      </c>
      <c r="O77" s="36">
        <f t="shared" si="11"/>
        <v>0.17959287099827442</v>
      </c>
      <c r="P77" s="31">
        <v>9320711</v>
      </c>
      <c r="Q77" s="31">
        <v>52621524</v>
      </c>
      <c r="R77" s="31">
        <v>57011028</v>
      </c>
      <c r="S77" s="31">
        <v>9320711</v>
      </c>
      <c r="T77" s="36">
        <f t="shared" si="12"/>
        <v>0.17712734811709369</v>
      </c>
      <c r="U77" s="36">
        <f t="shared" si="13"/>
        <v>8.8210008871640877E-2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1457603134</v>
      </c>
      <c r="E78" s="32">
        <f>SUM(E71:E77)</f>
        <v>1457603134</v>
      </c>
      <c r="F78" s="32">
        <f>SUM(F71:F77)</f>
        <v>299271818</v>
      </c>
      <c r="G78" s="37">
        <f t="shared" si="7"/>
        <v>0.20531776518532102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299271818</v>
      </c>
      <c r="O78" s="37">
        <f t="shared" si="11"/>
        <v>0.20531776518532102</v>
      </c>
      <c r="P78" s="32">
        <f>SUM(P71:P77)</f>
        <v>301865613</v>
      </c>
      <c r="Q78" s="32">
        <f>SUM(Q71:Q77)</f>
        <v>1391690458</v>
      </c>
      <c r="R78" s="32">
        <f>SUM(R71:R77)</f>
        <v>1510135285</v>
      </c>
      <c r="S78" s="32">
        <f>SUM(S71:S77)</f>
        <v>301865613</v>
      </c>
      <c r="T78" s="37">
        <f t="shared" si="12"/>
        <v>0.21690571438839312</v>
      </c>
      <c r="U78" s="37">
        <f t="shared" si="13"/>
        <v>-8.5925487644066267E-3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246622417</v>
      </c>
      <c r="E79" s="31">
        <v>246622417</v>
      </c>
      <c r="F79" s="31">
        <v>39490618</v>
      </c>
      <c r="G79" s="36">
        <f t="shared" si="7"/>
        <v>0.16012582505831172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39490618</v>
      </c>
      <c r="O79" s="36">
        <f t="shared" si="11"/>
        <v>0.16012582505831172</v>
      </c>
      <c r="P79" s="31">
        <v>45188468</v>
      </c>
      <c r="Q79" s="31">
        <v>215975517</v>
      </c>
      <c r="R79" s="31">
        <v>240425315</v>
      </c>
      <c r="S79" s="31">
        <v>45188468</v>
      </c>
      <c r="T79" s="36">
        <f t="shared" si="12"/>
        <v>0.20922958596274596</v>
      </c>
      <c r="U79" s="36">
        <f t="shared" si="13"/>
        <v>-0.12609079820984415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252567539</v>
      </c>
      <c r="E80" s="31">
        <v>252567539</v>
      </c>
      <c r="F80" s="31">
        <v>72413211</v>
      </c>
      <c r="G80" s="36">
        <f t="shared" si="7"/>
        <v>0.28670830498134597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72413211</v>
      </c>
      <c r="O80" s="36">
        <f t="shared" si="11"/>
        <v>0.28670830498134597</v>
      </c>
      <c r="P80" s="31">
        <v>40993310</v>
      </c>
      <c r="Q80" s="31">
        <v>181937419</v>
      </c>
      <c r="R80" s="31">
        <v>264082690</v>
      </c>
      <c r="S80" s="31">
        <v>40993310</v>
      </c>
      <c r="T80" s="36">
        <f t="shared" si="12"/>
        <v>0.22531544211913879</v>
      </c>
      <c r="U80" s="36">
        <f t="shared" si="13"/>
        <v>0.76646411329068087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350083351</v>
      </c>
      <c r="E81" s="31">
        <v>350083351</v>
      </c>
      <c r="F81" s="31">
        <v>49602176</v>
      </c>
      <c r="G81" s="36">
        <f t="shared" si="7"/>
        <v>0.1416867607622963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49602176</v>
      </c>
      <c r="O81" s="36">
        <f t="shared" si="11"/>
        <v>0.1416867607622963</v>
      </c>
      <c r="P81" s="31">
        <v>49017523</v>
      </c>
      <c r="Q81" s="31">
        <v>259840708</v>
      </c>
      <c r="R81" s="31">
        <v>253400890</v>
      </c>
      <c r="S81" s="31">
        <v>49017523</v>
      </c>
      <c r="T81" s="36">
        <f t="shared" si="12"/>
        <v>0.18864450985101225</v>
      </c>
      <c r="U81" s="36">
        <f t="shared" si="13"/>
        <v>1.1927428483075264E-2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219866975</v>
      </c>
      <c r="E82" s="31">
        <v>219866975</v>
      </c>
      <c r="F82" s="31">
        <v>18504186</v>
      </c>
      <c r="G82" s="36">
        <f t="shared" si="7"/>
        <v>8.4160824971553819E-2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18504186</v>
      </c>
      <c r="O82" s="36">
        <f t="shared" si="11"/>
        <v>8.4160824971553819E-2</v>
      </c>
      <c r="P82" s="31">
        <v>36325189</v>
      </c>
      <c r="Q82" s="31">
        <v>234730594</v>
      </c>
      <c r="R82" s="31">
        <v>237859632</v>
      </c>
      <c r="S82" s="31">
        <v>36325189</v>
      </c>
      <c r="T82" s="36">
        <f t="shared" si="12"/>
        <v>0.15475268213226606</v>
      </c>
      <c r="U82" s="36">
        <f t="shared" si="13"/>
        <v>-0.49059629118516079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144902666</v>
      </c>
      <c r="E83" s="31">
        <v>144902666</v>
      </c>
      <c r="F83" s="31">
        <v>22583365</v>
      </c>
      <c r="G83" s="36">
        <f t="shared" si="7"/>
        <v>0.15585196341384086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22583365</v>
      </c>
      <c r="O83" s="36">
        <f t="shared" si="11"/>
        <v>0.15585196341384086</v>
      </c>
      <c r="P83" s="31">
        <v>29252974</v>
      </c>
      <c r="Q83" s="31">
        <v>131171000</v>
      </c>
      <c r="R83" s="31">
        <v>138336297</v>
      </c>
      <c r="S83" s="31">
        <v>29252974</v>
      </c>
      <c r="T83" s="36">
        <f t="shared" si="12"/>
        <v>0.22301403511446891</v>
      </c>
      <c r="U83" s="36">
        <f t="shared" si="13"/>
        <v>-0.22799763880417767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1214042948</v>
      </c>
      <c r="E84" s="32">
        <f>SUM(E79:E83)</f>
        <v>1214042948</v>
      </c>
      <c r="F84" s="32">
        <f>SUM(F79:F83)</f>
        <v>202593556</v>
      </c>
      <c r="G84" s="37">
        <f t="shared" si="7"/>
        <v>0.1668751145367223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202593556</v>
      </c>
      <c r="O84" s="37">
        <f t="shared" si="11"/>
        <v>0.1668751145367223</v>
      </c>
      <c r="P84" s="32">
        <f>SUM(P79:P83)</f>
        <v>200777464</v>
      </c>
      <c r="Q84" s="32">
        <f>SUM(Q79:Q83)</f>
        <v>1023655238</v>
      </c>
      <c r="R84" s="32">
        <f>SUM(R79:R83)</f>
        <v>1134104824</v>
      </c>
      <c r="S84" s="32">
        <f>SUM(S79:S83)</f>
        <v>200777464</v>
      </c>
      <c r="T84" s="37">
        <f t="shared" si="12"/>
        <v>0.19613777817644498</v>
      </c>
      <c r="U84" s="37">
        <f t="shared" si="13"/>
        <v>9.0452980320541165E-3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6017121778</v>
      </c>
      <c r="E85" s="32">
        <f>SUM(E57,E59:E62,E64:E69,E71:E77,E79:E83)</f>
        <v>6017121778</v>
      </c>
      <c r="F85" s="32">
        <f>SUM(F57,F59:F62,F64:F69,F71:F77,F79:F83)</f>
        <v>1790659331</v>
      </c>
      <c r="G85" s="37">
        <f t="shared" si="7"/>
        <v>0.29759399876982179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1790659331</v>
      </c>
      <c r="O85" s="37">
        <f t="shared" si="11"/>
        <v>0.29759399876982179</v>
      </c>
      <c r="P85" s="32">
        <f>SUM(P57,P59:P62,P64:P69,P71:P77,P79:P83)</f>
        <v>1051638475</v>
      </c>
      <c r="Q85" s="32">
        <f>SUM(Q57,Q59:Q62,Q64:Q69,Q71:Q77,Q79:Q83)</f>
        <v>5317447603</v>
      </c>
      <c r="R85" s="32">
        <f>SUM(R57,R59:R62,R64:R69,R71:R77,R79:R83)</f>
        <v>5920098756</v>
      </c>
      <c r="S85" s="32">
        <f>SUM(S57,S59:S62,S64:S69,S71:S77,S79:S83)</f>
        <v>1051638475</v>
      </c>
      <c r="T85" s="37">
        <f t="shared" si="12"/>
        <v>0.19777129057307233</v>
      </c>
      <c r="U85" s="37">
        <f t="shared" si="13"/>
        <v>0.70273280558701501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7356952767</v>
      </c>
      <c r="E88" s="31">
        <v>7356952767</v>
      </c>
      <c r="F88" s="31">
        <v>1451598974</v>
      </c>
      <c r="G88" s="36">
        <f t="shared" ref="G88:G99" si="14">IF(($D88      =0),0,($F88      /$D88      ))</f>
        <v>0.19730981290395444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1451598974</v>
      </c>
      <c r="O88" s="36">
        <f t="shared" ref="O88:O99" si="18">IF(($D88      =0),0,($N88      /$D88      ))</f>
        <v>0.19730981290395444</v>
      </c>
      <c r="P88" s="31">
        <v>1391303152</v>
      </c>
      <c r="Q88" s="31">
        <v>8007349030</v>
      </c>
      <c r="R88" s="31">
        <v>8020993212</v>
      </c>
      <c r="S88" s="31">
        <v>1391303152</v>
      </c>
      <c r="T88" s="36">
        <f t="shared" ref="T88:T99" si="19">IF(($Q88      =0),0,($S88      /$Q88      ))</f>
        <v>0.17375327924228126</v>
      </c>
      <c r="U88" s="36">
        <f t="shared" ref="U88:U99" si="20">IF(($P88      =0),0,(($F88      /$P88      )-1))</f>
        <v>4.3337659311218246E-2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25840636982</v>
      </c>
      <c r="E89" s="31">
        <v>25840636982</v>
      </c>
      <c r="F89" s="31">
        <v>9732432716</v>
      </c>
      <c r="G89" s="36">
        <f t="shared" si="14"/>
        <v>0.37663284859345347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9732432716</v>
      </c>
      <c r="O89" s="36">
        <f t="shared" si="18"/>
        <v>0.37663284859345347</v>
      </c>
      <c r="P89" s="31">
        <v>8072134022</v>
      </c>
      <c r="Q89" s="31">
        <v>19491571081</v>
      </c>
      <c r="R89" s="31">
        <v>24276892638</v>
      </c>
      <c r="S89" s="31">
        <v>8072134022</v>
      </c>
      <c r="T89" s="36">
        <f t="shared" si="19"/>
        <v>0.4141346014877455</v>
      </c>
      <c r="U89" s="36">
        <f t="shared" si="20"/>
        <v>0.2056827462818358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8559880776</v>
      </c>
      <c r="E90" s="31">
        <v>8559880776</v>
      </c>
      <c r="F90" s="31">
        <v>1438555770</v>
      </c>
      <c r="G90" s="36">
        <f t="shared" si="14"/>
        <v>0.16805792132448738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1438555770</v>
      </c>
      <c r="O90" s="36">
        <f t="shared" si="18"/>
        <v>0.16805792132448738</v>
      </c>
      <c r="P90" s="31">
        <v>730974696234</v>
      </c>
      <c r="Q90" s="31">
        <v>7852092620</v>
      </c>
      <c r="R90" s="31">
        <v>7936832919</v>
      </c>
      <c r="S90" s="31">
        <v>730974696234</v>
      </c>
      <c r="T90" s="36">
        <f t="shared" si="19"/>
        <v>93.092979363506288</v>
      </c>
      <c r="U90" s="36">
        <f t="shared" si="20"/>
        <v>-0.99803200332732245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41757470525</v>
      </c>
      <c r="E91" s="32">
        <f>SUM(E88:E90)</f>
        <v>41757470525</v>
      </c>
      <c r="F91" s="32">
        <f>SUM(F88:F90)</f>
        <v>12622587460</v>
      </c>
      <c r="G91" s="37">
        <f t="shared" si="14"/>
        <v>0.30228333520448553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12622587460</v>
      </c>
      <c r="O91" s="37">
        <f t="shared" si="18"/>
        <v>0.30228333520448553</v>
      </c>
      <c r="P91" s="32">
        <f>SUM(P88:P90)</f>
        <v>740438133408</v>
      </c>
      <c r="Q91" s="32">
        <f>SUM(Q88:Q90)</f>
        <v>35351012731</v>
      </c>
      <c r="R91" s="32">
        <f>SUM(R88:R90)</f>
        <v>40234718769</v>
      </c>
      <c r="S91" s="32">
        <f>SUM(S88:S90)</f>
        <v>740438133408</v>
      </c>
      <c r="T91" s="37">
        <f t="shared" si="19"/>
        <v>20.945316023681979</v>
      </c>
      <c r="U91" s="37">
        <f t="shared" si="20"/>
        <v>-0.98295254270346355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1196595365</v>
      </c>
      <c r="E92" s="31">
        <v>1196595365</v>
      </c>
      <c r="F92" s="31">
        <v>243628385</v>
      </c>
      <c r="G92" s="36">
        <f t="shared" si="14"/>
        <v>0.20360131095777728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243628385</v>
      </c>
      <c r="O92" s="36">
        <f t="shared" si="18"/>
        <v>0.20360131095777728</v>
      </c>
      <c r="P92" s="31">
        <v>277668043</v>
      </c>
      <c r="Q92" s="31">
        <v>1220014111</v>
      </c>
      <c r="R92" s="31">
        <v>1071973638</v>
      </c>
      <c r="S92" s="31">
        <v>277668043</v>
      </c>
      <c r="T92" s="36">
        <f t="shared" si="19"/>
        <v>0.2275941241141923</v>
      </c>
      <c r="U92" s="36">
        <f t="shared" si="20"/>
        <v>-0.12259119786427852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290414626</v>
      </c>
      <c r="E93" s="31">
        <v>290414626</v>
      </c>
      <c r="F93" s="31">
        <v>52126851</v>
      </c>
      <c r="G93" s="36">
        <f t="shared" si="14"/>
        <v>0.1794911355463206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52126851</v>
      </c>
      <c r="O93" s="36">
        <f t="shared" si="18"/>
        <v>0.1794911355463206</v>
      </c>
      <c r="P93" s="31">
        <v>60053599</v>
      </c>
      <c r="Q93" s="31">
        <v>260587960</v>
      </c>
      <c r="R93" s="31">
        <v>280289322</v>
      </c>
      <c r="S93" s="31">
        <v>60053599</v>
      </c>
      <c r="T93" s="36">
        <f t="shared" si="19"/>
        <v>0.23045423510740864</v>
      </c>
      <c r="U93" s="36">
        <f t="shared" si="20"/>
        <v>-0.13199455373190871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249051120</v>
      </c>
      <c r="E94" s="31">
        <v>249051120</v>
      </c>
      <c r="F94" s="31">
        <v>41726899</v>
      </c>
      <c r="G94" s="36">
        <f t="shared" si="14"/>
        <v>0.16754351074590632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41726899</v>
      </c>
      <c r="O94" s="36">
        <f t="shared" si="18"/>
        <v>0.16754351074590632</v>
      </c>
      <c r="P94" s="31">
        <v>47319397</v>
      </c>
      <c r="Q94" s="31">
        <v>234693389</v>
      </c>
      <c r="R94" s="31">
        <v>274556852</v>
      </c>
      <c r="S94" s="31">
        <v>47319397</v>
      </c>
      <c r="T94" s="36">
        <f t="shared" si="19"/>
        <v>0.20162219822902638</v>
      </c>
      <c r="U94" s="36">
        <f t="shared" si="20"/>
        <v>-0.11818616369942325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169372115</v>
      </c>
      <c r="E95" s="31">
        <v>169372115</v>
      </c>
      <c r="F95" s="31">
        <v>45774469</v>
      </c>
      <c r="G95" s="36">
        <f t="shared" si="14"/>
        <v>0.27025977091919767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45774469</v>
      </c>
      <c r="O95" s="36">
        <f t="shared" si="18"/>
        <v>0.27025977091919767</v>
      </c>
      <c r="P95" s="31">
        <v>42069146</v>
      </c>
      <c r="Q95" s="31">
        <v>149025405</v>
      </c>
      <c r="R95" s="31">
        <v>168744650</v>
      </c>
      <c r="S95" s="31">
        <v>42069146</v>
      </c>
      <c r="T95" s="36">
        <f t="shared" si="19"/>
        <v>0.28229512947809132</v>
      </c>
      <c r="U95" s="36">
        <f t="shared" si="20"/>
        <v>8.8076972135350706E-2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1905433226</v>
      </c>
      <c r="E96" s="32">
        <f>SUM(E92:E95)</f>
        <v>1905433226</v>
      </c>
      <c r="F96" s="32">
        <f>SUM(F92:F95)</f>
        <v>383256604</v>
      </c>
      <c r="G96" s="37">
        <f t="shared" si="14"/>
        <v>0.20113882699765623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383256604</v>
      </c>
      <c r="O96" s="37">
        <f t="shared" si="18"/>
        <v>0.20113882699765623</v>
      </c>
      <c r="P96" s="32">
        <f>SUM(P92:P95)</f>
        <v>427110185</v>
      </c>
      <c r="Q96" s="32">
        <f>SUM(Q92:Q95)</f>
        <v>1864320865</v>
      </c>
      <c r="R96" s="32">
        <f>SUM(R92:R95)</f>
        <v>1795564462</v>
      </c>
      <c r="S96" s="32">
        <f>SUM(S92:S95)</f>
        <v>427110185</v>
      </c>
      <c r="T96" s="37">
        <f t="shared" si="19"/>
        <v>0.22909692908468307</v>
      </c>
      <c r="U96" s="37">
        <f t="shared" si="20"/>
        <v>-0.1026751001032673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988743127</v>
      </c>
      <c r="E97" s="31">
        <v>988798127</v>
      </c>
      <c r="F97" s="31">
        <v>207879617</v>
      </c>
      <c r="G97" s="36">
        <f t="shared" si="14"/>
        <v>0.21024633327236267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207879617</v>
      </c>
      <c r="O97" s="36">
        <f t="shared" si="18"/>
        <v>0.21024633327236267</v>
      </c>
      <c r="P97" s="31">
        <v>102976338</v>
      </c>
      <c r="Q97" s="31">
        <v>750424785</v>
      </c>
      <c r="R97" s="31">
        <v>836938389</v>
      </c>
      <c r="S97" s="31">
        <v>102976338</v>
      </c>
      <c r="T97" s="36">
        <f t="shared" si="19"/>
        <v>0.13722406303517815</v>
      </c>
      <c r="U97" s="36">
        <f t="shared" si="20"/>
        <v>1.0187124638283409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475130466</v>
      </c>
      <c r="E98" s="31">
        <v>475130466</v>
      </c>
      <c r="F98" s="31">
        <v>77137183</v>
      </c>
      <c r="G98" s="36">
        <f t="shared" si="14"/>
        <v>0.162349477711665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77137183</v>
      </c>
      <c r="O98" s="36">
        <f t="shared" si="18"/>
        <v>0.162349477711665</v>
      </c>
      <c r="P98" s="31">
        <v>71791502</v>
      </c>
      <c r="Q98" s="31">
        <v>752767989</v>
      </c>
      <c r="R98" s="31">
        <v>472204871</v>
      </c>
      <c r="S98" s="31">
        <v>71791502</v>
      </c>
      <c r="T98" s="36">
        <f t="shared" si="19"/>
        <v>9.5370025092817806E-2</v>
      </c>
      <c r="U98" s="36">
        <f t="shared" si="20"/>
        <v>7.4461194585398127E-2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567981623</v>
      </c>
      <c r="E99" s="31">
        <v>567981623</v>
      </c>
      <c r="F99" s="31">
        <v>150224350</v>
      </c>
      <c r="G99" s="36">
        <f t="shared" si="14"/>
        <v>0.26448804664935438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150224350</v>
      </c>
      <c r="O99" s="36">
        <f t="shared" si="18"/>
        <v>0.26448804664935438</v>
      </c>
      <c r="P99" s="31">
        <v>116376327</v>
      </c>
      <c r="Q99" s="31">
        <v>492695018</v>
      </c>
      <c r="R99" s="31">
        <v>502161192</v>
      </c>
      <c r="S99" s="31">
        <v>116376327</v>
      </c>
      <c r="T99" s="36">
        <f t="shared" si="19"/>
        <v>0.2362035797975128</v>
      </c>
      <c r="U99" s="36">
        <f t="shared" si="20"/>
        <v>0.29084972753951921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71796714</v>
      </c>
      <c r="E100" s="31">
        <v>71796714</v>
      </c>
      <c r="F100" s="31">
        <v>21768792</v>
      </c>
      <c r="G100" s="36">
        <f>IF(($D100     =0),0,($F100     /$D100     ))</f>
        <v>0.30320039438016622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21768792</v>
      </c>
      <c r="O100" s="36">
        <f>IF(($D100     =0),0,($N100     /$D100     ))</f>
        <v>0.30320039438016622</v>
      </c>
      <c r="P100" s="31">
        <v>16951083</v>
      </c>
      <c r="Q100" s="31">
        <v>81982836</v>
      </c>
      <c r="R100" s="31">
        <v>82383962</v>
      </c>
      <c r="S100" s="31">
        <v>16951083</v>
      </c>
      <c r="T100" s="36">
        <f>IF(($Q100     =0),0,($S100     /$Q100     ))</f>
        <v>0.20676380358444785</v>
      </c>
      <c r="U100" s="36">
        <f>IF(($P100     =0),0,(($F100     /$P100     )-1))</f>
        <v>0.28421246005343725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2103651930</v>
      </c>
      <c r="E101" s="32">
        <f>SUM(E97:E100)</f>
        <v>2103706930</v>
      </c>
      <c r="F101" s="32">
        <f>SUM(F97:F100)</f>
        <v>457009942</v>
      </c>
      <c r="G101" s="37">
        <f>IF(($D101     =0),0,($F101     /$D101     ))</f>
        <v>0.21724598802806699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457009942</v>
      </c>
      <c r="O101" s="37">
        <f>IF(($D101     =0),0,($N101     /$D101     ))</f>
        <v>0.21724598802806699</v>
      </c>
      <c r="P101" s="32">
        <f>SUM(P97:P100)</f>
        <v>308095250</v>
      </c>
      <c r="Q101" s="32">
        <f>SUM(Q97:Q100)</f>
        <v>2077870628</v>
      </c>
      <c r="R101" s="32">
        <f>SUM(R97:R100)</f>
        <v>1893688414</v>
      </c>
      <c r="S101" s="32">
        <f>SUM(S97:S100)</f>
        <v>308095250</v>
      </c>
      <c r="T101" s="37">
        <f>IF(($Q101     =0),0,($S101     /$Q101     ))</f>
        <v>0.14827451038015249</v>
      </c>
      <c r="U101" s="37">
        <f>IF(($P101     =0),0,(($F101     /$P101     )-1))</f>
        <v>0.48333978534235755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45766555681</v>
      </c>
      <c r="E102" s="32">
        <f>SUM(E88:E90,E92:E95,E97:E100)</f>
        <v>45766610681</v>
      </c>
      <c r="F102" s="32">
        <f>SUM(F88:F90,F92:F95,F97:F100)</f>
        <v>13462854006</v>
      </c>
      <c r="G102" s="37">
        <f>IF(($D102     =0),0,($F102     /$D102     ))</f>
        <v>0.29416358311598068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13462854006</v>
      </c>
      <c r="O102" s="37">
        <f>IF(($D102     =0),0,($N102     /$D102     ))</f>
        <v>0.29416358311598068</v>
      </c>
      <c r="P102" s="32">
        <f>SUM(P88:P90,P92:P95,P97:P100)</f>
        <v>741173338843</v>
      </c>
      <c r="Q102" s="32">
        <f>SUM(Q88:Q90,Q92:Q95,Q97:Q100)</f>
        <v>39293204224</v>
      </c>
      <c r="R102" s="32">
        <f>SUM(R88:R90,R92:R95,R97:R100)</f>
        <v>43923971645</v>
      </c>
      <c r="S102" s="32">
        <f>SUM(S88:S90,S92:S95,S97:S100)</f>
        <v>741173338843</v>
      </c>
      <c r="T102" s="37">
        <f>IF(($Q102     =0),0,($S102     /$Q102     ))</f>
        <v>18.862634225953421</v>
      </c>
      <c r="U102" s="37">
        <f>IF(($P102     =0),0,(($F102     /$P102     )-1))</f>
        <v>-0.9818357551460013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8307298790</v>
      </c>
      <c r="E105" s="31">
        <v>8307298790</v>
      </c>
      <c r="F105" s="31">
        <v>1345662510</v>
      </c>
      <c r="G105" s="36">
        <f t="shared" ref="G105:G136" si="21">IF(($D105     =0),0,($F105     /$D105     ))</f>
        <v>0.16198556763359176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1345662510</v>
      </c>
      <c r="O105" s="36">
        <f t="shared" ref="O105:O136" si="25">IF(($D105     =0),0,($N105     /$D105     ))</f>
        <v>0.16198556763359176</v>
      </c>
      <c r="P105" s="31">
        <v>2693793027</v>
      </c>
      <c r="Q105" s="31">
        <v>8256970400</v>
      </c>
      <c r="R105" s="31">
        <v>8231538139</v>
      </c>
      <c r="S105" s="31">
        <v>2693793027</v>
      </c>
      <c r="T105" s="36">
        <f t="shared" ref="T105:T136" si="26">IF(($Q105     =0),0,($S105     /$Q105     ))</f>
        <v>0.32624472373063129</v>
      </c>
      <c r="U105" s="36">
        <f t="shared" ref="U105:U136" si="27">IF(($P105     =0),0,(($F105     /$P105     )-1))</f>
        <v>-0.50045809143005104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8307298790</v>
      </c>
      <c r="E106" s="32">
        <f>E105</f>
        <v>8307298790</v>
      </c>
      <c r="F106" s="32">
        <f>F105</f>
        <v>1345662510</v>
      </c>
      <c r="G106" s="37">
        <f t="shared" si="21"/>
        <v>0.16198556763359176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1345662510</v>
      </c>
      <c r="O106" s="37">
        <f t="shared" si="25"/>
        <v>0.16198556763359176</v>
      </c>
      <c r="P106" s="32">
        <f>P105</f>
        <v>2693793027</v>
      </c>
      <c r="Q106" s="32">
        <f>Q105</f>
        <v>8256970400</v>
      </c>
      <c r="R106" s="32">
        <f>R105</f>
        <v>8231538139</v>
      </c>
      <c r="S106" s="32">
        <f>S105</f>
        <v>2693793027</v>
      </c>
      <c r="T106" s="37">
        <f t="shared" si="26"/>
        <v>0.32624472373063129</v>
      </c>
      <c r="U106" s="37">
        <f t="shared" si="27"/>
        <v>-0.50045809143005104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160719355</v>
      </c>
      <c r="E107" s="31">
        <v>160719355</v>
      </c>
      <c r="F107" s="31">
        <v>29790438</v>
      </c>
      <c r="G107" s="36">
        <f t="shared" si="21"/>
        <v>0.18535687876547288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29790438</v>
      </c>
      <c r="O107" s="36">
        <f t="shared" si="25"/>
        <v>0.18535687876547288</v>
      </c>
      <c r="P107" s="31">
        <v>40783758</v>
      </c>
      <c r="Q107" s="31">
        <v>154670627</v>
      </c>
      <c r="R107" s="31">
        <v>151253767</v>
      </c>
      <c r="S107" s="31">
        <v>40783758</v>
      </c>
      <c r="T107" s="36">
        <f t="shared" si="26"/>
        <v>0.26368133879744343</v>
      </c>
      <c r="U107" s="36">
        <f t="shared" si="27"/>
        <v>-0.26955142289732104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97500627</v>
      </c>
      <c r="E108" s="31">
        <v>97500627</v>
      </c>
      <c r="F108" s="31">
        <v>9886699</v>
      </c>
      <c r="G108" s="36">
        <f t="shared" si="21"/>
        <v>0.10140138893670909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9886699</v>
      </c>
      <c r="O108" s="36">
        <f t="shared" si="25"/>
        <v>0.10140138893670909</v>
      </c>
      <c r="P108" s="31">
        <v>21675035</v>
      </c>
      <c r="Q108" s="31">
        <v>94826631</v>
      </c>
      <c r="R108" s="31">
        <v>93020891</v>
      </c>
      <c r="S108" s="31">
        <v>21675035</v>
      </c>
      <c r="T108" s="36">
        <f t="shared" si="26"/>
        <v>0.2285753988244083</v>
      </c>
      <c r="U108" s="36">
        <f t="shared" si="27"/>
        <v>-0.54386698798871613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79799184</v>
      </c>
      <c r="E109" s="31">
        <v>79799184</v>
      </c>
      <c r="F109" s="31">
        <v>18144748</v>
      </c>
      <c r="G109" s="36">
        <f t="shared" si="21"/>
        <v>0.22738011957616008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18144748</v>
      </c>
      <c r="O109" s="36">
        <f t="shared" si="25"/>
        <v>0.22738011957616008</v>
      </c>
      <c r="P109" s="31">
        <v>11589316</v>
      </c>
      <c r="Q109" s="31">
        <v>82127064</v>
      </c>
      <c r="R109" s="31">
        <v>83989068</v>
      </c>
      <c r="S109" s="31">
        <v>11589316</v>
      </c>
      <c r="T109" s="36">
        <f t="shared" si="26"/>
        <v>0.14111445649633841</v>
      </c>
      <c r="U109" s="36">
        <f t="shared" si="27"/>
        <v>0.56564442629746225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333206141</v>
      </c>
      <c r="E110" s="31">
        <v>333206141</v>
      </c>
      <c r="F110" s="31">
        <v>66176190</v>
      </c>
      <c r="G110" s="36">
        <f t="shared" si="21"/>
        <v>0.19860435285314865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66176190</v>
      </c>
      <c r="O110" s="36">
        <f t="shared" si="25"/>
        <v>0.19860435285314865</v>
      </c>
      <c r="P110" s="31">
        <v>64069482</v>
      </c>
      <c r="Q110" s="31">
        <v>320759401</v>
      </c>
      <c r="R110" s="31">
        <v>361936219</v>
      </c>
      <c r="S110" s="31">
        <v>64069482</v>
      </c>
      <c r="T110" s="36">
        <f t="shared" si="26"/>
        <v>0.19974311524543595</v>
      </c>
      <c r="U110" s="36">
        <f t="shared" si="27"/>
        <v>3.2881614369849377E-2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437027293</v>
      </c>
      <c r="E111" s="31">
        <v>437027293</v>
      </c>
      <c r="F111" s="31">
        <v>119656707</v>
      </c>
      <c r="G111" s="36">
        <f t="shared" si="21"/>
        <v>0.27379687474118464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119656707</v>
      </c>
      <c r="O111" s="36">
        <f t="shared" si="25"/>
        <v>0.27379687474118464</v>
      </c>
      <c r="P111" s="31">
        <v>102382643</v>
      </c>
      <c r="Q111" s="31">
        <v>416919423</v>
      </c>
      <c r="R111" s="31">
        <v>402087873</v>
      </c>
      <c r="S111" s="31">
        <v>102382643</v>
      </c>
      <c r="T111" s="36">
        <f t="shared" si="26"/>
        <v>0.24556937708320681</v>
      </c>
      <c r="U111" s="36">
        <f t="shared" si="27"/>
        <v>0.16872062972627111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1108252600</v>
      </c>
      <c r="E112" s="32">
        <f>SUM(E107:E111)</f>
        <v>1108252600</v>
      </c>
      <c r="F112" s="32">
        <f>SUM(F107:F111)</f>
        <v>243654782</v>
      </c>
      <c r="G112" s="37">
        <f t="shared" si="21"/>
        <v>0.21985491574754709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243654782</v>
      </c>
      <c r="O112" s="37">
        <f t="shared" si="25"/>
        <v>0.21985491574754709</v>
      </c>
      <c r="P112" s="32">
        <f>SUM(P107:P111)</f>
        <v>240500234</v>
      </c>
      <c r="Q112" s="32">
        <f>SUM(Q107:Q111)</f>
        <v>1069303146</v>
      </c>
      <c r="R112" s="32">
        <f>SUM(R107:R111)</f>
        <v>1092287818</v>
      </c>
      <c r="S112" s="32">
        <f>SUM(S107:S111)</f>
        <v>240500234</v>
      </c>
      <c r="T112" s="37">
        <f t="shared" si="26"/>
        <v>0.22491305192512731</v>
      </c>
      <c r="U112" s="37">
        <f t="shared" si="27"/>
        <v>1.3116610938515683E-2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119145667</v>
      </c>
      <c r="E113" s="31">
        <v>119145667</v>
      </c>
      <c r="F113" s="31">
        <v>21120119</v>
      </c>
      <c r="G113" s="36">
        <f t="shared" si="21"/>
        <v>0.17726300529250469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21120119</v>
      </c>
      <c r="O113" s="36">
        <f t="shared" si="25"/>
        <v>0.17726300529250469</v>
      </c>
      <c r="P113" s="31">
        <v>20116665</v>
      </c>
      <c r="Q113" s="31">
        <v>125082705</v>
      </c>
      <c r="R113" s="31">
        <v>129689405</v>
      </c>
      <c r="S113" s="31">
        <v>20116665</v>
      </c>
      <c r="T113" s="36">
        <f t="shared" si="26"/>
        <v>0.16082691048294806</v>
      </c>
      <c r="U113" s="36">
        <f t="shared" si="27"/>
        <v>4.988172741356478E-2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192796444</v>
      </c>
      <c r="E114" s="31">
        <v>192796444</v>
      </c>
      <c r="F114" s="31">
        <v>44629680</v>
      </c>
      <c r="G114" s="36">
        <f t="shared" si="21"/>
        <v>0.23148601226275731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44629680</v>
      </c>
      <c r="O114" s="36">
        <f t="shared" si="25"/>
        <v>0.23148601226275731</v>
      </c>
      <c r="P114" s="31">
        <v>39205191</v>
      </c>
      <c r="Q114" s="31">
        <v>176171453</v>
      </c>
      <c r="R114" s="31">
        <v>206893375</v>
      </c>
      <c r="S114" s="31">
        <v>39205191</v>
      </c>
      <c r="T114" s="36">
        <f t="shared" si="26"/>
        <v>0.22253997643988324</v>
      </c>
      <c r="U114" s="36">
        <f t="shared" si="27"/>
        <v>0.13836149911882845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38600033</v>
      </c>
      <c r="E115" s="31">
        <v>38600033</v>
      </c>
      <c r="F115" s="31">
        <v>12518620</v>
      </c>
      <c r="G115" s="36">
        <f t="shared" si="21"/>
        <v>0.32431630304564768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12518620</v>
      </c>
      <c r="O115" s="36">
        <f t="shared" si="25"/>
        <v>0.32431630304564768</v>
      </c>
      <c r="P115" s="31">
        <v>7787373</v>
      </c>
      <c r="Q115" s="31">
        <v>47144928</v>
      </c>
      <c r="R115" s="31">
        <v>52297521</v>
      </c>
      <c r="S115" s="31">
        <v>7787373</v>
      </c>
      <c r="T115" s="36">
        <f t="shared" si="26"/>
        <v>0.16517944411750932</v>
      </c>
      <c r="U115" s="36">
        <f t="shared" si="27"/>
        <v>0.60755366411754008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65309110</v>
      </c>
      <c r="E116" s="31">
        <v>65309110</v>
      </c>
      <c r="F116" s="31">
        <v>16362434</v>
      </c>
      <c r="G116" s="36">
        <f t="shared" si="21"/>
        <v>0.25053830928028265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16362434</v>
      </c>
      <c r="O116" s="36">
        <f t="shared" si="25"/>
        <v>0.25053830928028265</v>
      </c>
      <c r="P116" s="31">
        <v>16052899</v>
      </c>
      <c r="Q116" s="31">
        <v>60899721</v>
      </c>
      <c r="R116" s="31">
        <v>60616678</v>
      </c>
      <c r="S116" s="31">
        <v>16052899</v>
      </c>
      <c r="T116" s="36">
        <f t="shared" si="26"/>
        <v>0.26359560826231043</v>
      </c>
      <c r="U116" s="36">
        <f t="shared" si="27"/>
        <v>1.9282186974452387E-2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1372046990</v>
      </c>
      <c r="E117" s="31">
        <v>1372046990</v>
      </c>
      <c r="F117" s="31">
        <v>235316965</v>
      </c>
      <c r="G117" s="36">
        <f t="shared" si="21"/>
        <v>0.17150794886405457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235316965</v>
      </c>
      <c r="O117" s="36">
        <f t="shared" si="25"/>
        <v>0.17150794886405457</v>
      </c>
      <c r="P117" s="31">
        <v>182719090</v>
      </c>
      <c r="Q117" s="31">
        <v>1500384447</v>
      </c>
      <c r="R117" s="31">
        <v>2137732110</v>
      </c>
      <c r="S117" s="31">
        <v>182719090</v>
      </c>
      <c r="T117" s="36">
        <f t="shared" si="26"/>
        <v>0.12178151430811253</v>
      </c>
      <c r="U117" s="36">
        <f t="shared" si="27"/>
        <v>0.2878619579377284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79958218</v>
      </c>
      <c r="E118" s="31">
        <v>79958218</v>
      </c>
      <c r="F118" s="31">
        <v>16551480</v>
      </c>
      <c r="G118" s="36">
        <f t="shared" si="21"/>
        <v>0.2070016117667855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16551480</v>
      </c>
      <c r="O118" s="36">
        <f t="shared" si="25"/>
        <v>0.2070016117667855</v>
      </c>
      <c r="P118" s="31">
        <v>14940134</v>
      </c>
      <c r="Q118" s="31">
        <v>72807604</v>
      </c>
      <c r="R118" s="31">
        <v>78121167</v>
      </c>
      <c r="S118" s="31">
        <v>14940134</v>
      </c>
      <c r="T118" s="36">
        <f t="shared" si="26"/>
        <v>0.205200187606778</v>
      </c>
      <c r="U118" s="36">
        <f t="shared" si="27"/>
        <v>0.10785351724422276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49905880</v>
      </c>
      <c r="E119" s="31">
        <v>49905880</v>
      </c>
      <c r="F119" s="31">
        <v>14934391</v>
      </c>
      <c r="G119" s="36">
        <f t="shared" si="21"/>
        <v>0.29925113032772893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14934391</v>
      </c>
      <c r="O119" s="36">
        <f t="shared" si="25"/>
        <v>0.29925113032772893</v>
      </c>
      <c r="P119" s="31">
        <v>11635999</v>
      </c>
      <c r="Q119" s="31">
        <v>52456208</v>
      </c>
      <c r="R119" s="31">
        <v>58059351</v>
      </c>
      <c r="S119" s="31">
        <v>11635999</v>
      </c>
      <c r="T119" s="36">
        <f t="shared" si="26"/>
        <v>0.22182310623749243</v>
      </c>
      <c r="U119" s="36">
        <f t="shared" si="27"/>
        <v>0.28346444512413593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208991732</v>
      </c>
      <c r="E120" s="31">
        <v>208991732</v>
      </c>
      <c r="F120" s="31">
        <v>64053278</v>
      </c>
      <c r="G120" s="36">
        <f t="shared" si="21"/>
        <v>0.3064871389266251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64053278</v>
      </c>
      <c r="O120" s="36">
        <f t="shared" si="25"/>
        <v>0.3064871389266251</v>
      </c>
      <c r="P120" s="31">
        <v>41602058</v>
      </c>
      <c r="Q120" s="31">
        <v>200156464</v>
      </c>
      <c r="R120" s="31">
        <v>207223980</v>
      </c>
      <c r="S120" s="31">
        <v>41602058</v>
      </c>
      <c r="T120" s="36">
        <f t="shared" si="26"/>
        <v>0.2078476865978208</v>
      </c>
      <c r="U120" s="36">
        <f t="shared" si="27"/>
        <v>0.53966609055734693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2126754074</v>
      </c>
      <c r="E121" s="32">
        <f>SUM(E113:E120)</f>
        <v>2126754074</v>
      </c>
      <c r="F121" s="32">
        <f>SUM(F113:F120)</f>
        <v>425486967</v>
      </c>
      <c r="G121" s="37">
        <f t="shared" si="21"/>
        <v>0.20006401877944632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425486967</v>
      </c>
      <c r="O121" s="37">
        <f t="shared" si="25"/>
        <v>0.20006401877944632</v>
      </c>
      <c r="P121" s="32">
        <f>SUM(P113:P120)</f>
        <v>334059409</v>
      </c>
      <c r="Q121" s="32">
        <f>SUM(Q113:Q120)</f>
        <v>2235103530</v>
      </c>
      <c r="R121" s="32">
        <f>SUM(R113:R120)</f>
        <v>2930633587</v>
      </c>
      <c r="S121" s="32">
        <f>SUM(S113:S120)</f>
        <v>334059409</v>
      </c>
      <c r="T121" s="37">
        <f t="shared" si="26"/>
        <v>0.14946037376622101</v>
      </c>
      <c r="U121" s="37">
        <f t="shared" si="27"/>
        <v>0.27368652262687809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76224558</v>
      </c>
      <c r="E122" s="31">
        <v>76224558</v>
      </c>
      <c r="F122" s="31">
        <v>18658997</v>
      </c>
      <c r="G122" s="36">
        <f t="shared" si="21"/>
        <v>0.24478983531790371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18658997</v>
      </c>
      <c r="O122" s="36">
        <f t="shared" si="25"/>
        <v>0.24478983531790371</v>
      </c>
      <c r="P122" s="31">
        <v>18903047</v>
      </c>
      <c r="Q122" s="31">
        <v>81820228</v>
      </c>
      <c r="R122" s="31">
        <v>92336812</v>
      </c>
      <c r="S122" s="31">
        <v>18903047</v>
      </c>
      <c r="T122" s="36">
        <f t="shared" si="26"/>
        <v>0.23103146327091634</v>
      </c>
      <c r="U122" s="36">
        <f t="shared" si="27"/>
        <v>-1.2910617002645175E-2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175706847</v>
      </c>
      <c r="E123" s="31">
        <v>175706847</v>
      </c>
      <c r="F123" s="31">
        <v>39238566</v>
      </c>
      <c r="G123" s="36">
        <f t="shared" si="21"/>
        <v>0.22331836618751688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39238566</v>
      </c>
      <c r="O123" s="36">
        <f t="shared" si="25"/>
        <v>0.22331836618751688</v>
      </c>
      <c r="P123" s="31">
        <v>43137862</v>
      </c>
      <c r="Q123" s="31">
        <v>158766563</v>
      </c>
      <c r="R123" s="31">
        <v>175097581</v>
      </c>
      <c r="S123" s="31">
        <v>43137862</v>
      </c>
      <c r="T123" s="36">
        <f t="shared" si="26"/>
        <v>0.27170621562173641</v>
      </c>
      <c r="U123" s="36">
        <f t="shared" si="27"/>
        <v>-9.0391498772006806E-2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225650724</v>
      </c>
      <c r="E124" s="31">
        <v>225650724</v>
      </c>
      <c r="F124" s="31">
        <v>51191715</v>
      </c>
      <c r="G124" s="36">
        <f t="shared" si="21"/>
        <v>0.22686262243058436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51191715</v>
      </c>
      <c r="O124" s="36">
        <f t="shared" si="25"/>
        <v>0.22686262243058436</v>
      </c>
      <c r="P124" s="31">
        <v>37799291</v>
      </c>
      <c r="Q124" s="31">
        <v>200165960</v>
      </c>
      <c r="R124" s="31">
        <v>215987861</v>
      </c>
      <c r="S124" s="31">
        <v>37799291</v>
      </c>
      <c r="T124" s="36">
        <f t="shared" si="26"/>
        <v>0.1888397557706615</v>
      </c>
      <c r="U124" s="36">
        <f t="shared" si="27"/>
        <v>0.35430357675227286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318982236</v>
      </c>
      <c r="E125" s="31">
        <v>318982236</v>
      </c>
      <c r="F125" s="31">
        <v>35971410</v>
      </c>
      <c r="G125" s="36">
        <f t="shared" si="21"/>
        <v>0.11276932048341401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35971410</v>
      </c>
      <c r="O125" s="36">
        <f t="shared" si="25"/>
        <v>0.11276932048341401</v>
      </c>
      <c r="P125" s="31">
        <v>32261627</v>
      </c>
      <c r="Q125" s="31">
        <v>378898248</v>
      </c>
      <c r="R125" s="31">
        <v>286019766</v>
      </c>
      <c r="S125" s="31">
        <v>32261627</v>
      </c>
      <c r="T125" s="36">
        <f t="shared" si="26"/>
        <v>8.5145885921330516E-2</v>
      </c>
      <c r="U125" s="36">
        <f t="shared" si="27"/>
        <v>0.11499057378600286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796564365</v>
      </c>
      <c r="E126" s="32">
        <f>SUM(E122:E125)</f>
        <v>796564365</v>
      </c>
      <c r="F126" s="32">
        <f>SUM(F122:F125)</f>
        <v>145060688</v>
      </c>
      <c r="G126" s="37">
        <f t="shared" si="21"/>
        <v>0.18210793047464532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145060688</v>
      </c>
      <c r="O126" s="37">
        <f t="shared" si="25"/>
        <v>0.18210793047464532</v>
      </c>
      <c r="P126" s="32">
        <f>SUM(P122:P125)</f>
        <v>132101827</v>
      </c>
      <c r="Q126" s="32">
        <f>SUM(Q122:Q125)</f>
        <v>819650999</v>
      </c>
      <c r="R126" s="32">
        <f>SUM(R122:R125)</f>
        <v>769442020</v>
      </c>
      <c r="S126" s="32">
        <f>SUM(S122:S125)</f>
        <v>132101827</v>
      </c>
      <c r="T126" s="37">
        <f t="shared" si="26"/>
        <v>0.16116838405756642</v>
      </c>
      <c r="U126" s="37">
        <f t="shared" si="27"/>
        <v>9.809751533565092E-2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87966405</v>
      </c>
      <c r="E127" s="31">
        <v>87966405</v>
      </c>
      <c r="F127" s="31">
        <v>21957402</v>
      </c>
      <c r="G127" s="36">
        <f t="shared" si="21"/>
        <v>0.24961122373933547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21957402</v>
      </c>
      <c r="O127" s="36">
        <f t="shared" si="25"/>
        <v>0.24961122373933547</v>
      </c>
      <c r="P127" s="31">
        <v>17482115</v>
      </c>
      <c r="Q127" s="31">
        <v>77560416</v>
      </c>
      <c r="R127" s="31">
        <v>81950220</v>
      </c>
      <c r="S127" s="31">
        <v>17482115</v>
      </c>
      <c r="T127" s="36">
        <f t="shared" si="26"/>
        <v>0.22539996433232126</v>
      </c>
      <c r="U127" s="36">
        <f t="shared" si="27"/>
        <v>0.25599230985495747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136651052</v>
      </c>
      <c r="E128" s="31">
        <v>136651052</v>
      </c>
      <c r="F128" s="31">
        <v>13748743</v>
      </c>
      <c r="G128" s="36">
        <f t="shared" si="21"/>
        <v>0.10061205383182853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13748743</v>
      </c>
      <c r="O128" s="36">
        <f t="shared" si="25"/>
        <v>0.10061205383182853</v>
      </c>
      <c r="P128" s="31">
        <v>24330453</v>
      </c>
      <c r="Q128" s="31">
        <v>132532930</v>
      </c>
      <c r="R128" s="31">
        <v>129693277</v>
      </c>
      <c r="S128" s="31">
        <v>24330453</v>
      </c>
      <c r="T128" s="36">
        <f t="shared" si="26"/>
        <v>0.18358043544347807</v>
      </c>
      <c r="U128" s="36">
        <f t="shared" si="27"/>
        <v>-0.43491627550050138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104469368</v>
      </c>
      <c r="E129" s="31">
        <v>104469368</v>
      </c>
      <c r="F129" s="31">
        <v>30357282</v>
      </c>
      <c r="G129" s="36">
        <f t="shared" si="21"/>
        <v>0.29058548530704237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30357282</v>
      </c>
      <c r="O129" s="36">
        <f t="shared" si="25"/>
        <v>0.29058548530704237</v>
      </c>
      <c r="P129" s="31">
        <v>22587523</v>
      </c>
      <c r="Q129" s="31">
        <v>74118816</v>
      </c>
      <c r="R129" s="31">
        <v>106614654</v>
      </c>
      <c r="S129" s="31">
        <v>22587523</v>
      </c>
      <c r="T129" s="36">
        <f t="shared" si="26"/>
        <v>0.30474748814120289</v>
      </c>
      <c r="U129" s="36">
        <f t="shared" si="27"/>
        <v>0.34398455288789309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80859891</v>
      </c>
      <c r="E130" s="31">
        <v>80859891</v>
      </c>
      <c r="F130" s="31">
        <v>36667351</v>
      </c>
      <c r="G130" s="36">
        <f t="shared" si="21"/>
        <v>0.45346772728150225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36667351</v>
      </c>
      <c r="O130" s="36">
        <f t="shared" si="25"/>
        <v>0.45346772728150225</v>
      </c>
      <c r="P130" s="31">
        <v>17008539</v>
      </c>
      <c r="Q130" s="31">
        <v>83059664</v>
      </c>
      <c r="R130" s="31">
        <v>87159796</v>
      </c>
      <c r="S130" s="31">
        <v>17008539</v>
      </c>
      <c r="T130" s="36">
        <f t="shared" si="26"/>
        <v>0.20477495550668251</v>
      </c>
      <c r="U130" s="36">
        <f t="shared" si="27"/>
        <v>1.1558201442228517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224682438</v>
      </c>
      <c r="E131" s="31">
        <v>224682438</v>
      </c>
      <c r="F131" s="31">
        <v>47049215</v>
      </c>
      <c r="G131" s="36">
        <f t="shared" si="21"/>
        <v>0.20940317106582224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47049215</v>
      </c>
      <c r="O131" s="36">
        <f t="shared" si="25"/>
        <v>0.20940317106582224</v>
      </c>
      <c r="P131" s="31">
        <v>38887776</v>
      </c>
      <c r="Q131" s="31">
        <v>233554177</v>
      </c>
      <c r="R131" s="31">
        <v>228082429</v>
      </c>
      <c r="S131" s="31">
        <v>38887776</v>
      </c>
      <c r="T131" s="36">
        <f t="shared" si="26"/>
        <v>0.16650430533725799</v>
      </c>
      <c r="U131" s="36">
        <f t="shared" si="27"/>
        <v>0.20987158021070673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634629154</v>
      </c>
      <c r="E132" s="32">
        <f>SUM(E127:E131)</f>
        <v>634629154</v>
      </c>
      <c r="F132" s="32">
        <f>SUM(F127:F131)</f>
        <v>149779993</v>
      </c>
      <c r="G132" s="37">
        <f t="shared" si="21"/>
        <v>0.23601183786775734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149779993</v>
      </c>
      <c r="O132" s="37">
        <f t="shared" si="25"/>
        <v>0.23601183786775734</v>
      </c>
      <c r="P132" s="32">
        <f>SUM(P127:P131)</f>
        <v>120296406</v>
      </c>
      <c r="Q132" s="32">
        <f>SUM(Q127:Q131)</f>
        <v>600826003</v>
      </c>
      <c r="R132" s="32">
        <f>SUM(R127:R131)</f>
        <v>633500376</v>
      </c>
      <c r="S132" s="32">
        <f>SUM(S127:S131)</f>
        <v>120296406</v>
      </c>
      <c r="T132" s="37">
        <f t="shared" si="26"/>
        <v>0.20021837503594198</v>
      </c>
      <c r="U132" s="37">
        <f t="shared" si="27"/>
        <v>0.24509117088668475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487914227</v>
      </c>
      <c r="E133" s="31">
        <v>487914227</v>
      </c>
      <c r="F133" s="31">
        <v>110137695</v>
      </c>
      <c r="G133" s="36">
        <f t="shared" si="21"/>
        <v>0.22573167353039697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110137695</v>
      </c>
      <c r="O133" s="36">
        <f t="shared" si="25"/>
        <v>0.22573167353039697</v>
      </c>
      <c r="P133" s="31">
        <v>104469735</v>
      </c>
      <c r="Q133" s="31">
        <v>451130141</v>
      </c>
      <c r="R133" s="31">
        <v>449180080</v>
      </c>
      <c r="S133" s="31">
        <v>104469735</v>
      </c>
      <c r="T133" s="36">
        <f t="shared" si="26"/>
        <v>0.23157338760036431</v>
      </c>
      <c r="U133" s="36">
        <f t="shared" si="27"/>
        <v>5.4254564731115673E-2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36193330</v>
      </c>
      <c r="E134" s="31">
        <v>36193330</v>
      </c>
      <c r="F134" s="31">
        <v>5962735</v>
      </c>
      <c r="G134" s="36">
        <f t="shared" si="21"/>
        <v>0.16474679174311951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5962735</v>
      </c>
      <c r="O134" s="36">
        <f t="shared" si="25"/>
        <v>0.16474679174311951</v>
      </c>
      <c r="P134" s="31">
        <v>7067140</v>
      </c>
      <c r="Q134" s="31">
        <v>39010227</v>
      </c>
      <c r="R134" s="31">
        <v>43844843</v>
      </c>
      <c r="S134" s="31">
        <v>7067140</v>
      </c>
      <c r="T134" s="36">
        <f t="shared" si="26"/>
        <v>0.18116121190476539</v>
      </c>
      <c r="U134" s="36">
        <f t="shared" si="27"/>
        <v>-0.15627325905528966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61223496</v>
      </c>
      <c r="E135" s="31">
        <v>61223496</v>
      </c>
      <c r="F135" s="31">
        <v>12054843</v>
      </c>
      <c r="G135" s="36">
        <f t="shared" si="21"/>
        <v>0.19689896506400092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12054843</v>
      </c>
      <c r="O135" s="36">
        <f t="shared" si="25"/>
        <v>0.19689896506400092</v>
      </c>
      <c r="P135" s="31">
        <v>17029919</v>
      </c>
      <c r="Q135" s="31">
        <v>78947262</v>
      </c>
      <c r="R135" s="31">
        <v>104328710</v>
      </c>
      <c r="S135" s="31">
        <v>17029919</v>
      </c>
      <c r="T135" s="36">
        <f t="shared" si="26"/>
        <v>0.2157125981139156</v>
      </c>
      <c r="U135" s="36">
        <f t="shared" si="27"/>
        <v>-0.29213738479907037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124722466</v>
      </c>
      <c r="E136" s="31">
        <v>124722466</v>
      </c>
      <c r="F136" s="31">
        <v>24641795</v>
      </c>
      <c r="G136" s="36">
        <f t="shared" si="21"/>
        <v>0.19757302585726616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24641795</v>
      </c>
      <c r="O136" s="36">
        <f t="shared" si="25"/>
        <v>0.19757302585726616</v>
      </c>
      <c r="P136" s="31">
        <v>22578216</v>
      </c>
      <c r="Q136" s="31">
        <v>92000707</v>
      </c>
      <c r="R136" s="31">
        <v>129010339</v>
      </c>
      <c r="S136" s="31">
        <v>22578216</v>
      </c>
      <c r="T136" s="36">
        <f t="shared" si="26"/>
        <v>0.24541350535490994</v>
      </c>
      <c r="U136" s="36">
        <f t="shared" si="27"/>
        <v>9.1396902217606657E-2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710053519</v>
      </c>
      <c r="E137" s="32">
        <f>SUM(E133:E136)</f>
        <v>710053519</v>
      </c>
      <c r="F137" s="32">
        <f>SUM(F133:F136)</f>
        <v>152797068</v>
      </c>
      <c r="G137" s="37">
        <f t="shared" ref="G137:G170" si="28">IF(($D137     =0),0,($F137     /$D137     ))</f>
        <v>0.21519091717930067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152797068</v>
      </c>
      <c r="O137" s="37">
        <f t="shared" ref="O137:O170" si="32">IF(($D137     =0),0,($N137     /$D137     ))</f>
        <v>0.21519091717930067</v>
      </c>
      <c r="P137" s="32">
        <f>SUM(P133:P136)</f>
        <v>151145010</v>
      </c>
      <c r="Q137" s="32">
        <f>SUM(Q133:Q136)</f>
        <v>661088337</v>
      </c>
      <c r="R137" s="32">
        <f>SUM(R133:R136)</f>
        <v>726363972</v>
      </c>
      <c r="S137" s="32">
        <f>SUM(S133:S136)</f>
        <v>151145010</v>
      </c>
      <c r="T137" s="37">
        <f t="shared" ref="T137:T170" si="33">IF(($Q137     =0),0,($S137     /$Q137     ))</f>
        <v>0.22863058012170012</v>
      </c>
      <c r="U137" s="37">
        <f t="shared" ref="U137:U170" si="34">IF(($P137     =0),0,(($F137     /$P137     )-1))</f>
        <v>1.0930284764280263E-2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95848112</v>
      </c>
      <c r="E138" s="31">
        <v>95848112</v>
      </c>
      <c r="F138" s="31">
        <v>18688687</v>
      </c>
      <c r="G138" s="36">
        <f t="shared" si="28"/>
        <v>0.19498231743990951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18688687</v>
      </c>
      <c r="O138" s="36">
        <f t="shared" si="32"/>
        <v>0.19498231743990951</v>
      </c>
      <c r="P138" s="31">
        <v>16878138</v>
      </c>
      <c r="Q138" s="31">
        <v>99633450</v>
      </c>
      <c r="R138" s="31">
        <v>100345805</v>
      </c>
      <c r="S138" s="31">
        <v>16878138</v>
      </c>
      <c r="T138" s="36">
        <f t="shared" si="33"/>
        <v>0.1694023242194263</v>
      </c>
      <c r="U138" s="36">
        <f t="shared" si="34"/>
        <v>0.10727184479709795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128667077</v>
      </c>
      <c r="E139" s="31">
        <v>128667077</v>
      </c>
      <c r="F139" s="31">
        <v>20375839</v>
      </c>
      <c r="G139" s="36">
        <f t="shared" si="28"/>
        <v>0.15836093797327813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20375839</v>
      </c>
      <c r="O139" s="36">
        <f t="shared" si="32"/>
        <v>0.15836093797327813</v>
      </c>
      <c r="P139" s="31">
        <v>28343487</v>
      </c>
      <c r="Q139" s="31">
        <v>112901843</v>
      </c>
      <c r="R139" s="31">
        <v>114037177</v>
      </c>
      <c r="S139" s="31">
        <v>28343487</v>
      </c>
      <c r="T139" s="36">
        <f t="shared" si="33"/>
        <v>0.25104538816075839</v>
      </c>
      <c r="U139" s="36">
        <f t="shared" si="34"/>
        <v>-0.28111036584877502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281719080</v>
      </c>
      <c r="E140" s="31">
        <v>281719080</v>
      </c>
      <c r="F140" s="31">
        <v>42950754</v>
      </c>
      <c r="G140" s="36">
        <f t="shared" si="28"/>
        <v>0.15245951392429649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42950754</v>
      </c>
      <c r="O140" s="36">
        <f t="shared" si="32"/>
        <v>0.15245951392429649</v>
      </c>
      <c r="P140" s="31">
        <v>38883857</v>
      </c>
      <c r="Q140" s="31">
        <v>170085898</v>
      </c>
      <c r="R140" s="31">
        <v>194792356</v>
      </c>
      <c r="S140" s="31">
        <v>38883857</v>
      </c>
      <c r="T140" s="36">
        <f t="shared" si="33"/>
        <v>0.22861305644516161</v>
      </c>
      <c r="U140" s="36">
        <f t="shared" si="34"/>
        <v>0.10459088459254451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90385414</v>
      </c>
      <c r="E141" s="31">
        <v>90385414</v>
      </c>
      <c r="F141" s="31">
        <v>24965538</v>
      </c>
      <c r="G141" s="36">
        <f t="shared" si="28"/>
        <v>0.27621202243981535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24965538</v>
      </c>
      <c r="O141" s="36">
        <f t="shared" si="32"/>
        <v>0.27621202243981535</v>
      </c>
      <c r="P141" s="31">
        <v>21710762</v>
      </c>
      <c r="Q141" s="31">
        <v>99221675</v>
      </c>
      <c r="R141" s="31">
        <v>95845654</v>
      </c>
      <c r="S141" s="31">
        <v>21710762</v>
      </c>
      <c r="T141" s="36">
        <f t="shared" si="33"/>
        <v>0.21881067821118722</v>
      </c>
      <c r="U141" s="36">
        <f t="shared" si="34"/>
        <v>0.14991532770706062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162027748</v>
      </c>
      <c r="E142" s="31">
        <v>162027748</v>
      </c>
      <c r="F142" s="31">
        <v>39535860</v>
      </c>
      <c r="G142" s="36">
        <f t="shared" si="28"/>
        <v>0.24400672408284044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39535860</v>
      </c>
      <c r="O142" s="36">
        <f t="shared" si="32"/>
        <v>0.24400672408284044</v>
      </c>
      <c r="P142" s="31">
        <v>35167241</v>
      </c>
      <c r="Q142" s="31">
        <v>124404025</v>
      </c>
      <c r="R142" s="31">
        <v>176574310</v>
      </c>
      <c r="S142" s="31">
        <v>35167241</v>
      </c>
      <c r="T142" s="36">
        <f t="shared" si="33"/>
        <v>0.28268571696132822</v>
      </c>
      <c r="U142" s="36">
        <f t="shared" si="34"/>
        <v>0.12422410390397132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114887502</v>
      </c>
      <c r="E143" s="31">
        <v>114887502</v>
      </c>
      <c r="F143" s="31">
        <v>52968857</v>
      </c>
      <c r="G143" s="36">
        <f t="shared" si="28"/>
        <v>0.46104977545773429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52968857</v>
      </c>
      <c r="O143" s="36">
        <f t="shared" si="32"/>
        <v>0.46104977545773429</v>
      </c>
      <c r="P143" s="31">
        <v>39296080</v>
      </c>
      <c r="Q143" s="31">
        <v>248882860</v>
      </c>
      <c r="R143" s="31">
        <v>246880476</v>
      </c>
      <c r="S143" s="31">
        <v>39296080</v>
      </c>
      <c r="T143" s="36">
        <f t="shared" si="33"/>
        <v>0.15788986031420565</v>
      </c>
      <c r="U143" s="36">
        <f t="shared" si="34"/>
        <v>0.34794251742158511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873534933</v>
      </c>
      <c r="E144" s="32">
        <f>SUM(E138:E143)</f>
        <v>873534933</v>
      </c>
      <c r="F144" s="32">
        <f>SUM(F138:F143)</f>
        <v>199485535</v>
      </c>
      <c r="G144" s="37">
        <f t="shared" si="28"/>
        <v>0.22836583571409388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199485535</v>
      </c>
      <c r="O144" s="37">
        <f t="shared" si="32"/>
        <v>0.22836583571409388</v>
      </c>
      <c r="P144" s="32">
        <f>SUM(P138:P143)</f>
        <v>180279565</v>
      </c>
      <c r="Q144" s="32">
        <f>SUM(Q138:Q143)</f>
        <v>855129751</v>
      </c>
      <c r="R144" s="32">
        <f>SUM(R138:R143)</f>
        <v>928475778</v>
      </c>
      <c r="S144" s="32">
        <f>SUM(S138:S143)</f>
        <v>180279565</v>
      </c>
      <c r="T144" s="37">
        <f t="shared" si="33"/>
        <v>0.21082129909429381</v>
      </c>
      <c r="U144" s="37">
        <f t="shared" si="34"/>
        <v>0.10653437065925919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112268055</v>
      </c>
      <c r="E145" s="31">
        <v>112268055</v>
      </c>
      <c r="F145" s="31">
        <v>23657267</v>
      </c>
      <c r="G145" s="36">
        <f t="shared" si="28"/>
        <v>0.21072126884179118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23657267</v>
      </c>
      <c r="O145" s="36">
        <f t="shared" si="32"/>
        <v>0.21072126884179118</v>
      </c>
      <c r="P145" s="31">
        <v>26021586</v>
      </c>
      <c r="Q145" s="31">
        <v>96373029</v>
      </c>
      <c r="R145" s="31">
        <v>113333816</v>
      </c>
      <c r="S145" s="31">
        <v>26021586</v>
      </c>
      <c r="T145" s="36">
        <f t="shared" si="33"/>
        <v>0.27000900843326198</v>
      </c>
      <c r="U145" s="36">
        <f t="shared" si="34"/>
        <v>-9.0859911459662768E-2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121382917</v>
      </c>
      <c r="E146" s="31">
        <v>121382917</v>
      </c>
      <c r="F146" s="31">
        <v>37996390</v>
      </c>
      <c r="G146" s="36">
        <f t="shared" si="28"/>
        <v>0.31302913901797236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37996390</v>
      </c>
      <c r="O146" s="36">
        <f t="shared" si="32"/>
        <v>0.31302913901797236</v>
      </c>
      <c r="P146" s="31">
        <v>34506505</v>
      </c>
      <c r="Q146" s="31">
        <v>118320141</v>
      </c>
      <c r="R146" s="31">
        <v>151733427</v>
      </c>
      <c r="S146" s="31">
        <v>34506505</v>
      </c>
      <c r="T146" s="36">
        <f t="shared" si="33"/>
        <v>0.29163678058835307</v>
      </c>
      <c r="U146" s="36">
        <f t="shared" si="34"/>
        <v>0.10113701749858461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115334725</v>
      </c>
      <c r="E147" s="31">
        <v>115334725</v>
      </c>
      <c r="F147" s="31">
        <v>26569967</v>
      </c>
      <c r="G147" s="36">
        <f t="shared" si="28"/>
        <v>0.23037265663051609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26569967</v>
      </c>
      <c r="O147" s="36">
        <f t="shared" si="32"/>
        <v>0.23037265663051609</v>
      </c>
      <c r="P147" s="31">
        <v>15479174</v>
      </c>
      <c r="Q147" s="31">
        <v>132585568</v>
      </c>
      <c r="R147" s="31">
        <v>96283074</v>
      </c>
      <c r="S147" s="31">
        <v>15479174</v>
      </c>
      <c r="T147" s="36">
        <f t="shared" si="33"/>
        <v>0.11674855893817945</v>
      </c>
      <c r="U147" s="36">
        <f t="shared" si="34"/>
        <v>0.71649772785033616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98929573</v>
      </c>
      <c r="E148" s="31">
        <v>98929573</v>
      </c>
      <c r="F148" s="31">
        <v>27600747</v>
      </c>
      <c r="G148" s="36">
        <f t="shared" si="28"/>
        <v>0.27899389599104002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27600747</v>
      </c>
      <c r="O148" s="36">
        <f t="shared" si="32"/>
        <v>0.27899389599104002</v>
      </c>
      <c r="P148" s="31">
        <v>17841604</v>
      </c>
      <c r="Q148" s="31">
        <v>99005598</v>
      </c>
      <c r="R148" s="31">
        <v>105382998</v>
      </c>
      <c r="S148" s="31">
        <v>17841604</v>
      </c>
      <c r="T148" s="36">
        <f t="shared" si="33"/>
        <v>0.18020803227712437</v>
      </c>
      <c r="U148" s="36">
        <f t="shared" si="34"/>
        <v>0.54698798381580493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269288652</v>
      </c>
      <c r="E149" s="31">
        <v>269288652</v>
      </c>
      <c r="F149" s="31">
        <v>83565358</v>
      </c>
      <c r="G149" s="36">
        <f t="shared" si="28"/>
        <v>0.31031889899318893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83565358</v>
      </c>
      <c r="O149" s="36">
        <f t="shared" si="32"/>
        <v>0.31031889899318893</v>
      </c>
      <c r="P149" s="31">
        <v>81787682</v>
      </c>
      <c r="Q149" s="31">
        <v>223869789</v>
      </c>
      <c r="R149" s="31">
        <v>222839112</v>
      </c>
      <c r="S149" s="31">
        <v>81787682</v>
      </c>
      <c r="T149" s="36">
        <f t="shared" si="33"/>
        <v>0.36533594981857959</v>
      </c>
      <c r="U149" s="36">
        <f t="shared" si="34"/>
        <v>2.1735253482303207E-2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717203922</v>
      </c>
      <c r="E150" s="32">
        <f>SUM(E145:E149)</f>
        <v>717203922</v>
      </c>
      <c r="F150" s="32">
        <f>SUM(F145:F149)</f>
        <v>199389729</v>
      </c>
      <c r="G150" s="37">
        <f t="shared" si="28"/>
        <v>0.2780098140623386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199389729</v>
      </c>
      <c r="O150" s="37">
        <f t="shared" si="32"/>
        <v>0.2780098140623386</v>
      </c>
      <c r="P150" s="32">
        <f>SUM(P145:P149)</f>
        <v>175636551</v>
      </c>
      <c r="Q150" s="32">
        <f>SUM(Q145:Q149)</f>
        <v>670154125</v>
      </c>
      <c r="R150" s="32">
        <f>SUM(R145:R149)</f>
        <v>689572427</v>
      </c>
      <c r="S150" s="32">
        <f>SUM(S145:S149)</f>
        <v>175636551</v>
      </c>
      <c r="T150" s="37">
        <f t="shared" si="33"/>
        <v>0.26208381691301236</v>
      </c>
      <c r="U150" s="37">
        <f t="shared" si="34"/>
        <v>0.13524051722013142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139264947</v>
      </c>
      <c r="E151" s="31">
        <v>139264947</v>
      </c>
      <c r="F151" s="31">
        <v>23681133</v>
      </c>
      <c r="G151" s="36">
        <f t="shared" si="28"/>
        <v>0.17004374402985986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23681133</v>
      </c>
      <c r="O151" s="36">
        <f t="shared" si="32"/>
        <v>0.17004374402985986</v>
      </c>
      <c r="P151" s="31">
        <v>21738030</v>
      </c>
      <c r="Q151" s="31">
        <v>88696332</v>
      </c>
      <c r="R151" s="31">
        <v>105411598</v>
      </c>
      <c r="S151" s="31">
        <v>21738030</v>
      </c>
      <c r="T151" s="36">
        <f t="shared" si="33"/>
        <v>0.24508375385805131</v>
      </c>
      <c r="U151" s="36">
        <f t="shared" si="34"/>
        <v>8.9387262783242161E-2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728649800</v>
      </c>
      <c r="E152" s="31">
        <v>728649800</v>
      </c>
      <c r="F152" s="31">
        <v>166302681</v>
      </c>
      <c r="G152" s="36">
        <f t="shared" si="28"/>
        <v>0.22823403094325972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166302681</v>
      </c>
      <c r="O152" s="36">
        <f t="shared" si="32"/>
        <v>0.22823403094325972</v>
      </c>
      <c r="P152" s="31">
        <v>143309911</v>
      </c>
      <c r="Q152" s="31">
        <v>677343200</v>
      </c>
      <c r="R152" s="31">
        <v>776579793</v>
      </c>
      <c r="S152" s="31">
        <v>143309911</v>
      </c>
      <c r="T152" s="36">
        <f t="shared" si="33"/>
        <v>0.21157651099176902</v>
      </c>
      <c r="U152" s="36">
        <f t="shared" si="34"/>
        <v>0.16044089232600256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97218989</v>
      </c>
      <c r="E153" s="31">
        <v>97218989</v>
      </c>
      <c r="F153" s="31">
        <v>22060720</v>
      </c>
      <c r="G153" s="36">
        <f t="shared" si="28"/>
        <v>0.22691780923580682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22060720</v>
      </c>
      <c r="O153" s="36">
        <f t="shared" si="32"/>
        <v>0.22691780923580682</v>
      </c>
      <c r="P153" s="31">
        <v>21519607</v>
      </c>
      <c r="Q153" s="31">
        <v>94186780</v>
      </c>
      <c r="R153" s="31">
        <v>96387612</v>
      </c>
      <c r="S153" s="31">
        <v>21519607</v>
      </c>
      <c r="T153" s="36">
        <f t="shared" si="33"/>
        <v>0.22847799871701741</v>
      </c>
      <c r="U153" s="36">
        <f t="shared" si="34"/>
        <v>2.5145115335981849E-2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38274860</v>
      </c>
      <c r="E154" s="31">
        <v>38274860</v>
      </c>
      <c r="F154" s="31">
        <v>11332160</v>
      </c>
      <c r="G154" s="36">
        <f t="shared" si="28"/>
        <v>0.2960731926909726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11332160</v>
      </c>
      <c r="O154" s="36">
        <f t="shared" si="32"/>
        <v>0.2960731926909726</v>
      </c>
      <c r="P154" s="31">
        <v>12410726</v>
      </c>
      <c r="Q154" s="31">
        <v>43443686</v>
      </c>
      <c r="R154" s="31">
        <v>43358133</v>
      </c>
      <c r="S154" s="31">
        <v>12410726</v>
      </c>
      <c r="T154" s="36">
        <f t="shared" si="33"/>
        <v>0.28567387214795725</v>
      </c>
      <c r="U154" s="36">
        <f t="shared" si="34"/>
        <v>-8.6905955380853661E-2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90180868</v>
      </c>
      <c r="E155" s="31">
        <v>90180868</v>
      </c>
      <c r="F155" s="31">
        <v>17070122</v>
      </c>
      <c r="G155" s="36">
        <f t="shared" si="28"/>
        <v>0.18928762140546262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17070122</v>
      </c>
      <c r="O155" s="36">
        <f t="shared" si="32"/>
        <v>0.18928762140546262</v>
      </c>
      <c r="P155" s="31">
        <v>18858212</v>
      </c>
      <c r="Q155" s="31">
        <v>74672499</v>
      </c>
      <c r="R155" s="31">
        <v>74247283</v>
      </c>
      <c r="S155" s="31">
        <v>18858212</v>
      </c>
      <c r="T155" s="36">
        <f t="shared" si="33"/>
        <v>0.25254561254204178</v>
      </c>
      <c r="U155" s="36">
        <f t="shared" si="34"/>
        <v>-9.4817578676069658E-2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178537419</v>
      </c>
      <c r="E156" s="31">
        <v>177705475</v>
      </c>
      <c r="F156" s="31">
        <v>52080655</v>
      </c>
      <c r="G156" s="36">
        <f t="shared" si="28"/>
        <v>0.29170722469108845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52080655</v>
      </c>
      <c r="O156" s="36">
        <f t="shared" si="32"/>
        <v>0.29170722469108845</v>
      </c>
      <c r="P156" s="31">
        <v>70356163</v>
      </c>
      <c r="Q156" s="31">
        <v>265974938</v>
      </c>
      <c r="R156" s="31">
        <v>249563232</v>
      </c>
      <c r="S156" s="31">
        <v>70356163</v>
      </c>
      <c r="T156" s="36">
        <f t="shared" si="33"/>
        <v>0.2645217761080933</v>
      </c>
      <c r="U156" s="36">
        <f t="shared" si="34"/>
        <v>-0.25975703080908497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1272126883</v>
      </c>
      <c r="E157" s="32">
        <f>SUM(E151:E156)</f>
        <v>1271294939</v>
      </c>
      <c r="F157" s="32">
        <f>SUM(F151:F156)</f>
        <v>292527471</v>
      </c>
      <c r="G157" s="37">
        <f t="shared" si="28"/>
        <v>0.22995148904498075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292527471</v>
      </c>
      <c r="O157" s="37">
        <f t="shared" si="32"/>
        <v>0.22995148904498075</v>
      </c>
      <c r="P157" s="32">
        <f>SUM(P151:P156)</f>
        <v>288192649</v>
      </c>
      <c r="Q157" s="32">
        <f>SUM(Q151:Q156)</f>
        <v>1244317435</v>
      </c>
      <c r="R157" s="32">
        <f>SUM(R151:R156)</f>
        <v>1345547651</v>
      </c>
      <c r="S157" s="32">
        <f>SUM(S151:S156)</f>
        <v>288192649</v>
      </c>
      <c r="T157" s="37">
        <f t="shared" si="33"/>
        <v>0.2316070167416725</v>
      </c>
      <c r="U157" s="37">
        <f t="shared" si="34"/>
        <v>1.5041403779872287E-2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160937206</v>
      </c>
      <c r="E158" s="31">
        <v>160937206</v>
      </c>
      <c r="F158" s="31">
        <v>31059646</v>
      </c>
      <c r="G158" s="36">
        <f t="shared" si="28"/>
        <v>0.19299232770326583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31059646</v>
      </c>
      <c r="O158" s="36">
        <f t="shared" si="32"/>
        <v>0.19299232770326583</v>
      </c>
      <c r="P158" s="31">
        <v>27933795</v>
      </c>
      <c r="Q158" s="31">
        <v>151121489</v>
      </c>
      <c r="R158" s="31">
        <v>165145829</v>
      </c>
      <c r="S158" s="31">
        <v>27933795</v>
      </c>
      <c r="T158" s="36">
        <f t="shared" si="33"/>
        <v>0.18484330180203559</v>
      </c>
      <c r="U158" s="36">
        <f t="shared" si="34"/>
        <v>0.11190212429066659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284682939</v>
      </c>
      <c r="E159" s="31">
        <v>284682939</v>
      </c>
      <c r="F159" s="31">
        <v>58422872</v>
      </c>
      <c r="G159" s="36">
        <f t="shared" si="28"/>
        <v>0.20522084043821115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58422872</v>
      </c>
      <c r="O159" s="36">
        <f t="shared" si="32"/>
        <v>0.20522084043821115</v>
      </c>
      <c r="P159" s="31">
        <v>55049520</v>
      </c>
      <c r="Q159" s="31">
        <v>276967001</v>
      </c>
      <c r="R159" s="31">
        <v>289933638</v>
      </c>
      <c r="S159" s="31">
        <v>55049520</v>
      </c>
      <c r="T159" s="36">
        <f t="shared" si="33"/>
        <v>0.19875840732376635</v>
      </c>
      <c r="U159" s="36">
        <f t="shared" si="34"/>
        <v>6.1278499794366947E-2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134866908</v>
      </c>
      <c r="E160" s="31">
        <v>134866908</v>
      </c>
      <c r="F160" s="31">
        <v>38807726</v>
      </c>
      <c r="G160" s="36">
        <f t="shared" si="28"/>
        <v>0.28774831851264804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38807726</v>
      </c>
      <c r="O160" s="36">
        <f t="shared" si="32"/>
        <v>0.28774831851264804</v>
      </c>
      <c r="P160" s="31">
        <v>37287515</v>
      </c>
      <c r="Q160" s="31">
        <v>131263451</v>
      </c>
      <c r="R160" s="31">
        <v>131912084</v>
      </c>
      <c r="S160" s="31">
        <v>37287515</v>
      </c>
      <c r="T160" s="36">
        <f t="shared" si="33"/>
        <v>0.28406624019050053</v>
      </c>
      <c r="U160" s="36">
        <f t="shared" si="34"/>
        <v>4.0769973542082338E-2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89670116</v>
      </c>
      <c r="E161" s="31">
        <v>89670116</v>
      </c>
      <c r="F161" s="31">
        <v>21534643</v>
      </c>
      <c r="G161" s="36">
        <f t="shared" si="28"/>
        <v>0.24015406648966531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21534643</v>
      </c>
      <c r="O161" s="36">
        <f t="shared" si="32"/>
        <v>0.24015406648966531</v>
      </c>
      <c r="P161" s="31">
        <v>19729785</v>
      </c>
      <c r="Q161" s="31">
        <v>86809414</v>
      </c>
      <c r="R161" s="31">
        <v>92619640</v>
      </c>
      <c r="S161" s="31">
        <v>19729785</v>
      </c>
      <c r="T161" s="36">
        <f t="shared" si="33"/>
        <v>0.22727702090006044</v>
      </c>
      <c r="U161" s="36">
        <f t="shared" si="34"/>
        <v>9.1478847843501576E-2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139766890</v>
      </c>
      <c r="E162" s="31">
        <v>139766890</v>
      </c>
      <c r="F162" s="31">
        <v>89537509</v>
      </c>
      <c r="G162" s="36">
        <f t="shared" si="28"/>
        <v>0.64062031429618271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89537509</v>
      </c>
      <c r="O162" s="36">
        <f t="shared" si="32"/>
        <v>0.64062031429618271</v>
      </c>
      <c r="P162" s="31">
        <v>50849318</v>
      </c>
      <c r="Q162" s="31">
        <v>413760175</v>
      </c>
      <c r="R162" s="31">
        <v>417908836</v>
      </c>
      <c r="S162" s="31">
        <v>50849318</v>
      </c>
      <c r="T162" s="36">
        <f t="shared" si="33"/>
        <v>0.12289563150924325</v>
      </c>
      <c r="U162" s="36">
        <f t="shared" si="34"/>
        <v>0.76083991922959515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809924059</v>
      </c>
      <c r="E163" s="32">
        <f>SUM(E158:E162)</f>
        <v>809924059</v>
      </c>
      <c r="F163" s="32">
        <f>SUM(F158:F162)</f>
        <v>239362396</v>
      </c>
      <c r="G163" s="37">
        <f t="shared" si="28"/>
        <v>0.29553683871983855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239362396</v>
      </c>
      <c r="O163" s="37">
        <f t="shared" si="32"/>
        <v>0.29553683871983855</v>
      </c>
      <c r="P163" s="32">
        <f>SUM(P158:P162)</f>
        <v>190849933</v>
      </c>
      <c r="Q163" s="32">
        <f>SUM(Q158:Q162)</f>
        <v>1059921530</v>
      </c>
      <c r="R163" s="32">
        <f>SUM(R158:R162)</f>
        <v>1097520027</v>
      </c>
      <c r="S163" s="32">
        <f>SUM(S158:S162)</f>
        <v>190849933</v>
      </c>
      <c r="T163" s="37">
        <f t="shared" si="33"/>
        <v>0.18006043617210041</v>
      </c>
      <c r="U163" s="37">
        <f t="shared" si="34"/>
        <v>0.25419166901148449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130932124</v>
      </c>
      <c r="E164" s="31">
        <v>130932124</v>
      </c>
      <c r="F164" s="31">
        <v>39525343</v>
      </c>
      <c r="G164" s="36">
        <f t="shared" si="28"/>
        <v>0.30187658912491178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39525343</v>
      </c>
      <c r="O164" s="36">
        <f t="shared" si="32"/>
        <v>0.30187658912491178</v>
      </c>
      <c r="P164" s="31">
        <v>38432010</v>
      </c>
      <c r="Q164" s="31">
        <v>120194736</v>
      </c>
      <c r="R164" s="31">
        <v>129068104</v>
      </c>
      <c r="S164" s="31">
        <v>38432010</v>
      </c>
      <c r="T164" s="36">
        <f t="shared" si="33"/>
        <v>0.31974786316765152</v>
      </c>
      <c r="U164" s="36">
        <f t="shared" si="34"/>
        <v>2.8448499050661047E-2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145601565</v>
      </c>
      <c r="E165" s="31">
        <v>145601565</v>
      </c>
      <c r="F165" s="31">
        <v>21739856</v>
      </c>
      <c r="G165" s="36">
        <f t="shared" si="28"/>
        <v>0.14931059291842089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21739856</v>
      </c>
      <c r="O165" s="36">
        <f t="shared" si="32"/>
        <v>0.14931059291842089</v>
      </c>
      <c r="P165" s="31">
        <v>22303988</v>
      </c>
      <c r="Q165" s="31">
        <v>110707384</v>
      </c>
      <c r="R165" s="31">
        <v>175085278</v>
      </c>
      <c r="S165" s="31">
        <v>22303988</v>
      </c>
      <c r="T165" s="36">
        <f t="shared" si="33"/>
        <v>0.20146793460497631</v>
      </c>
      <c r="U165" s="36">
        <f t="shared" si="34"/>
        <v>-2.5292875874933229E-2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109626464</v>
      </c>
      <c r="E166" s="31">
        <v>109626464</v>
      </c>
      <c r="F166" s="31">
        <v>29784969</v>
      </c>
      <c r="G166" s="36">
        <f t="shared" si="28"/>
        <v>0.27169506260824028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29784969</v>
      </c>
      <c r="O166" s="36">
        <f t="shared" si="32"/>
        <v>0.27169506260824028</v>
      </c>
      <c r="P166" s="31">
        <v>29719633</v>
      </c>
      <c r="Q166" s="31">
        <v>99735692</v>
      </c>
      <c r="R166" s="31">
        <v>109515831</v>
      </c>
      <c r="S166" s="31">
        <v>29719633</v>
      </c>
      <c r="T166" s="36">
        <f t="shared" si="33"/>
        <v>0.29798392535342311</v>
      </c>
      <c r="U166" s="36">
        <f t="shared" si="34"/>
        <v>2.1984120732581047E-3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144731612</v>
      </c>
      <c r="E167" s="31">
        <v>144731612</v>
      </c>
      <c r="F167" s="31">
        <v>28714480</v>
      </c>
      <c r="G167" s="36">
        <f t="shared" si="28"/>
        <v>0.19839812189751607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28714480</v>
      </c>
      <c r="O167" s="36">
        <f t="shared" si="32"/>
        <v>0.19839812189751607</v>
      </c>
      <c r="P167" s="31">
        <v>26703132</v>
      </c>
      <c r="Q167" s="31">
        <v>135945180</v>
      </c>
      <c r="R167" s="31">
        <v>133869026</v>
      </c>
      <c r="S167" s="31">
        <v>26703132</v>
      </c>
      <c r="T167" s="36">
        <f t="shared" si="33"/>
        <v>0.19642573572670985</v>
      </c>
      <c r="U167" s="36">
        <f t="shared" si="34"/>
        <v>7.5322550178757997E-2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246715854</v>
      </c>
      <c r="E168" s="31">
        <v>246715854</v>
      </c>
      <c r="F168" s="31">
        <v>51679306</v>
      </c>
      <c r="G168" s="36">
        <f t="shared" si="28"/>
        <v>0.209468930196922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51679306</v>
      </c>
      <c r="O168" s="36">
        <f t="shared" si="32"/>
        <v>0.209468930196922</v>
      </c>
      <c r="P168" s="31">
        <v>52493310</v>
      </c>
      <c r="Q168" s="31">
        <v>271415809</v>
      </c>
      <c r="R168" s="31">
        <v>297697949</v>
      </c>
      <c r="S168" s="31">
        <v>52493310</v>
      </c>
      <c r="T168" s="36">
        <f t="shared" si="33"/>
        <v>0.19340549908793264</v>
      </c>
      <c r="U168" s="36">
        <f t="shared" si="34"/>
        <v>-1.5506814106407085E-2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777607619</v>
      </c>
      <c r="E169" s="32">
        <f>SUM(E164:E168)</f>
        <v>777607619</v>
      </c>
      <c r="F169" s="32">
        <f>SUM(F164:F168)</f>
        <v>171443954</v>
      </c>
      <c r="G169" s="37">
        <f t="shared" si="28"/>
        <v>0.22047617565845892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171443954</v>
      </c>
      <c r="O169" s="37">
        <f t="shared" si="32"/>
        <v>0.22047617565845892</v>
      </c>
      <c r="P169" s="32">
        <f>SUM(P164:P168)</f>
        <v>169652073</v>
      </c>
      <c r="Q169" s="32">
        <f>SUM(Q164:Q168)</f>
        <v>737998801</v>
      </c>
      <c r="R169" s="32">
        <f>SUM(R164:R168)</f>
        <v>845236188</v>
      </c>
      <c r="S169" s="32">
        <f>SUM(S164:S168)</f>
        <v>169652073</v>
      </c>
      <c r="T169" s="37">
        <f t="shared" si="33"/>
        <v>0.2298812312027049</v>
      </c>
      <c r="U169" s="37">
        <f t="shared" si="34"/>
        <v>1.056209316110146E-2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18133949918</v>
      </c>
      <c r="E170" s="32">
        <f>SUM(E105,E107:E111,E113:E120,E122:E125,E127:E131,E133:E136,E138:E143,E145:E149,E151:E156,E158:E162,E164:E168)</f>
        <v>18133117974</v>
      </c>
      <c r="F170" s="32">
        <f>SUM(F105,F107:F111,F113:F120,F122:F125,F127:F131,F133:F136,F138:F143,F145:F149,F151:F156,F158:F162,F164:F168)</f>
        <v>3564651093</v>
      </c>
      <c r="G170" s="37">
        <f t="shared" si="28"/>
        <v>0.19657333946101174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3564651093</v>
      </c>
      <c r="O170" s="37">
        <f t="shared" si="32"/>
        <v>0.19657333946101174</v>
      </c>
      <c r="P170" s="32">
        <f>SUM(P105,P107:P111,P113:P120,P122:P125,P127:P131,P133:P136,P138:P143,P145:P149,P151:P156,P158:P162,P164:P168)</f>
        <v>4676506684</v>
      </c>
      <c r="Q170" s="32">
        <f>SUM(Q105,Q107:Q111,Q113:Q120,Q122:Q125,Q127:Q131,Q133:Q136,Q138:Q143,Q145:Q149,Q151:Q156,Q158:Q162,Q164:Q168)</f>
        <v>18210464057</v>
      </c>
      <c r="R170" s="32">
        <f>SUM(R105,R107:R111,R113:R120,R122:R125,R127:R131,R133:R136,R138:R143,R145:R149,R151:R156,R158:R162,R164:R168)</f>
        <v>19290117983</v>
      </c>
      <c r="S170" s="32">
        <f>SUM(S105,S107:S111,S113:S120,S122:S125,S127:S131,S133:S136,S138:S143,S145:S149,S151:S156,S158:S162,S164:S168)</f>
        <v>4676506684</v>
      </c>
      <c r="T170" s="37">
        <f t="shared" si="33"/>
        <v>0.25680326812991772</v>
      </c>
      <c r="U170" s="37">
        <f t="shared" si="34"/>
        <v>-0.23775344848838886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372498995</v>
      </c>
      <c r="E173" s="31">
        <v>372498995</v>
      </c>
      <c r="F173" s="31">
        <v>56054639</v>
      </c>
      <c r="G173" s="36">
        <f t="shared" ref="G173:G205" si="35">IF(($D173     =0),0,($F173     /$D173     ))</f>
        <v>0.15048265834918562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56054639</v>
      </c>
      <c r="O173" s="36">
        <f t="shared" ref="O173:O205" si="39">IF(($D173     =0),0,($N173     /$D173     ))</f>
        <v>0.15048265834918562</v>
      </c>
      <c r="P173" s="31">
        <v>38874539</v>
      </c>
      <c r="Q173" s="31">
        <v>368765134</v>
      </c>
      <c r="R173" s="31">
        <v>358279706</v>
      </c>
      <c r="S173" s="31">
        <v>38874539</v>
      </c>
      <c r="T173" s="36">
        <f t="shared" ref="T173:T205" si="40">IF(($Q173     =0),0,($S173     /$Q173     ))</f>
        <v>0.1054181521401641</v>
      </c>
      <c r="U173" s="36">
        <f t="shared" ref="U173:U205" si="41">IF(($P173     =0),0,(($F173     /$P173     )-1))</f>
        <v>0.4419370735174506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194071740</v>
      </c>
      <c r="E174" s="31">
        <v>194071740</v>
      </c>
      <c r="F174" s="31">
        <v>53380137</v>
      </c>
      <c r="G174" s="36">
        <f t="shared" si="35"/>
        <v>0.27505363222898915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53380137</v>
      </c>
      <c r="O174" s="36">
        <f t="shared" si="39"/>
        <v>0.27505363222898915</v>
      </c>
      <c r="P174" s="31">
        <v>39972185</v>
      </c>
      <c r="Q174" s="31">
        <v>173688228</v>
      </c>
      <c r="R174" s="31">
        <v>186942773</v>
      </c>
      <c r="S174" s="31">
        <v>39972185</v>
      </c>
      <c r="T174" s="36">
        <f t="shared" si="40"/>
        <v>0.23013756004235358</v>
      </c>
      <c r="U174" s="36">
        <f t="shared" si="41"/>
        <v>0.33543205106250751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405406504</v>
      </c>
      <c r="E175" s="31">
        <v>405406504</v>
      </c>
      <c r="F175" s="31">
        <v>71847214</v>
      </c>
      <c r="G175" s="36">
        <f t="shared" si="35"/>
        <v>0.1772226476169213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71847214</v>
      </c>
      <c r="O175" s="36">
        <f t="shared" si="39"/>
        <v>0.1772226476169213</v>
      </c>
      <c r="P175" s="31">
        <v>63683835</v>
      </c>
      <c r="Q175" s="31">
        <v>382592650</v>
      </c>
      <c r="R175" s="31">
        <v>396187655</v>
      </c>
      <c r="S175" s="31">
        <v>63683835</v>
      </c>
      <c r="T175" s="36">
        <f t="shared" si="40"/>
        <v>0.16645336756992066</v>
      </c>
      <c r="U175" s="36">
        <f t="shared" si="41"/>
        <v>0.12818604595656025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271970203</v>
      </c>
      <c r="E176" s="31">
        <v>271970203</v>
      </c>
      <c r="F176" s="31">
        <v>36591472</v>
      </c>
      <c r="G176" s="36">
        <f t="shared" si="35"/>
        <v>0.13454220939048975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36591472</v>
      </c>
      <c r="O176" s="36">
        <f t="shared" si="39"/>
        <v>0.13454220939048975</v>
      </c>
      <c r="P176" s="31">
        <v>38832476</v>
      </c>
      <c r="Q176" s="31">
        <v>274490866</v>
      </c>
      <c r="R176" s="31">
        <v>275373424</v>
      </c>
      <c r="S176" s="31">
        <v>38832476</v>
      </c>
      <c r="T176" s="36">
        <f t="shared" si="40"/>
        <v>0.14147092238763237</v>
      </c>
      <c r="U176" s="36">
        <f t="shared" si="41"/>
        <v>-5.7709531578671425E-2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206734344</v>
      </c>
      <c r="E177" s="31">
        <v>206734344</v>
      </c>
      <c r="F177" s="31">
        <v>29840901</v>
      </c>
      <c r="G177" s="36">
        <f t="shared" si="35"/>
        <v>0.14434418792070658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29840901</v>
      </c>
      <c r="O177" s="36">
        <f t="shared" si="39"/>
        <v>0.14434418792070658</v>
      </c>
      <c r="P177" s="31">
        <v>27632590</v>
      </c>
      <c r="Q177" s="31">
        <v>140439736</v>
      </c>
      <c r="R177" s="31">
        <v>199982113</v>
      </c>
      <c r="S177" s="31">
        <v>27632590</v>
      </c>
      <c r="T177" s="36">
        <f t="shared" si="40"/>
        <v>0.19675763275430821</v>
      </c>
      <c r="U177" s="36">
        <f t="shared" si="41"/>
        <v>7.9916902469149731E-2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316162500</v>
      </c>
      <c r="E178" s="31">
        <v>316162500</v>
      </c>
      <c r="F178" s="31">
        <v>63779012</v>
      </c>
      <c r="G178" s="36">
        <f t="shared" si="35"/>
        <v>0.20172857944885936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63779012</v>
      </c>
      <c r="O178" s="36">
        <f t="shared" si="39"/>
        <v>0.20172857944885936</v>
      </c>
      <c r="P178" s="31">
        <v>60941408</v>
      </c>
      <c r="Q178" s="31">
        <v>257040792</v>
      </c>
      <c r="R178" s="31">
        <v>289077697</v>
      </c>
      <c r="S178" s="31">
        <v>60941408</v>
      </c>
      <c r="T178" s="36">
        <f t="shared" si="40"/>
        <v>0.23708846959979799</v>
      </c>
      <c r="U178" s="36">
        <f t="shared" si="41"/>
        <v>4.6562823097228145E-2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1766844286</v>
      </c>
      <c r="E179" s="32">
        <f>SUM(E173:E178)</f>
        <v>1766844286</v>
      </c>
      <c r="F179" s="32">
        <f>SUM(F173:F178)</f>
        <v>311493375</v>
      </c>
      <c r="G179" s="37">
        <f t="shared" si="35"/>
        <v>0.17629927972045409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311493375</v>
      </c>
      <c r="O179" s="37">
        <f t="shared" si="39"/>
        <v>0.17629927972045409</v>
      </c>
      <c r="P179" s="32">
        <f>SUM(P173:P178)</f>
        <v>269937033</v>
      </c>
      <c r="Q179" s="32">
        <f>SUM(Q173:Q178)</f>
        <v>1597017406</v>
      </c>
      <c r="R179" s="32">
        <f>SUM(R173:R178)</f>
        <v>1705843368</v>
      </c>
      <c r="S179" s="32">
        <f>SUM(S173:S178)</f>
        <v>269937033</v>
      </c>
      <c r="T179" s="37">
        <f t="shared" si="40"/>
        <v>0.16902573008023933</v>
      </c>
      <c r="U179" s="37">
        <f t="shared" si="41"/>
        <v>0.15394828022726315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172472906</v>
      </c>
      <c r="E180" s="31">
        <v>172472906</v>
      </c>
      <c r="F180" s="31">
        <v>24844216</v>
      </c>
      <c r="G180" s="36">
        <f t="shared" si="35"/>
        <v>0.14404706557214267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24844216</v>
      </c>
      <c r="O180" s="36">
        <f t="shared" si="39"/>
        <v>0.14404706557214267</v>
      </c>
      <c r="P180" s="31">
        <v>17637542</v>
      </c>
      <c r="Q180" s="31">
        <v>189490554</v>
      </c>
      <c r="R180" s="31">
        <v>178147941</v>
      </c>
      <c r="S180" s="31">
        <v>17637542</v>
      </c>
      <c r="T180" s="36">
        <f t="shared" si="40"/>
        <v>9.3078739956610188E-2</v>
      </c>
      <c r="U180" s="36">
        <f t="shared" si="41"/>
        <v>0.4085985450807148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245403353</v>
      </c>
      <c r="E181" s="31">
        <v>245403353</v>
      </c>
      <c r="F181" s="31">
        <v>59028279</v>
      </c>
      <c r="G181" s="36">
        <f t="shared" si="35"/>
        <v>0.24053574769208635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59028279</v>
      </c>
      <c r="O181" s="36">
        <f t="shared" si="39"/>
        <v>0.24053574769208635</v>
      </c>
      <c r="P181" s="31">
        <v>55658838</v>
      </c>
      <c r="Q181" s="31">
        <v>231668735</v>
      </c>
      <c r="R181" s="31">
        <v>249492243</v>
      </c>
      <c r="S181" s="31">
        <v>55658838</v>
      </c>
      <c r="T181" s="36">
        <f t="shared" si="40"/>
        <v>0.24025183199623376</v>
      </c>
      <c r="U181" s="36">
        <f t="shared" si="41"/>
        <v>6.0537393899599667E-2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336474612</v>
      </c>
      <c r="E182" s="31">
        <v>336474612</v>
      </c>
      <c r="F182" s="31">
        <v>97549099</v>
      </c>
      <c r="G182" s="36">
        <f t="shared" si="35"/>
        <v>0.28991518385345522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97549099</v>
      </c>
      <c r="O182" s="36">
        <f t="shared" si="39"/>
        <v>0.28991518385345522</v>
      </c>
      <c r="P182" s="31">
        <v>91414921</v>
      </c>
      <c r="Q182" s="31">
        <v>408389982</v>
      </c>
      <c r="R182" s="31">
        <v>478379058</v>
      </c>
      <c r="S182" s="31">
        <v>91414921</v>
      </c>
      <c r="T182" s="36">
        <f t="shared" si="40"/>
        <v>0.22384222196713924</v>
      </c>
      <c r="U182" s="36">
        <f t="shared" si="41"/>
        <v>6.7102590396594053E-2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267411106</v>
      </c>
      <c r="E183" s="31">
        <v>267411106</v>
      </c>
      <c r="F183" s="31">
        <v>85237076</v>
      </c>
      <c r="G183" s="36">
        <f t="shared" si="35"/>
        <v>0.31874919959382692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85237076</v>
      </c>
      <c r="O183" s="36">
        <f t="shared" si="39"/>
        <v>0.31874919959382692</v>
      </c>
      <c r="P183" s="31">
        <v>77090095</v>
      </c>
      <c r="Q183" s="31">
        <v>251406640</v>
      </c>
      <c r="R183" s="31">
        <v>328380475</v>
      </c>
      <c r="S183" s="31">
        <v>77090095</v>
      </c>
      <c r="T183" s="36">
        <f t="shared" si="40"/>
        <v>0.30663507932805595</v>
      </c>
      <c r="U183" s="36">
        <f t="shared" si="41"/>
        <v>0.10568129407545812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533375126</v>
      </c>
      <c r="E184" s="31">
        <v>533375126</v>
      </c>
      <c r="F184" s="31">
        <v>94722724</v>
      </c>
      <c r="G184" s="36">
        <f t="shared" si="35"/>
        <v>0.17759119123226605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94722724</v>
      </c>
      <c r="O184" s="36">
        <f t="shared" si="39"/>
        <v>0.17759119123226605</v>
      </c>
      <c r="P184" s="31">
        <v>94723764</v>
      </c>
      <c r="Q184" s="31">
        <v>584569843</v>
      </c>
      <c r="R184" s="31">
        <v>525463374</v>
      </c>
      <c r="S184" s="31">
        <v>94723764</v>
      </c>
      <c r="T184" s="36">
        <f t="shared" si="40"/>
        <v>0.16204011399883317</v>
      </c>
      <c r="U184" s="36">
        <f t="shared" si="41"/>
        <v>-1.0979293432633597E-5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1555137103</v>
      </c>
      <c r="E185" s="32">
        <f>SUM(E180:E184)</f>
        <v>1555137103</v>
      </c>
      <c r="F185" s="32">
        <f>SUM(F180:F184)</f>
        <v>361381394</v>
      </c>
      <c r="G185" s="37">
        <f t="shared" si="35"/>
        <v>0.23237912162397942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361381394</v>
      </c>
      <c r="O185" s="37">
        <f t="shared" si="39"/>
        <v>0.23237912162397942</v>
      </c>
      <c r="P185" s="32">
        <f>SUM(P180:P184)</f>
        <v>336525160</v>
      </c>
      <c r="Q185" s="32">
        <f>SUM(Q180:Q184)</f>
        <v>1665525754</v>
      </c>
      <c r="R185" s="32">
        <f>SUM(R180:R184)</f>
        <v>1759863091</v>
      </c>
      <c r="S185" s="32">
        <f>SUM(S180:S184)</f>
        <v>336525160</v>
      </c>
      <c r="T185" s="37">
        <f t="shared" si="40"/>
        <v>0.20205341117769351</v>
      </c>
      <c r="U185" s="37">
        <f t="shared" si="41"/>
        <v>7.3861443227603019E-2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133679147</v>
      </c>
      <c r="E186" s="31">
        <v>133679147</v>
      </c>
      <c r="F186" s="31">
        <v>32418884</v>
      </c>
      <c r="G186" s="36">
        <f t="shared" si="35"/>
        <v>0.24251264858833965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32418884</v>
      </c>
      <c r="O186" s="36">
        <f t="shared" si="39"/>
        <v>0.24251264858833965</v>
      </c>
      <c r="P186" s="31">
        <v>25092488</v>
      </c>
      <c r="Q186" s="31">
        <v>152350553</v>
      </c>
      <c r="R186" s="31">
        <v>151937760</v>
      </c>
      <c r="S186" s="31">
        <v>25092488</v>
      </c>
      <c r="T186" s="36">
        <f t="shared" si="40"/>
        <v>0.16470230994173024</v>
      </c>
      <c r="U186" s="36">
        <f t="shared" si="41"/>
        <v>0.29197567016869752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91979689</v>
      </c>
      <c r="E187" s="31">
        <v>91979689</v>
      </c>
      <c r="F187" s="31">
        <v>20306950</v>
      </c>
      <c r="G187" s="36">
        <f t="shared" si="35"/>
        <v>0.2207764585940272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20306950</v>
      </c>
      <c r="O187" s="36">
        <f t="shared" si="39"/>
        <v>0.2207764585940272</v>
      </c>
      <c r="P187" s="31">
        <v>25013875</v>
      </c>
      <c r="Q187" s="31">
        <v>88955664</v>
      </c>
      <c r="R187" s="31">
        <v>91116495</v>
      </c>
      <c r="S187" s="31">
        <v>25013875</v>
      </c>
      <c r="T187" s="36">
        <f t="shared" si="40"/>
        <v>0.28119485455136395</v>
      </c>
      <c r="U187" s="36">
        <f t="shared" si="41"/>
        <v>-0.18817256422685413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1362131277</v>
      </c>
      <c r="E188" s="31">
        <v>1362131277</v>
      </c>
      <c r="F188" s="31">
        <v>237238065</v>
      </c>
      <c r="G188" s="36">
        <f t="shared" si="35"/>
        <v>0.17416681417264013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237238065</v>
      </c>
      <c r="O188" s="36">
        <f t="shared" si="39"/>
        <v>0.17416681417264013</v>
      </c>
      <c r="P188" s="31">
        <v>276479041</v>
      </c>
      <c r="Q188" s="31">
        <v>1138076183</v>
      </c>
      <c r="R188" s="31">
        <v>1283160824</v>
      </c>
      <c r="S188" s="31">
        <v>276479041</v>
      </c>
      <c r="T188" s="36">
        <f t="shared" si="40"/>
        <v>0.24293544239823531</v>
      </c>
      <c r="U188" s="36">
        <f t="shared" si="41"/>
        <v>-0.14193110572891487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314871730</v>
      </c>
      <c r="E189" s="31">
        <v>314871730</v>
      </c>
      <c r="F189" s="31">
        <v>31561665</v>
      </c>
      <c r="G189" s="36">
        <f t="shared" si="35"/>
        <v>0.10023657887610297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31561665</v>
      </c>
      <c r="O189" s="36">
        <f t="shared" si="39"/>
        <v>0.10023657887610297</v>
      </c>
      <c r="P189" s="31">
        <v>24926917</v>
      </c>
      <c r="Q189" s="31">
        <v>299901677</v>
      </c>
      <c r="R189" s="31">
        <v>305047331</v>
      </c>
      <c r="S189" s="31">
        <v>24926917</v>
      </c>
      <c r="T189" s="36">
        <f t="shared" si="40"/>
        <v>8.3116964364290627E-2</v>
      </c>
      <c r="U189" s="36">
        <f t="shared" si="41"/>
        <v>0.26616801427950354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524058000</v>
      </c>
      <c r="E190" s="31">
        <v>524058000</v>
      </c>
      <c r="F190" s="31">
        <v>87217038</v>
      </c>
      <c r="G190" s="36">
        <f t="shared" si="35"/>
        <v>0.1664263077750936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87217038</v>
      </c>
      <c r="O190" s="36">
        <f t="shared" si="39"/>
        <v>0.1664263077750936</v>
      </c>
      <c r="P190" s="31">
        <v>105296449</v>
      </c>
      <c r="Q190" s="31">
        <v>525108000</v>
      </c>
      <c r="R190" s="31">
        <v>552831000</v>
      </c>
      <c r="S190" s="31">
        <v>105296449</v>
      </c>
      <c r="T190" s="36">
        <f t="shared" si="40"/>
        <v>0.20052341423097725</v>
      </c>
      <c r="U190" s="36">
        <f t="shared" si="41"/>
        <v>-0.17170010168149163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2426719843</v>
      </c>
      <c r="E191" s="32">
        <f>SUM(E186:E190)</f>
        <v>2426719843</v>
      </c>
      <c r="F191" s="32">
        <f>SUM(F186:F190)</f>
        <v>408742602</v>
      </c>
      <c r="G191" s="37">
        <f t="shared" si="35"/>
        <v>0.16843419448645436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408742602</v>
      </c>
      <c r="O191" s="37">
        <f t="shared" si="39"/>
        <v>0.16843419448645436</v>
      </c>
      <c r="P191" s="32">
        <f>SUM(P186:P190)</f>
        <v>456808770</v>
      </c>
      <c r="Q191" s="32">
        <f>SUM(Q186:Q190)</f>
        <v>2204392077</v>
      </c>
      <c r="R191" s="32">
        <f>SUM(R186:R190)</f>
        <v>2384093410</v>
      </c>
      <c r="S191" s="32">
        <f>SUM(S186:S190)</f>
        <v>456808770</v>
      </c>
      <c r="T191" s="37">
        <f t="shared" si="40"/>
        <v>0.20722664301247168</v>
      </c>
      <c r="U191" s="37">
        <f t="shared" si="41"/>
        <v>-0.10522164011868684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204881020</v>
      </c>
      <c r="E192" s="31">
        <v>204881020</v>
      </c>
      <c r="F192" s="31">
        <v>41663609</v>
      </c>
      <c r="G192" s="36">
        <f t="shared" si="35"/>
        <v>0.20335514241387515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41663609</v>
      </c>
      <c r="O192" s="36">
        <f t="shared" si="39"/>
        <v>0.20335514241387515</v>
      </c>
      <c r="P192" s="31">
        <v>49503582</v>
      </c>
      <c r="Q192" s="31">
        <v>202715670</v>
      </c>
      <c r="R192" s="31">
        <v>205715670</v>
      </c>
      <c r="S192" s="31">
        <v>49503582</v>
      </c>
      <c r="T192" s="36">
        <f t="shared" si="40"/>
        <v>0.24420204910651455</v>
      </c>
      <c r="U192" s="36">
        <f t="shared" si="41"/>
        <v>-0.1583718325675908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256217033</v>
      </c>
      <c r="E193" s="31">
        <v>256217033</v>
      </c>
      <c r="F193" s="31">
        <v>76608152</v>
      </c>
      <c r="G193" s="36">
        <f t="shared" si="35"/>
        <v>0.29899710843970317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76608152</v>
      </c>
      <c r="O193" s="36">
        <f t="shared" si="39"/>
        <v>0.29899710843970317</v>
      </c>
      <c r="P193" s="31">
        <v>57842166</v>
      </c>
      <c r="Q193" s="31">
        <v>190613407</v>
      </c>
      <c r="R193" s="31">
        <v>204327397</v>
      </c>
      <c r="S193" s="31">
        <v>57842166</v>
      </c>
      <c r="T193" s="36">
        <f t="shared" si="40"/>
        <v>0.3034527681465764</v>
      </c>
      <c r="U193" s="36">
        <f t="shared" si="41"/>
        <v>0.32443435814626986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140384658</v>
      </c>
      <c r="E194" s="31">
        <v>140384658</v>
      </c>
      <c r="F194" s="31">
        <v>28404513</v>
      </c>
      <c r="G194" s="36">
        <f t="shared" si="35"/>
        <v>0.20233345583959753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28404513</v>
      </c>
      <c r="O194" s="36">
        <f t="shared" si="39"/>
        <v>0.20233345583959753</v>
      </c>
      <c r="P194" s="31">
        <v>25653931</v>
      </c>
      <c r="Q194" s="31">
        <v>142886773</v>
      </c>
      <c r="R194" s="31">
        <v>149384625</v>
      </c>
      <c r="S194" s="31">
        <v>25653931</v>
      </c>
      <c r="T194" s="36">
        <f t="shared" si="40"/>
        <v>0.17954027837132272</v>
      </c>
      <c r="U194" s="36">
        <f t="shared" si="41"/>
        <v>0.10721873384628666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304177198</v>
      </c>
      <c r="E195" s="31">
        <v>304177198</v>
      </c>
      <c r="F195" s="31">
        <v>93394741</v>
      </c>
      <c r="G195" s="36">
        <f t="shared" si="35"/>
        <v>0.30704057244948385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93394741</v>
      </c>
      <c r="O195" s="36">
        <f t="shared" si="39"/>
        <v>0.30704057244948385</v>
      </c>
      <c r="P195" s="31">
        <v>82096901</v>
      </c>
      <c r="Q195" s="31">
        <v>248492776</v>
      </c>
      <c r="R195" s="31">
        <v>350507298</v>
      </c>
      <c r="S195" s="31">
        <v>82096901</v>
      </c>
      <c r="T195" s="36">
        <f t="shared" si="40"/>
        <v>0.33037942720717162</v>
      </c>
      <c r="U195" s="36">
        <f t="shared" si="41"/>
        <v>0.13761591317557764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265997904</v>
      </c>
      <c r="E196" s="31">
        <v>265997904</v>
      </c>
      <c r="F196" s="31">
        <v>159935627</v>
      </c>
      <c r="G196" s="36">
        <f t="shared" si="35"/>
        <v>0.60126649343823402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159935627</v>
      </c>
      <c r="O196" s="36">
        <f t="shared" si="39"/>
        <v>0.60126649343823402</v>
      </c>
      <c r="P196" s="31">
        <v>44646161</v>
      </c>
      <c r="Q196" s="31">
        <v>303142373</v>
      </c>
      <c r="R196" s="31">
        <v>289911853</v>
      </c>
      <c r="S196" s="31">
        <v>44646161</v>
      </c>
      <c r="T196" s="36">
        <f t="shared" si="40"/>
        <v>0.14727786339523047</v>
      </c>
      <c r="U196" s="36">
        <f t="shared" si="41"/>
        <v>2.5822929321963426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57873770</v>
      </c>
      <c r="E197" s="31">
        <v>57873770</v>
      </c>
      <c r="F197" s="31">
        <v>20524480</v>
      </c>
      <c r="G197" s="36">
        <f t="shared" si="35"/>
        <v>0.35464218073230758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20524480</v>
      </c>
      <c r="O197" s="36">
        <f t="shared" si="39"/>
        <v>0.35464218073230758</v>
      </c>
      <c r="P197" s="31">
        <v>12321829</v>
      </c>
      <c r="Q197" s="31">
        <v>55745173</v>
      </c>
      <c r="R197" s="31">
        <v>55925914</v>
      </c>
      <c r="S197" s="31">
        <v>12321829</v>
      </c>
      <c r="T197" s="36">
        <f t="shared" si="40"/>
        <v>0.22103849242695867</v>
      </c>
      <c r="U197" s="36">
        <f t="shared" si="41"/>
        <v>0.66570076568989878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1229531583</v>
      </c>
      <c r="E198" s="32">
        <f>SUM(E192:E197)</f>
        <v>1229531583</v>
      </c>
      <c r="F198" s="32">
        <f>SUM(F192:F197)</f>
        <v>420531122</v>
      </c>
      <c r="G198" s="37">
        <f t="shared" si="35"/>
        <v>0.34202547361485713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420531122</v>
      </c>
      <c r="O198" s="37">
        <f t="shared" si="39"/>
        <v>0.34202547361485713</v>
      </c>
      <c r="P198" s="32">
        <f>SUM(P192:P197)</f>
        <v>272064570</v>
      </c>
      <c r="Q198" s="32">
        <f>SUM(Q192:Q197)</f>
        <v>1143596172</v>
      </c>
      <c r="R198" s="32">
        <f>SUM(R192:R197)</f>
        <v>1255772757</v>
      </c>
      <c r="S198" s="32">
        <f>SUM(S192:S197)</f>
        <v>272064570</v>
      </c>
      <c r="T198" s="37">
        <f t="shared" si="40"/>
        <v>0.23790265887668607</v>
      </c>
      <c r="U198" s="37">
        <f t="shared" si="41"/>
        <v>0.54570336740281911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209167971</v>
      </c>
      <c r="E199" s="31">
        <v>210867971</v>
      </c>
      <c r="F199" s="31">
        <v>44507413</v>
      </c>
      <c r="G199" s="36">
        <f t="shared" si="35"/>
        <v>0.21278311773651043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44507413</v>
      </c>
      <c r="O199" s="36">
        <f t="shared" si="39"/>
        <v>0.21278311773651043</v>
      </c>
      <c r="P199" s="31">
        <v>16021617</v>
      </c>
      <c r="Q199" s="31">
        <v>137781422</v>
      </c>
      <c r="R199" s="31">
        <v>196344238</v>
      </c>
      <c r="S199" s="31">
        <v>16021617</v>
      </c>
      <c r="T199" s="36">
        <f t="shared" si="40"/>
        <v>0.11628285415721722</v>
      </c>
      <c r="U199" s="36">
        <f t="shared" si="41"/>
        <v>1.7779601147624486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214459500</v>
      </c>
      <c r="E200" s="31">
        <v>214459500</v>
      </c>
      <c r="F200" s="31">
        <v>57487024</v>
      </c>
      <c r="G200" s="36">
        <f t="shared" si="35"/>
        <v>0.26805538574882437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57487024</v>
      </c>
      <c r="O200" s="36">
        <f t="shared" si="39"/>
        <v>0.26805538574882437</v>
      </c>
      <c r="P200" s="31">
        <v>51136995</v>
      </c>
      <c r="Q200" s="31">
        <v>193168469</v>
      </c>
      <c r="R200" s="31">
        <v>195672490</v>
      </c>
      <c r="S200" s="31">
        <v>51136995</v>
      </c>
      <c r="T200" s="36">
        <f t="shared" si="40"/>
        <v>0.26472744369061596</v>
      </c>
      <c r="U200" s="36">
        <f t="shared" si="41"/>
        <v>0.12417681171918682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177489075</v>
      </c>
      <c r="E201" s="31">
        <v>177489075</v>
      </c>
      <c r="F201" s="31">
        <v>57144884</v>
      </c>
      <c r="G201" s="36">
        <f t="shared" si="35"/>
        <v>0.32196282503585077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57144884</v>
      </c>
      <c r="O201" s="36">
        <f t="shared" si="39"/>
        <v>0.32196282503585077</v>
      </c>
      <c r="P201" s="31">
        <v>44485143</v>
      </c>
      <c r="Q201" s="31">
        <v>179516216</v>
      </c>
      <c r="R201" s="31">
        <v>207444860</v>
      </c>
      <c r="S201" s="31">
        <v>44485143</v>
      </c>
      <c r="T201" s="36">
        <f t="shared" si="40"/>
        <v>0.24780570798127785</v>
      </c>
      <c r="U201" s="36">
        <f t="shared" si="41"/>
        <v>0.28458357434076365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445441719</v>
      </c>
      <c r="E202" s="31">
        <v>445441719</v>
      </c>
      <c r="F202" s="31">
        <v>105651056</v>
      </c>
      <c r="G202" s="36">
        <f t="shared" si="35"/>
        <v>0.23718266945714619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105651056</v>
      </c>
      <c r="O202" s="36">
        <f t="shared" si="39"/>
        <v>0.23718266945714619</v>
      </c>
      <c r="P202" s="31">
        <v>92605443</v>
      </c>
      <c r="Q202" s="31">
        <v>422583011</v>
      </c>
      <c r="R202" s="31">
        <v>464141436</v>
      </c>
      <c r="S202" s="31">
        <v>92605443</v>
      </c>
      <c r="T202" s="36">
        <f t="shared" si="40"/>
        <v>0.21914142449990731</v>
      </c>
      <c r="U202" s="36">
        <f t="shared" si="41"/>
        <v>0.14087306941558508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476552731</v>
      </c>
      <c r="E203" s="31">
        <v>476552731</v>
      </c>
      <c r="F203" s="31">
        <v>77382527</v>
      </c>
      <c r="G203" s="36">
        <f t="shared" si="35"/>
        <v>0.16237977870281053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77382527</v>
      </c>
      <c r="O203" s="36">
        <f t="shared" si="39"/>
        <v>0.16237977870281053</v>
      </c>
      <c r="P203" s="31">
        <v>72533193</v>
      </c>
      <c r="Q203" s="31">
        <v>448380040</v>
      </c>
      <c r="R203" s="31">
        <v>456642081</v>
      </c>
      <c r="S203" s="31">
        <v>72533193</v>
      </c>
      <c r="T203" s="36">
        <f t="shared" si="40"/>
        <v>0.16176722094944279</v>
      </c>
      <c r="U203" s="36">
        <f t="shared" si="41"/>
        <v>6.6856756188852673E-2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1523110996</v>
      </c>
      <c r="E204" s="32">
        <f>SUM(E199:E203)</f>
        <v>1524810996</v>
      </c>
      <c r="F204" s="32">
        <f>SUM(F199:F203)</f>
        <v>342172904</v>
      </c>
      <c r="G204" s="37">
        <f t="shared" si="35"/>
        <v>0.22465395161522425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342172904</v>
      </c>
      <c r="O204" s="37">
        <f t="shared" si="39"/>
        <v>0.22465395161522425</v>
      </c>
      <c r="P204" s="32">
        <f>SUM(P199:P203)</f>
        <v>276782391</v>
      </c>
      <c r="Q204" s="32">
        <f>SUM(Q199:Q203)</f>
        <v>1381429158</v>
      </c>
      <c r="R204" s="32">
        <f>SUM(R199:R203)</f>
        <v>1520245105</v>
      </c>
      <c r="S204" s="32">
        <f>SUM(S199:S203)</f>
        <v>276782391</v>
      </c>
      <c r="T204" s="37">
        <f t="shared" si="40"/>
        <v>0.20035945339442443</v>
      </c>
      <c r="U204" s="37">
        <f t="shared" si="41"/>
        <v>0.23625243196919987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8501343811</v>
      </c>
      <c r="E205" s="32">
        <f>SUM(E173:E178,E180:E184,E186:E190,E192:E197,E199:E203)</f>
        <v>8503043811</v>
      </c>
      <c r="F205" s="32">
        <f>SUM(F173:F178,F180:F184,F186:F190,F192:F197,F199:F203)</f>
        <v>1844321397</v>
      </c>
      <c r="G205" s="37">
        <f t="shared" si="35"/>
        <v>0.21694468992226951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1844321397</v>
      </c>
      <c r="O205" s="37">
        <f t="shared" si="39"/>
        <v>0.21694468992226951</v>
      </c>
      <c r="P205" s="32">
        <f>SUM(P173:P178,P180:P184,P186:P190,P192:P197,P199:P203)</f>
        <v>1612117924</v>
      </c>
      <c r="Q205" s="32">
        <f>SUM(Q173:Q178,Q180:Q184,Q186:Q190,Q192:Q197,Q199:Q203)</f>
        <v>7991960567</v>
      </c>
      <c r="R205" s="32">
        <f>SUM(R173:R178,R180:R184,R186:R190,R192:R197,R199:R203)</f>
        <v>8625817731</v>
      </c>
      <c r="S205" s="32">
        <f>SUM(S173:S178,S180:S184,S186:S190,S192:S197,S199:S203)</f>
        <v>1612117924</v>
      </c>
      <c r="T205" s="37">
        <f t="shared" si="40"/>
        <v>0.20171745224277957</v>
      </c>
      <c r="U205" s="37">
        <f t="shared" si="41"/>
        <v>0.14403628267084501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226829104</v>
      </c>
      <c r="E208" s="31">
        <v>226829104</v>
      </c>
      <c r="F208" s="31">
        <v>41024831</v>
      </c>
      <c r="G208" s="36">
        <f t="shared" ref="G208:G231" si="42">IF(($D208     =0),0,($F208     /$D208     ))</f>
        <v>0.18086228917079353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41024831</v>
      </c>
      <c r="O208" s="36">
        <f t="shared" ref="O208:O231" si="46">IF(($D208     =0),0,($N208     /$D208     ))</f>
        <v>0.18086228917079353</v>
      </c>
      <c r="P208" s="31">
        <v>39097024</v>
      </c>
      <c r="Q208" s="31">
        <v>192771407</v>
      </c>
      <c r="R208" s="31">
        <v>214215969</v>
      </c>
      <c r="S208" s="31">
        <v>39097024</v>
      </c>
      <c r="T208" s="36">
        <f t="shared" ref="T208:T231" si="47">IF(($Q208     =0),0,($S208     /$Q208     ))</f>
        <v>0.2028154725249269</v>
      </c>
      <c r="U208" s="36">
        <f t="shared" ref="U208:U231" si="48">IF(($P208     =0),0,(($F208     /$P208     )-1))</f>
        <v>4.9308279832245061E-2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179950827</v>
      </c>
      <c r="E209" s="31">
        <v>179950827</v>
      </c>
      <c r="F209" s="31">
        <v>32318243</v>
      </c>
      <c r="G209" s="36">
        <f t="shared" si="42"/>
        <v>0.17959485676606532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32318243</v>
      </c>
      <c r="O209" s="36">
        <f t="shared" si="46"/>
        <v>0.17959485676606532</v>
      </c>
      <c r="P209" s="31">
        <v>37078564</v>
      </c>
      <c r="Q209" s="31">
        <v>171593207</v>
      </c>
      <c r="R209" s="31">
        <v>170220571</v>
      </c>
      <c r="S209" s="31">
        <v>37078564</v>
      </c>
      <c r="T209" s="36">
        <f t="shared" si="47"/>
        <v>0.21608410174419085</v>
      </c>
      <c r="U209" s="36">
        <f t="shared" si="48"/>
        <v>-0.12838471845889177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275165301</v>
      </c>
      <c r="E210" s="31">
        <v>275165301</v>
      </c>
      <c r="F210" s="31">
        <v>52245185</v>
      </c>
      <c r="G210" s="36">
        <f t="shared" si="42"/>
        <v>0.18986836207229488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52245185</v>
      </c>
      <c r="O210" s="36">
        <f t="shared" si="46"/>
        <v>0.18986836207229488</v>
      </c>
      <c r="P210" s="31">
        <v>50576178</v>
      </c>
      <c r="Q210" s="31">
        <v>197517833</v>
      </c>
      <c r="R210" s="31">
        <v>254752652</v>
      </c>
      <c r="S210" s="31">
        <v>50576178</v>
      </c>
      <c r="T210" s="36">
        <f t="shared" si="47"/>
        <v>0.25605879343562865</v>
      </c>
      <c r="U210" s="36">
        <f t="shared" si="48"/>
        <v>3.2999864086210806E-2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127788408</v>
      </c>
      <c r="E211" s="31">
        <v>127788408</v>
      </c>
      <c r="F211" s="31">
        <v>15719144</v>
      </c>
      <c r="G211" s="36">
        <f t="shared" si="42"/>
        <v>0.12300915432016338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15719144</v>
      </c>
      <c r="O211" s="36">
        <f t="shared" si="46"/>
        <v>0.12300915432016338</v>
      </c>
      <c r="P211" s="31">
        <v>12578793</v>
      </c>
      <c r="Q211" s="31">
        <v>112170709</v>
      </c>
      <c r="R211" s="31">
        <v>134176833</v>
      </c>
      <c r="S211" s="31">
        <v>12578793</v>
      </c>
      <c r="T211" s="36">
        <f t="shared" si="47"/>
        <v>0.11213972981128255</v>
      </c>
      <c r="U211" s="36">
        <f t="shared" si="48"/>
        <v>0.24965439847845494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252895108</v>
      </c>
      <c r="E212" s="31">
        <v>252895108</v>
      </c>
      <c r="F212" s="31">
        <v>20269151</v>
      </c>
      <c r="G212" s="36">
        <f t="shared" si="42"/>
        <v>8.0148450321150533E-2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20269151</v>
      </c>
      <c r="O212" s="36">
        <f t="shared" si="46"/>
        <v>8.0148450321150533E-2</v>
      </c>
      <c r="P212" s="31">
        <v>14315510</v>
      </c>
      <c r="Q212" s="31">
        <v>213911451</v>
      </c>
      <c r="R212" s="31">
        <v>245829259</v>
      </c>
      <c r="S212" s="31">
        <v>14315510</v>
      </c>
      <c r="T212" s="36">
        <f t="shared" si="47"/>
        <v>6.692259779959138E-2</v>
      </c>
      <c r="U212" s="36">
        <f t="shared" si="48"/>
        <v>0.41588745353815537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170691361</v>
      </c>
      <c r="E213" s="31">
        <v>170691361</v>
      </c>
      <c r="F213" s="31">
        <v>25611112</v>
      </c>
      <c r="G213" s="36">
        <f t="shared" si="42"/>
        <v>0.15004339909153341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25611112</v>
      </c>
      <c r="O213" s="36">
        <f t="shared" si="46"/>
        <v>0.15004339909153341</v>
      </c>
      <c r="P213" s="31">
        <v>23176378</v>
      </c>
      <c r="Q213" s="31">
        <v>143423668</v>
      </c>
      <c r="R213" s="31">
        <v>159273632</v>
      </c>
      <c r="S213" s="31">
        <v>23176378</v>
      </c>
      <c r="T213" s="36">
        <f t="shared" si="47"/>
        <v>0.16159381727707592</v>
      </c>
      <c r="U213" s="36">
        <f t="shared" si="48"/>
        <v>0.10505239429560564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788424776</v>
      </c>
      <c r="E214" s="31">
        <v>788424776</v>
      </c>
      <c r="F214" s="31">
        <v>202881888</v>
      </c>
      <c r="G214" s="36">
        <f t="shared" si="42"/>
        <v>0.25732561199979337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202881888</v>
      </c>
      <c r="O214" s="36">
        <f t="shared" si="46"/>
        <v>0.25732561199979337</v>
      </c>
      <c r="P214" s="31">
        <v>145265179</v>
      </c>
      <c r="Q214" s="31">
        <v>1684934170</v>
      </c>
      <c r="R214" s="31">
        <v>817387439</v>
      </c>
      <c r="S214" s="31">
        <v>145265179</v>
      </c>
      <c r="T214" s="36">
        <f t="shared" si="47"/>
        <v>8.6214156960209315E-2</v>
      </c>
      <c r="U214" s="36">
        <f t="shared" si="48"/>
        <v>0.39663124636358993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192202030</v>
      </c>
      <c r="E215" s="31">
        <v>192202030</v>
      </c>
      <c r="F215" s="31">
        <v>40969720</v>
      </c>
      <c r="G215" s="36">
        <f t="shared" si="42"/>
        <v>0.21315966329804112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40969720</v>
      </c>
      <c r="O215" s="36">
        <f t="shared" si="46"/>
        <v>0.21315966329804112</v>
      </c>
      <c r="P215" s="31">
        <v>42967011</v>
      </c>
      <c r="Q215" s="31">
        <v>184206269</v>
      </c>
      <c r="R215" s="31">
        <v>185379583</v>
      </c>
      <c r="S215" s="31">
        <v>42967011</v>
      </c>
      <c r="T215" s="36">
        <f t="shared" si="47"/>
        <v>0.23325487907254666</v>
      </c>
      <c r="U215" s="36">
        <f t="shared" si="48"/>
        <v>-4.648429000565113E-2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2213946915</v>
      </c>
      <c r="E216" s="32">
        <f>SUM(E208:E215)</f>
        <v>2213946915</v>
      </c>
      <c r="F216" s="32">
        <f>SUM(F208:F215)</f>
        <v>431039274</v>
      </c>
      <c r="G216" s="37">
        <f t="shared" si="42"/>
        <v>0.19469268710988943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431039274</v>
      </c>
      <c r="O216" s="37">
        <f t="shared" si="46"/>
        <v>0.19469268710988943</v>
      </c>
      <c r="P216" s="32">
        <f>SUM(P208:P215)</f>
        <v>365054637</v>
      </c>
      <c r="Q216" s="32">
        <f>SUM(Q208:Q215)</f>
        <v>2900528714</v>
      </c>
      <c r="R216" s="32">
        <f>SUM(R208:R215)</f>
        <v>2181235938</v>
      </c>
      <c r="S216" s="32">
        <f>SUM(S208:S215)</f>
        <v>365054637</v>
      </c>
      <c r="T216" s="37">
        <f t="shared" si="47"/>
        <v>0.12585796349403078</v>
      </c>
      <c r="U216" s="37">
        <f t="shared" si="48"/>
        <v>0.18075277044077098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302383357</v>
      </c>
      <c r="E217" s="31">
        <v>302383357</v>
      </c>
      <c r="F217" s="31">
        <v>57889869</v>
      </c>
      <c r="G217" s="36">
        <f t="shared" si="42"/>
        <v>0.1914452884389401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57889869</v>
      </c>
      <c r="O217" s="36">
        <f t="shared" si="46"/>
        <v>0.1914452884389401</v>
      </c>
      <c r="P217" s="31">
        <v>26919815</v>
      </c>
      <c r="Q217" s="31">
        <v>287153870</v>
      </c>
      <c r="R217" s="31">
        <v>287153870</v>
      </c>
      <c r="S217" s="31">
        <v>26919815</v>
      </c>
      <c r="T217" s="36">
        <f t="shared" si="47"/>
        <v>9.3747004001722145E-2</v>
      </c>
      <c r="U217" s="36">
        <f t="shared" si="48"/>
        <v>1.150455677351423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871709768</v>
      </c>
      <c r="E218" s="31">
        <v>871709768</v>
      </c>
      <c r="F218" s="31">
        <v>129830149</v>
      </c>
      <c r="G218" s="36">
        <f t="shared" si="42"/>
        <v>0.14893735709521153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129830149</v>
      </c>
      <c r="O218" s="36">
        <f t="shared" si="46"/>
        <v>0.14893735709521153</v>
      </c>
      <c r="P218" s="31">
        <v>111785453</v>
      </c>
      <c r="Q218" s="31">
        <v>771500312</v>
      </c>
      <c r="R218" s="31">
        <v>843045738</v>
      </c>
      <c r="S218" s="31">
        <v>111785453</v>
      </c>
      <c r="T218" s="36">
        <f t="shared" si="47"/>
        <v>0.14489359402877339</v>
      </c>
      <c r="U218" s="36">
        <f t="shared" si="48"/>
        <v>0.16142257794491388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353037488</v>
      </c>
      <c r="E219" s="31">
        <v>353037488</v>
      </c>
      <c r="F219" s="31">
        <v>114312015</v>
      </c>
      <c r="G219" s="36">
        <f t="shared" si="42"/>
        <v>0.32379568427022121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114312015</v>
      </c>
      <c r="O219" s="36">
        <f t="shared" si="46"/>
        <v>0.32379568427022121</v>
      </c>
      <c r="P219" s="31">
        <v>98932535</v>
      </c>
      <c r="Q219" s="31">
        <v>392213324</v>
      </c>
      <c r="R219" s="31">
        <v>407822209</v>
      </c>
      <c r="S219" s="31">
        <v>98932535</v>
      </c>
      <c r="T219" s="36">
        <f t="shared" si="47"/>
        <v>0.25224164745611755</v>
      </c>
      <c r="U219" s="36">
        <f t="shared" si="48"/>
        <v>0.15545421938293602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84666524</v>
      </c>
      <c r="E220" s="31">
        <v>84666524</v>
      </c>
      <c r="F220" s="31">
        <v>24480480</v>
      </c>
      <c r="G220" s="36">
        <f t="shared" si="42"/>
        <v>0.28914001477136347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24480480</v>
      </c>
      <c r="O220" s="36">
        <f t="shared" si="46"/>
        <v>0.28914001477136347</v>
      </c>
      <c r="P220" s="31">
        <v>20820610</v>
      </c>
      <c r="Q220" s="31">
        <v>74896716</v>
      </c>
      <c r="R220" s="31">
        <v>95634496</v>
      </c>
      <c r="S220" s="31">
        <v>20820610</v>
      </c>
      <c r="T220" s="36">
        <f t="shared" si="47"/>
        <v>0.27799096024450526</v>
      </c>
      <c r="U220" s="36">
        <f t="shared" si="48"/>
        <v>0.17578111304135668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634661626</v>
      </c>
      <c r="E221" s="31">
        <v>634661626</v>
      </c>
      <c r="F221" s="31">
        <v>74702156</v>
      </c>
      <c r="G221" s="36">
        <f t="shared" si="42"/>
        <v>0.11770391172192912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74702156</v>
      </c>
      <c r="O221" s="36">
        <f t="shared" si="46"/>
        <v>0.11770391172192912</v>
      </c>
      <c r="P221" s="31">
        <v>73244291</v>
      </c>
      <c r="Q221" s="31">
        <v>700304117</v>
      </c>
      <c r="R221" s="31">
        <v>578890312</v>
      </c>
      <c r="S221" s="31">
        <v>73244291</v>
      </c>
      <c r="T221" s="36">
        <f t="shared" si="47"/>
        <v>0.10458926232472798</v>
      </c>
      <c r="U221" s="36">
        <f t="shared" si="48"/>
        <v>1.9904145157197295E-2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282733212</v>
      </c>
      <c r="E222" s="31">
        <v>282733212</v>
      </c>
      <c r="F222" s="31">
        <v>184004073</v>
      </c>
      <c r="G222" s="36">
        <f t="shared" si="42"/>
        <v>0.65080459313000694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184004073</v>
      </c>
      <c r="O222" s="36">
        <f t="shared" si="46"/>
        <v>0.65080459313000694</v>
      </c>
      <c r="P222" s="31">
        <v>38002444</v>
      </c>
      <c r="Q222" s="31">
        <v>283139110</v>
      </c>
      <c r="R222" s="31">
        <v>282909023</v>
      </c>
      <c r="S222" s="31">
        <v>38002444</v>
      </c>
      <c r="T222" s="36">
        <f t="shared" si="47"/>
        <v>0.13421827878176207</v>
      </c>
      <c r="U222" s="36">
        <f t="shared" si="48"/>
        <v>3.8419010366806932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176722040</v>
      </c>
      <c r="E223" s="31">
        <v>176722040</v>
      </c>
      <c r="F223" s="31">
        <v>34632058</v>
      </c>
      <c r="G223" s="36">
        <f t="shared" si="42"/>
        <v>0.19596909361164006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34632058</v>
      </c>
      <c r="O223" s="36">
        <f t="shared" si="46"/>
        <v>0.19596909361164006</v>
      </c>
      <c r="P223" s="31">
        <v>22475751</v>
      </c>
      <c r="Q223" s="31">
        <v>191378569</v>
      </c>
      <c r="R223" s="31">
        <v>217567904</v>
      </c>
      <c r="S223" s="31">
        <v>22475751</v>
      </c>
      <c r="T223" s="36">
        <f t="shared" si="47"/>
        <v>0.11744131601276629</v>
      </c>
      <c r="U223" s="36">
        <f t="shared" si="48"/>
        <v>0.54086321742930865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2705914015</v>
      </c>
      <c r="E224" s="32">
        <f>SUM(E217:E223)</f>
        <v>2705914015</v>
      </c>
      <c r="F224" s="32">
        <f>SUM(F217:F223)</f>
        <v>619850800</v>
      </c>
      <c r="G224" s="37">
        <f t="shared" si="42"/>
        <v>0.22907261522868458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619850800</v>
      </c>
      <c r="O224" s="37">
        <f t="shared" si="46"/>
        <v>0.22907261522868458</v>
      </c>
      <c r="P224" s="32">
        <f>SUM(P217:P223)</f>
        <v>392180899</v>
      </c>
      <c r="Q224" s="32">
        <f>SUM(Q217:Q223)</f>
        <v>2700586018</v>
      </c>
      <c r="R224" s="32">
        <f>SUM(R217:R223)</f>
        <v>2713023552</v>
      </c>
      <c r="S224" s="32">
        <f>SUM(S217:S223)</f>
        <v>392180899</v>
      </c>
      <c r="T224" s="37">
        <f t="shared" si="47"/>
        <v>0.14522066558370222</v>
      </c>
      <c r="U224" s="37">
        <f t="shared" si="48"/>
        <v>0.58052266589352675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271725242</v>
      </c>
      <c r="E225" s="31">
        <v>271725242</v>
      </c>
      <c r="F225" s="31">
        <v>85192332</v>
      </c>
      <c r="G225" s="36">
        <f t="shared" si="42"/>
        <v>0.31352380578614042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85192332</v>
      </c>
      <c r="O225" s="36">
        <f t="shared" si="46"/>
        <v>0.31352380578614042</v>
      </c>
      <c r="P225" s="31">
        <v>57996738</v>
      </c>
      <c r="Q225" s="31">
        <v>241473770</v>
      </c>
      <c r="R225" s="31">
        <v>246066559</v>
      </c>
      <c r="S225" s="31">
        <v>57996738</v>
      </c>
      <c r="T225" s="36">
        <f t="shared" si="47"/>
        <v>0.24017821066031311</v>
      </c>
      <c r="U225" s="36">
        <f t="shared" si="48"/>
        <v>0.46891592420249562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370400389</v>
      </c>
      <c r="E226" s="31">
        <v>370400389</v>
      </c>
      <c r="F226" s="31">
        <v>73347832</v>
      </c>
      <c r="G226" s="36">
        <f t="shared" si="42"/>
        <v>0.19802309656861619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73347832</v>
      </c>
      <c r="O226" s="36">
        <f t="shared" si="46"/>
        <v>0.19802309656861619</v>
      </c>
      <c r="P226" s="31">
        <v>89632053</v>
      </c>
      <c r="Q226" s="31">
        <v>360279960</v>
      </c>
      <c r="R226" s="31">
        <v>326491475</v>
      </c>
      <c r="S226" s="31">
        <v>89632053</v>
      </c>
      <c r="T226" s="36">
        <f t="shared" si="47"/>
        <v>0.24878445362323234</v>
      </c>
      <c r="U226" s="36">
        <f t="shared" si="48"/>
        <v>-0.18167854528557992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853542570</v>
      </c>
      <c r="E227" s="31">
        <v>853542570</v>
      </c>
      <c r="F227" s="31">
        <v>115698748</v>
      </c>
      <c r="G227" s="36">
        <f t="shared" si="42"/>
        <v>0.13555123325600502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115698748</v>
      </c>
      <c r="O227" s="36">
        <f t="shared" si="46"/>
        <v>0.13555123325600502</v>
      </c>
      <c r="P227" s="31">
        <v>95910375</v>
      </c>
      <c r="Q227" s="31">
        <v>658954317</v>
      </c>
      <c r="R227" s="31">
        <v>954319626</v>
      </c>
      <c r="S227" s="31">
        <v>95910375</v>
      </c>
      <c r="T227" s="36">
        <f t="shared" si="47"/>
        <v>0.14554935376498945</v>
      </c>
      <c r="U227" s="36">
        <f t="shared" si="48"/>
        <v>0.2063215058850516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861682315</v>
      </c>
      <c r="E228" s="31">
        <v>861682315</v>
      </c>
      <c r="F228" s="31">
        <v>148010651</v>
      </c>
      <c r="G228" s="36">
        <f t="shared" si="42"/>
        <v>0.17176939624204773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148010651</v>
      </c>
      <c r="O228" s="36">
        <f t="shared" si="46"/>
        <v>0.17176939624204773</v>
      </c>
      <c r="P228" s="31">
        <v>139333129</v>
      </c>
      <c r="Q228" s="31">
        <v>809255830</v>
      </c>
      <c r="R228" s="31">
        <v>1052852364</v>
      </c>
      <c r="S228" s="31">
        <v>139333129</v>
      </c>
      <c r="T228" s="36">
        <f t="shared" si="47"/>
        <v>0.17217439014310221</v>
      </c>
      <c r="U228" s="36">
        <f t="shared" si="48"/>
        <v>6.2278957361246112E-2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126770368</v>
      </c>
      <c r="E229" s="31">
        <v>126770368</v>
      </c>
      <c r="F229" s="31">
        <v>32349872</v>
      </c>
      <c r="G229" s="36">
        <f t="shared" si="42"/>
        <v>0.25518480785667513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32349872</v>
      </c>
      <c r="O229" s="36">
        <f t="shared" si="46"/>
        <v>0.25518480785667513</v>
      </c>
      <c r="P229" s="31">
        <v>31635999</v>
      </c>
      <c r="Q229" s="31">
        <v>122034810</v>
      </c>
      <c r="R229" s="31">
        <v>133601352</v>
      </c>
      <c r="S229" s="31">
        <v>31635999</v>
      </c>
      <c r="T229" s="36">
        <f t="shared" si="47"/>
        <v>0.25923749952984726</v>
      </c>
      <c r="U229" s="36">
        <f t="shared" si="48"/>
        <v>2.2565211232937532E-2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2484120884</v>
      </c>
      <c r="E230" s="32">
        <f>SUM(E225:E229)</f>
        <v>2484120884</v>
      </c>
      <c r="F230" s="32">
        <f>SUM(F225:F229)</f>
        <v>454599435</v>
      </c>
      <c r="G230" s="37">
        <f t="shared" si="42"/>
        <v>0.18300213887658778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454599435</v>
      </c>
      <c r="O230" s="37">
        <f t="shared" si="46"/>
        <v>0.18300213887658778</v>
      </c>
      <c r="P230" s="32">
        <f>SUM(P225:P229)</f>
        <v>414508294</v>
      </c>
      <c r="Q230" s="32">
        <f>SUM(Q225:Q229)</f>
        <v>2191998687</v>
      </c>
      <c r="R230" s="32">
        <f>SUM(R225:R229)</f>
        <v>2713331376</v>
      </c>
      <c r="S230" s="32">
        <f>SUM(S225:S229)</f>
        <v>414508294</v>
      </c>
      <c r="T230" s="37">
        <f t="shared" si="47"/>
        <v>0.18910061235816789</v>
      </c>
      <c r="U230" s="37">
        <f t="shared" si="48"/>
        <v>9.671975586572934E-2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7403981814</v>
      </c>
      <c r="E231" s="32">
        <f>SUM(E208:E215,E217:E223,E225:E229)</f>
        <v>7403981814</v>
      </c>
      <c r="F231" s="32">
        <f>SUM(F208:F215,F217:F223,F225:F229)</f>
        <v>1505489509</v>
      </c>
      <c r="G231" s="37">
        <f t="shared" si="42"/>
        <v>0.20333511707893559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1505489509</v>
      </c>
      <c r="O231" s="37">
        <f t="shared" si="46"/>
        <v>0.20333511707893559</v>
      </c>
      <c r="P231" s="32">
        <f>SUM(P208:P215,P217:P223,P225:P229)</f>
        <v>1171743830</v>
      </c>
      <c r="Q231" s="32">
        <f>SUM(Q208:Q215,Q217:Q223,Q225:Q229)</f>
        <v>7793113419</v>
      </c>
      <c r="R231" s="32">
        <f>SUM(R208:R215,R217:R223,R225:R229)</f>
        <v>7607590866</v>
      </c>
      <c r="S231" s="32">
        <f>SUM(S208:S215,S217:S223,S225:S229)</f>
        <v>1171743830</v>
      </c>
      <c r="T231" s="37">
        <f t="shared" si="47"/>
        <v>0.15035631678902939</v>
      </c>
      <c r="U231" s="37">
        <f t="shared" si="48"/>
        <v>0.28482819406013005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269851202</v>
      </c>
      <c r="E234" s="31">
        <v>269671202</v>
      </c>
      <c r="F234" s="31">
        <v>56667693</v>
      </c>
      <c r="G234" s="36">
        <f t="shared" ref="G234:G260" si="49">IF(($D234     =0),0,($F234     /$D234     ))</f>
        <v>0.20999607405862139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56667693</v>
      </c>
      <c r="O234" s="36">
        <f t="shared" ref="O234:O260" si="53">IF(($D234     =0),0,($N234     /$D234     ))</f>
        <v>0.20999607405862139</v>
      </c>
      <c r="P234" s="31">
        <v>55860168</v>
      </c>
      <c r="Q234" s="31">
        <v>246442053</v>
      </c>
      <c r="R234" s="31">
        <v>277538236</v>
      </c>
      <c r="S234" s="31">
        <v>55860168</v>
      </c>
      <c r="T234" s="36">
        <f t="shared" ref="T234:T260" si="54">IF(($Q234     =0),0,($S234     /$Q234     ))</f>
        <v>0.22666654217492663</v>
      </c>
      <c r="U234" s="36">
        <f t="shared" ref="U234:U260" si="55">IF(($P234     =0),0,(($F234     /$P234     )-1))</f>
        <v>1.4456186383112968E-2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554826319</v>
      </c>
      <c r="E235" s="31">
        <v>554826319</v>
      </c>
      <c r="F235" s="31">
        <v>121685767</v>
      </c>
      <c r="G235" s="36">
        <f t="shared" si="49"/>
        <v>0.21932226866836863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121685767</v>
      </c>
      <c r="O235" s="36">
        <f t="shared" si="53"/>
        <v>0.21932226866836863</v>
      </c>
      <c r="P235" s="31">
        <v>83504977</v>
      </c>
      <c r="Q235" s="31">
        <v>827591016</v>
      </c>
      <c r="R235" s="31">
        <v>907644966</v>
      </c>
      <c r="S235" s="31">
        <v>83504977</v>
      </c>
      <c r="T235" s="36">
        <f t="shared" si="54"/>
        <v>0.10090126087110642</v>
      </c>
      <c r="U235" s="36">
        <f t="shared" si="55"/>
        <v>0.45722771709762888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721818298</v>
      </c>
      <c r="E236" s="31">
        <v>721818298</v>
      </c>
      <c r="F236" s="31">
        <v>46704586</v>
      </c>
      <c r="G236" s="36">
        <f t="shared" si="49"/>
        <v>6.4704075983399362E-2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46704586</v>
      </c>
      <c r="O236" s="36">
        <f t="shared" si="53"/>
        <v>6.4704075983399362E-2</v>
      </c>
      <c r="P236" s="31">
        <v>83156590</v>
      </c>
      <c r="Q236" s="31">
        <v>756814426</v>
      </c>
      <c r="R236" s="31">
        <v>713297729</v>
      </c>
      <c r="S236" s="31">
        <v>83156590</v>
      </c>
      <c r="T236" s="36">
        <f t="shared" si="54"/>
        <v>0.10987712065625979</v>
      </c>
      <c r="U236" s="36">
        <f t="shared" si="55"/>
        <v>-0.43835376125933012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79013048</v>
      </c>
      <c r="E237" s="31">
        <v>79013048</v>
      </c>
      <c r="F237" s="31">
        <v>2366700</v>
      </c>
      <c r="G237" s="36">
        <f t="shared" si="49"/>
        <v>2.9953280627776819E-2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2366700</v>
      </c>
      <c r="O237" s="36">
        <f t="shared" si="53"/>
        <v>2.9953280627776819E-2</v>
      </c>
      <c r="P237" s="31">
        <v>14422454</v>
      </c>
      <c r="Q237" s="31">
        <v>81905517</v>
      </c>
      <c r="R237" s="31">
        <v>80570699</v>
      </c>
      <c r="S237" s="31">
        <v>14422454</v>
      </c>
      <c r="T237" s="36">
        <f t="shared" si="54"/>
        <v>0.17608647778879169</v>
      </c>
      <c r="U237" s="36">
        <f t="shared" si="55"/>
        <v>-0.83590171270437053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331088498</v>
      </c>
      <c r="E238" s="31">
        <v>331088498</v>
      </c>
      <c r="F238" s="31">
        <v>49141941</v>
      </c>
      <c r="G238" s="36">
        <f t="shared" si="49"/>
        <v>0.14842539471123517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49141941</v>
      </c>
      <c r="O238" s="36">
        <f t="shared" si="53"/>
        <v>0.14842539471123517</v>
      </c>
      <c r="P238" s="31">
        <v>109971976</v>
      </c>
      <c r="Q238" s="31">
        <v>300575335</v>
      </c>
      <c r="R238" s="31">
        <v>339635700</v>
      </c>
      <c r="S238" s="31">
        <v>109971976</v>
      </c>
      <c r="T238" s="36">
        <f t="shared" si="54"/>
        <v>0.36587159089417631</v>
      </c>
      <c r="U238" s="36">
        <f t="shared" si="55"/>
        <v>-0.55314123845514973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158835125</v>
      </c>
      <c r="E239" s="31">
        <v>158835125</v>
      </c>
      <c r="F239" s="31">
        <v>39716531</v>
      </c>
      <c r="G239" s="36">
        <f t="shared" si="49"/>
        <v>0.25004879116001577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39716531</v>
      </c>
      <c r="O239" s="36">
        <f t="shared" si="53"/>
        <v>0.25004879116001577</v>
      </c>
      <c r="P239" s="31">
        <v>29887783</v>
      </c>
      <c r="Q239" s="31">
        <v>119578671</v>
      </c>
      <c r="R239" s="31">
        <v>163532616</v>
      </c>
      <c r="S239" s="31">
        <v>29887783</v>
      </c>
      <c r="T239" s="36">
        <f t="shared" si="54"/>
        <v>0.24994242493295482</v>
      </c>
      <c r="U239" s="36">
        <f t="shared" si="55"/>
        <v>0.32885503752486422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2115432490</v>
      </c>
      <c r="E240" s="32">
        <f>SUM(E234:E239)</f>
        <v>2115252490</v>
      </c>
      <c r="F240" s="32">
        <f>SUM(F234:F239)</f>
        <v>316283218</v>
      </c>
      <c r="G240" s="37">
        <f t="shared" si="49"/>
        <v>0.14951231934610212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316283218</v>
      </c>
      <c r="O240" s="37">
        <f t="shared" si="53"/>
        <v>0.14951231934610212</v>
      </c>
      <c r="P240" s="32">
        <f>SUM(P234:P239)</f>
        <v>376803948</v>
      </c>
      <c r="Q240" s="32">
        <f>SUM(Q234:Q239)</f>
        <v>2332907018</v>
      </c>
      <c r="R240" s="32">
        <f>SUM(R234:R239)</f>
        <v>2482219946</v>
      </c>
      <c r="S240" s="32">
        <f>SUM(S234:S239)</f>
        <v>376803948</v>
      </c>
      <c r="T240" s="37">
        <f t="shared" si="54"/>
        <v>0.16151691648775349</v>
      </c>
      <c r="U240" s="37">
        <f t="shared" si="55"/>
        <v>-0.16061596573292802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97032863</v>
      </c>
      <c r="E241" s="31">
        <v>97032863</v>
      </c>
      <c r="F241" s="31">
        <v>26203285</v>
      </c>
      <c r="G241" s="36">
        <f t="shared" si="49"/>
        <v>0.27004546902836413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26203285</v>
      </c>
      <c r="O241" s="36">
        <f t="shared" si="53"/>
        <v>0.27004546902836413</v>
      </c>
      <c r="P241" s="31">
        <v>26305861</v>
      </c>
      <c r="Q241" s="31">
        <v>125799624</v>
      </c>
      <c r="R241" s="31">
        <v>134011428</v>
      </c>
      <c r="S241" s="31">
        <v>26305861</v>
      </c>
      <c r="T241" s="36">
        <f t="shared" si="54"/>
        <v>0.20910921800529389</v>
      </c>
      <c r="U241" s="36">
        <f t="shared" si="55"/>
        <v>-3.8993591580218645E-3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101172670</v>
      </c>
      <c r="E242" s="31">
        <v>101172670</v>
      </c>
      <c r="F242" s="31">
        <v>19969046</v>
      </c>
      <c r="G242" s="36">
        <f t="shared" si="49"/>
        <v>0.19737589212580828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19969046</v>
      </c>
      <c r="O242" s="36">
        <f t="shared" si="53"/>
        <v>0.19737589212580828</v>
      </c>
      <c r="P242" s="31">
        <v>23831652</v>
      </c>
      <c r="Q242" s="31">
        <v>113317333</v>
      </c>
      <c r="R242" s="31">
        <v>109112454</v>
      </c>
      <c r="S242" s="31">
        <v>23831652</v>
      </c>
      <c r="T242" s="36">
        <f t="shared" si="54"/>
        <v>0.21030897365012993</v>
      </c>
      <c r="U242" s="36">
        <f t="shared" si="55"/>
        <v>-0.16207881853931061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584300947</v>
      </c>
      <c r="E243" s="31">
        <v>584300947</v>
      </c>
      <c r="F243" s="31">
        <v>62059885</v>
      </c>
      <c r="G243" s="36">
        <f t="shared" si="49"/>
        <v>0.10621219308070025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62059885</v>
      </c>
      <c r="O243" s="36">
        <f t="shared" si="53"/>
        <v>0.10621219308070025</v>
      </c>
      <c r="P243" s="31">
        <v>127869443</v>
      </c>
      <c r="Q243" s="31">
        <v>561993900</v>
      </c>
      <c r="R243" s="31">
        <v>-72487071</v>
      </c>
      <c r="S243" s="31">
        <v>127869443</v>
      </c>
      <c r="T243" s="36">
        <f t="shared" si="54"/>
        <v>0.2275281689000539</v>
      </c>
      <c r="U243" s="36">
        <f t="shared" si="55"/>
        <v>-0.51466211517008009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169657565</v>
      </c>
      <c r="E244" s="31">
        <v>169657565</v>
      </c>
      <c r="F244" s="31">
        <v>17057951</v>
      </c>
      <c r="G244" s="36">
        <f t="shared" si="49"/>
        <v>0.10054341520226345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17057951</v>
      </c>
      <c r="O244" s="36">
        <f t="shared" si="53"/>
        <v>0.10054341520226345</v>
      </c>
      <c r="P244" s="31">
        <v>70406176</v>
      </c>
      <c r="Q244" s="31">
        <v>354079191</v>
      </c>
      <c r="R244" s="31">
        <v>353735930</v>
      </c>
      <c r="S244" s="31">
        <v>70406176</v>
      </c>
      <c r="T244" s="36">
        <f t="shared" si="54"/>
        <v>0.1988430209670243</v>
      </c>
      <c r="U244" s="36">
        <f t="shared" si="55"/>
        <v>-0.75772081415130399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164054875</v>
      </c>
      <c r="E245" s="31">
        <v>164054875</v>
      </c>
      <c r="F245" s="31">
        <v>27810054</v>
      </c>
      <c r="G245" s="36">
        <f t="shared" si="49"/>
        <v>0.16951677906554133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27810054</v>
      </c>
      <c r="O245" s="36">
        <f t="shared" si="53"/>
        <v>0.16951677906554133</v>
      </c>
      <c r="P245" s="31">
        <v>18737256</v>
      </c>
      <c r="Q245" s="31">
        <v>223290568</v>
      </c>
      <c r="R245" s="31">
        <v>245952454</v>
      </c>
      <c r="S245" s="31">
        <v>18737256</v>
      </c>
      <c r="T245" s="36">
        <f t="shared" si="54"/>
        <v>8.3914229641800189E-2</v>
      </c>
      <c r="U245" s="36">
        <f t="shared" si="55"/>
        <v>0.48421166898717716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248091926</v>
      </c>
      <c r="E246" s="31">
        <v>248091926</v>
      </c>
      <c r="F246" s="31">
        <v>40219816</v>
      </c>
      <c r="G246" s="36">
        <f t="shared" si="49"/>
        <v>0.16211658576909915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40219816</v>
      </c>
      <c r="O246" s="36">
        <f t="shared" si="53"/>
        <v>0.16211658576909915</v>
      </c>
      <c r="P246" s="31">
        <v>34206409</v>
      </c>
      <c r="Q246" s="31">
        <v>239646664</v>
      </c>
      <c r="R246" s="31">
        <v>237567280</v>
      </c>
      <c r="S246" s="31">
        <v>34206409</v>
      </c>
      <c r="T246" s="36">
        <f t="shared" si="54"/>
        <v>0.14273684610940379</v>
      </c>
      <c r="U246" s="36">
        <f t="shared" si="55"/>
        <v>0.17579766996295931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1364310846</v>
      </c>
      <c r="E247" s="32">
        <f>SUM(E241:E246)</f>
        <v>1364310846</v>
      </c>
      <c r="F247" s="32">
        <f>SUM(F241:F246)</f>
        <v>193320037</v>
      </c>
      <c r="G247" s="37">
        <f t="shared" si="49"/>
        <v>0.14169794044135306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193320037</v>
      </c>
      <c r="O247" s="37">
        <f t="shared" si="53"/>
        <v>0.14169794044135306</v>
      </c>
      <c r="P247" s="32">
        <f>SUM(P241:P246)</f>
        <v>301356797</v>
      </c>
      <c r="Q247" s="32">
        <f>SUM(Q241:Q246)</f>
        <v>1618127280</v>
      </c>
      <c r="R247" s="32">
        <f>SUM(R241:R246)</f>
        <v>1007892475</v>
      </c>
      <c r="S247" s="32">
        <f>SUM(S241:S246)</f>
        <v>301356797</v>
      </c>
      <c r="T247" s="37">
        <f t="shared" si="54"/>
        <v>0.1862380053316943</v>
      </c>
      <c r="U247" s="37">
        <f t="shared" si="55"/>
        <v>-0.35850115569153729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243089264</v>
      </c>
      <c r="E248" s="31">
        <v>243089264</v>
      </c>
      <c r="F248" s="31">
        <v>52029367</v>
      </c>
      <c r="G248" s="36">
        <f t="shared" si="49"/>
        <v>0.21403399781571597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52029367</v>
      </c>
      <c r="O248" s="36">
        <f t="shared" si="53"/>
        <v>0.21403399781571597</v>
      </c>
      <c r="P248" s="31">
        <v>42867602</v>
      </c>
      <c r="Q248" s="31">
        <v>251670166</v>
      </c>
      <c r="R248" s="31">
        <v>260440622</v>
      </c>
      <c r="S248" s="31">
        <v>42867602</v>
      </c>
      <c r="T248" s="36">
        <f t="shared" si="54"/>
        <v>0.170332473973097</v>
      </c>
      <c r="U248" s="36">
        <f t="shared" si="55"/>
        <v>0.21372235843749787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114061358</v>
      </c>
      <c r="E249" s="31">
        <v>114061358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7033323</v>
      </c>
      <c r="Q249" s="31">
        <v>84644086</v>
      </c>
      <c r="R249" s="31">
        <v>91779946</v>
      </c>
      <c r="S249" s="31">
        <v>7033323</v>
      </c>
      <c r="T249" s="36">
        <f t="shared" si="54"/>
        <v>8.3092905037689221E-2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98108125</v>
      </c>
      <c r="E250" s="31">
        <v>98108125</v>
      </c>
      <c r="F250" s="31">
        <v>27037942</v>
      </c>
      <c r="G250" s="36">
        <f t="shared" si="49"/>
        <v>0.27559330075872923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27037942</v>
      </c>
      <c r="O250" s="36">
        <f t="shared" si="53"/>
        <v>0.27559330075872923</v>
      </c>
      <c r="P250" s="31">
        <v>18811039</v>
      </c>
      <c r="Q250" s="31">
        <v>82419207</v>
      </c>
      <c r="R250" s="31">
        <v>95165289</v>
      </c>
      <c r="S250" s="31">
        <v>18811039</v>
      </c>
      <c r="T250" s="36">
        <f t="shared" si="54"/>
        <v>0.22823610763447408</v>
      </c>
      <c r="U250" s="36">
        <f t="shared" si="55"/>
        <v>0.43734442313367161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200114333</v>
      </c>
      <c r="E251" s="31">
        <v>200114333</v>
      </c>
      <c r="F251" s="31">
        <v>31331754</v>
      </c>
      <c r="G251" s="36">
        <f t="shared" si="49"/>
        <v>0.15656926483122027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31331754</v>
      </c>
      <c r="O251" s="36">
        <f t="shared" si="53"/>
        <v>0.15656926483122027</v>
      </c>
      <c r="P251" s="31">
        <v>23914874</v>
      </c>
      <c r="Q251" s="31">
        <v>147500440</v>
      </c>
      <c r="R251" s="31">
        <v>161546045</v>
      </c>
      <c r="S251" s="31">
        <v>23914874</v>
      </c>
      <c r="T251" s="36">
        <f t="shared" si="54"/>
        <v>0.1621342553283231</v>
      </c>
      <c r="U251" s="36">
        <f t="shared" si="55"/>
        <v>0.31013669568152435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121167192</v>
      </c>
      <c r="E252" s="31">
        <v>121167192</v>
      </c>
      <c r="F252" s="31">
        <v>20403567</v>
      </c>
      <c r="G252" s="36">
        <f t="shared" si="49"/>
        <v>0.16839184488157488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20403567</v>
      </c>
      <c r="O252" s="36">
        <f t="shared" si="53"/>
        <v>0.16839184488157488</v>
      </c>
      <c r="P252" s="31">
        <v>10961543</v>
      </c>
      <c r="Q252" s="31">
        <v>126639912</v>
      </c>
      <c r="R252" s="31">
        <v>126639912</v>
      </c>
      <c r="S252" s="31">
        <v>10961543</v>
      </c>
      <c r="T252" s="36">
        <f t="shared" si="54"/>
        <v>8.6556779982601376E-2</v>
      </c>
      <c r="U252" s="36">
        <f t="shared" si="55"/>
        <v>0.86137727142976139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157801226</v>
      </c>
      <c r="E253" s="31">
        <v>157801226</v>
      </c>
      <c r="F253" s="31">
        <v>22533503</v>
      </c>
      <c r="G253" s="36">
        <f t="shared" si="49"/>
        <v>0.14279675495043365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22533503</v>
      </c>
      <c r="O253" s="36">
        <f t="shared" si="53"/>
        <v>0.14279675495043365</v>
      </c>
      <c r="P253" s="31">
        <v>14838689</v>
      </c>
      <c r="Q253" s="31">
        <v>107017921</v>
      </c>
      <c r="R253" s="31">
        <v>117406322</v>
      </c>
      <c r="S253" s="31">
        <v>14838689</v>
      </c>
      <c r="T253" s="36">
        <f t="shared" si="54"/>
        <v>0.13865611349336529</v>
      </c>
      <c r="U253" s="36">
        <f t="shared" si="55"/>
        <v>0.51856427478195677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934341498</v>
      </c>
      <c r="E254" s="32">
        <f>SUM(E248:E253)</f>
        <v>934341498</v>
      </c>
      <c r="F254" s="32">
        <f>SUM(F248:F253)</f>
        <v>153336133</v>
      </c>
      <c r="G254" s="37">
        <f t="shared" si="49"/>
        <v>0.16411144461444011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153336133</v>
      </c>
      <c r="O254" s="37">
        <f t="shared" si="53"/>
        <v>0.16411144461444011</v>
      </c>
      <c r="P254" s="32">
        <f>SUM(P248:P253)</f>
        <v>118427070</v>
      </c>
      <c r="Q254" s="32">
        <f>SUM(Q248:Q253)</f>
        <v>799891732</v>
      </c>
      <c r="R254" s="32">
        <f>SUM(R248:R253)</f>
        <v>852978136</v>
      </c>
      <c r="S254" s="32">
        <f>SUM(S248:S253)</f>
        <v>118427070</v>
      </c>
      <c r="T254" s="37">
        <f t="shared" si="54"/>
        <v>0.14805387437108802</v>
      </c>
      <c r="U254" s="37">
        <f t="shared" si="55"/>
        <v>0.29477266472944064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391412831</v>
      </c>
      <c r="E255" s="31">
        <v>391412831</v>
      </c>
      <c r="F255" s="31">
        <v>39829785</v>
      </c>
      <c r="G255" s="36">
        <f t="shared" si="49"/>
        <v>0.10175901719481445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39829785</v>
      </c>
      <c r="O255" s="36">
        <f t="shared" si="53"/>
        <v>0.10175901719481445</v>
      </c>
      <c r="P255" s="31">
        <v>35716392</v>
      </c>
      <c r="Q255" s="31">
        <v>431261359</v>
      </c>
      <c r="R255" s="31">
        <v>502750862</v>
      </c>
      <c r="S255" s="31">
        <v>35716392</v>
      </c>
      <c r="T255" s="36">
        <f t="shared" si="54"/>
        <v>8.2818437716790663E-2</v>
      </c>
      <c r="U255" s="36">
        <f t="shared" si="55"/>
        <v>0.11516821183953851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79627947</v>
      </c>
      <c r="E256" s="31">
        <v>79627947</v>
      </c>
      <c r="F256" s="31">
        <v>13892212</v>
      </c>
      <c r="G256" s="36">
        <f t="shared" si="49"/>
        <v>0.17446402329071725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13892212</v>
      </c>
      <c r="O256" s="36">
        <f t="shared" si="53"/>
        <v>0.17446402329071725</v>
      </c>
      <c r="P256" s="31">
        <v>11927638</v>
      </c>
      <c r="Q256" s="31">
        <v>103346830</v>
      </c>
      <c r="R256" s="31">
        <v>103346830</v>
      </c>
      <c r="S256" s="31">
        <v>11927638</v>
      </c>
      <c r="T256" s="36">
        <f t="shared" si="54"/>
        <v>0.11541368032285074</v>
      </c>
      <c r="U256" s="36">
        <f t="shared" si="55"/>
        <v>0.16470771497257042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306722291</v>
      </c>
      <c r="E257" s="31">
        <v>306722291</v>
      </c>
      <c r="F257" s="31">
        <v>72172251</v>
      </c>
      <c r="G257" s="36">
        <f t="shared" si="49"/>
        <v>0.23530161686227102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72172251</v>
      </c>
      <c r="O257" s="36">
        <f t="shared" si="53"/>
        <v>0.23530161686227102</v>
      </c>
      <c r="P257" s="31">
        <v>61090335</v>
      </c>
      <c r="Q257" s="31">
        <v>293372860</v>
      </c>
      <c r="R257" s="31">
        <v>315403622</v>
      </c>
      <c r="S257" s="31">
        <v>61090335</v>
      </c>
      <c r="T257" s="36">
        <f t="shared" si="54"/>
        <v>0.20823444609020753</v>
      </c>
      <c r="U257" s="36">
        <f t="shared" si="55"/>
        <v>0.18140211540827211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69232188</v>
      </c>
      <c r="E258" s="31">
        <v>69232188</v>
      </c>
      <c r="F258" s="31">
        <v>12336331</v>
      </c>
      <c r="G258" s="36">
        <f t="shared" si="49"/>
        <v>0.17818779611587604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12336331</v>
      </c>
      <c r="O258" s="36">
        <f t="shared" si="53"/>
        <v>0.17818779611587604</v>
      </c>
      <c r="P258" s="31">
        <v>16084463</v>
      </c>
      <c r="Q258" s="31">
        <v>68217770</v>
      </c>
      <c r="R258" s="31">
        <v>70365684</v>
      </c>
      <c r="S258" s="31">
        <v>16084463</v>
      </c>
      <c r="T258" s="36">
        <f t="shared" si="54"/>
        <v>0.23578113151455993</v>
      </c>
      <c r="U258" s="36">
        <f t="shared" si="55"/>
        <v>-0.23302810917591721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846995257</v>
      </c>
      <c r="E259" s="32">
        <f>SUM(E255:E258)</f>
        <v>846995257</v>
      </c>
      <c r="F259" s="32">
        <f>SUM(F255:F258)</f>
        <v>138230579</v>
      </c>
      <c r="G259" s="37">
        <f t="shared" si="49"/>
        <v>0.1632011252218854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138230579</v>
      </c>
      <c r="O259" s="37">
        <f t="shared" si="53"/>
        <v>0.1632011252218854</v>
      </c>
      <c r="P259" s="32">
        <f>SUM(P255:P258)</f>
        <v>124818828</v>
      </c>
      <c r="Q259" s="32">
        <f>SUM(Q255:Q258)</f>
        <v>896198819</v>
      </c>
      <c r="R259" s="32">
        <f>SUM(R255:R258)</f>
        <v>991866998</v>
      </c>
      <c r="S259" s="32">
        <f>SUM(S255:S258)</f>
        <v>124818828</v>
      </c>
      <c r="T259" s="37">
        <f t="shared" si="54"/>
        <v>0.13927582290197149</v>
      </c>
      <c r="U259" s="37">
        <f t="shared" si="55"/>
        <v>0.1074497430788246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5261080091</v>
      </c>
      <c r="E260" s="32">
        <f>SUM(E234:E239,E241:E246,E248:E253,E255:E258)</f>
        <v>5260900091</v>
      </c>
      <c r="F260" s="32">
        <f>SUM(F234:F239,F241:F246,F248:F253,F255:F258)</f>
        <v>801169967</v>
      </c>
      <c r="G260" s="37">
        <f t="shared" si="49"/>
        <v>0.15228241219337105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801169967</v>
      </c>
      <c r="O260" s="37">
        <f t="shared" si="53"/>
        <v>0.15228241219337105</v>
      </c>
      <c r="P260" s="32">
        <f>SUM(P234:P239,P241:P246,P248:P253,P255:P258)</f>
        <v>921406643</v>
      </c>
      <c r="Q260" s="32">
        <f>SUM(Q234:Q239,Q241:Q246,Q248:Q253,Q255:Q258)</f>
        <v>5647124849</v>
      </c>
      <c r="R260" s="32">
        <f>SUM(R234:R239,R241:R246,R248:R253,R255:R258)</f>
        <v>5334957555</v>
      </c>
      <c r="S260" s="32">
        <f>SUM(S234:S239,S241:S246,S248:S253,S255:S258)</f>
        <v>921406643</v>
      </c>
      <c r="T260" s="37">
        <f t="shared" si="54"/>
        <v>0.16316385198445965</v>
      </c>
      <c r="U260" s="37">
        <f t="shared" si="55"/>
        <v>-0.13049252131341538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168818680</v>
      </c>
      <c r="E263" s="31">
        <v>168818680</v>
      </c>
      <c r="F263" s="31">
        <v>29731520</v>
      </c>
      <c r="G263" s="36">
        <f t="shared" ref="G263:G299" si="56">IF(($D263     =0),0,($F263     /$D263     ))</f>
        <v>0.17611510764093169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29731520</v>
      </c>
      <c r="O263" s="36">
        <f t="shared" ref="O263:O299" si="60">IF(($D263     =0),0,($N263     /$D263     ))</f>
        <v>0.17611510764093169</v>
      </c>
      <c r="P263" s="31">
        <v>31055033</v>
      </c>
      <c r="Q263" s="31">
        <v>138120786</v>
      </c>
      <c r="R263" s="31">
        <v>184783019</v>
      </c>
      <c r="S263" s="31">
        <v>31055033</v>
      </c>
      <c r="T263" s="36">
        <f t="shared" ref="T263:T299" si="61">IF(($Q263     =0),0,($S263     /$Q263     ))</f>
        <v>0.22483967764272642</v>
      </c>
      <c r="U263" s="36">
        <f t="shared" ref="U263:U299" si="62">IF(($P263     =0),0,(($F263     /$P263     )-1))</f>
        <v>-4.2618309244752739E-2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208574316</v>
      </c>
      <c r="E264" s="31">
        <v>208574316</v>
      </c>
      <c r="F264" s="31">
        <v>52318182</v>
      </c>
      <c r="G264" s="36">
        <f t="shared" si="56"/>
        <v>0.25083712608219699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52318182</v>
      </c>
      <c r="O264" s="36">
        <f t="shared" si="60"/>
        <v>0.25083712608219699</v>
      </c>
      <c r="P264" s="31">
        <v>52381341</v>
      </c>
      <c r="Q264" s="31">
        <v>206774564</v>
      </c>
      <c r="R264" s="31">
        <v>214137428</v>
      </c>
      <c r="S264" s="31">
        <v>52381341</v>
      </c>
      <c r="T264" s="36">
        <f t="shared" si="61"/>
        <v>0.25332584427550769</v>
      </c>
      <c r="U264" s="36">
        <f t="shared" si="62"/>
        <v>-1.2057537816757558E-3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190970548</v>
      </c>
      <c r="E265" s="31">
        <v>190970548</v>
      </c>
      <c r="F265" s="31">
        <v>27607084</v>
      </c>
      <c r="G265" s="36">
        <f t="shared" si="56"/>
        <v>0.14456199811501824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27607084</v>
      </c>
      <c r="O265" s="36">
        <f t="shared" si="60"/>
        <v>0.14456199811501824</v>
      </c>
      <c r="P265" s="31">
        <v>38825369</v>
      </c>
      <c r="Q265" s="31">
        <v>206042587</v>
      </c>
      <c r="R265" s="31">
        <v>198226621</v>
      </c>
      <c r="S265" s="31">
        <v>38825369</v>
      </c>
      <c r="T265" s="36">
        <f t="shared" si="61"/>
        <v>0.18843370958063149</v>
      </c>
      <c r="U265" s="36">
        <f t="shared" si="62"/>
        <v>-0.28894213471609242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49783808</v>
      </c>
      <c r="E266" s="31">
        <v>49783808</v>
      </c>
      <c r="F266" s="31">
        <v>11418590</v>
      </c>
      <c r="G266" s="36">
        <f t="shared" si="56"/>
        <v>0.22936353121079048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11418590</v>
      </c>
      <c r="O266" s="36">
        <f t="shared" si="60"/>
        <v>0.22936353121079048</v>
      </c>
      <c r="P266" s="31">
        <v>13529695</v>
      </c>
      <c r="Q266" s="31">
        <v>57023740</v>
      </c>
      <c r="R266" s="31">
        <v>63121982</v>
      </c>
      <c r="S266" s="31">
        <v>13529695</v>
      </c>
      <c r="T266" s="36">
        <f t="shared" si="61"/>
        <v>0.23726425169587262</v>
      </c>
      <c r="U266" s="36">
        <f t="shared" si="62"/>
        <v>-0.15603492909485395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618147352</v>
      </c>
      <c r="E267" s="32">
        <f>SUM(E263:E266)</f>
        <v>618147352</v>
      </c>
      <c r="F267" s="32">
        <f>SUM(F263:F266)</f>
        <v>121075376</v>
      </c>
      <c r="G267" s="37">
        <f t="shared" si="56"/>
        <v>0.19586814633802718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121075376</v>
      </c>
      <c r="O267" s="37">
        <f t="shared" si="60"/>
        <v>0.19586814633802718</v>
      </c>
      <c r="P267" s="32">
        <f>SUM(P263:P266)</f>
        <v>135791438</v>
      </c>
      <c r="Q267" s="32">
        <f>SUM(Q263:Q266)</f>
        <v>607961677</v>
      </c>
      <c r="R267" s="32">
        <f>SUM(R263:R266)</f>
        <v>660269050</v>
      </c>
      <c r="S267" s="32">
        <f>SUM(S263:S266)</f>
        <v>135791438</v>
      </c>
      <c r="T267" s="37">
        <f t="shared" si="61"/>
        <v>0.22335525928223926</v>
      </c>
      <c r="U267" s="37">
        <f t="shared" si="62"/>
        <v>-0.10837253229470922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51580560</v>
      </c>
      <c r="E268" s="31">
        <v>51580560</v>
      </c>
      <c r="F268" s="31">
        <v>9689155</v>
      </c>
      <c r="G268" s="36">
        <f t="shared" si="56"/>
        <v>0.1878450912514327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9689155</v>
      </c>
      <c r="O268" s="36">
        <f t="shared" si="60"/>
        <v>0.1878450912514327</v>
      </c>
      <c r="P268" s="31">
        <v>8509836</v>
      </c>
      <c r="Q268" s="31">
        <v>36739770</v>
      </c>
      <c r="R268" s="31">
        <v>42685981</v>
      </c>
      <c r="S268" s="31">
        <v>8509836</v>
      </c>
      <c r="T268" s="36">
        <f t="shared" si="61"/>
        <v>0.23162464000182909</v>
      </c>
      <c r="U268" s="36">
        <f t="shared" si="62"/>
        <v>0.13858304672381472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107307490</v>
      </c>
      <c r="E269" s="31">
        <v>107307490</v>
      </c>
      <c r="F269" s="31">
        <v>12600204</v>
      </c>
      <c r="G269" s="36">
        <f t="shared" si="56"/>
        <v>0.11742147728923676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12600204</v>
      </c>
      <c r="O269" s="36">
        <f t="shared" si="60"/>
        <v>0.11742147728923676</v>
      </c>
      <c r="P269" s="31">
        <v>15436264</v>
      </c>
      <c r="Q269" s="31">
        <v>85687119</v>
      </c>
      <c r="R269" s="31">
        <v>101497060</v>
      </c>
      <c r="S269" s="31">
        <v>15436264</v>
      </c>
      <c r="T269" s="36">
        <f t="shared" si="61"/>
        <v>0.18014684330791889</v>
      </c>
      <c r="U269" s="36">
        <f t="shared" si="62"/>
        <v>-0.1837270987332168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37561604</v>
      </c>
      <c r="E270" s="31">
        <v>37561604</v>
      </c>
      <c r="F270" s="31">
        <v>3860866</v>
      </c>
      <c r="G270" s="36">
        <f t="shared" si="56"/>
        <v>0.10278756998769276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3860866</v>
      </c>
      <c r="O270" s="36">
        <f t="shared" si="60"/>
        <v>0.10278756998769276</v>
      </c>
      <c r="P270" s="31">
        <v>3581763</v>
      </c>
      <c r="Q270" s="31">
        <v>50681487</v>
      </c>
      <c r="R270" s="31">
        <v>50084155</v>
      </c>
      <c r="S270" s="31">
        <v>3581763</v>
      </c>
      <c r="T270" s="36">
        <f t="shared" si="61"/>
        <v>7.0672018759039168E-2</v>
      </c>
      <c r="U270" s="36">
        <f t="shared" si="62"/>
        <v>7.7923357854777109E-2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46308382</v>
      </c>
      <c r="E271" s="31">
        <v>46308382</v>
      </c>
      <c r="F271" s="31">
        <v>4420853</v>
      </c>
      <c r="G271" s="36">
        <f t="shared" si="56"/>
        <v>9.5465503415774713E-2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4420853</v>
      </c>
      <c r="O271" s="36">
        <f t="shared" si="60"/>
        <v>9.5465503415774713E-2</v>
      </c>
      <c r="P271" s="31">
        <v>8371161</v>
      </c>
      <c r="Q271" s="31">
        <v>31358348</v>
      </c>
      <c r="R271" s="31">
        <v>36428337</v>
      </c>
      <c r="S271" s="31">
        <v>8371161</v>
      </c>
      <c r="T271" s="36">
        <f t="shared" si="61"/>
        <v>0.26695159451639483</v>
      </c>
      <c r="U271" s="36">
        <f t="shared" si="62"/>
        <v>-0.47189487814175357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21691118</v>
      </c>
      <c r="E272" s="31">
        <v>21691118</v>
      </c>
      <c r="F272" s="31">
        <v>4740087</v>
      </c>
      <c r="G272" s="36">
        <f t="shared" si="56"/>
        <v>0.21852663380467527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4740087</v>
      </c>
      <c r="O272" s="36">
        <f t="shared" si="60"/>
        <v>0.21852663380467527</v>
      </c>
      <c r="P272" s="31">
        <v>5232763</v>
      </c>
      <c r="Q272" s="31">
        <v>21148652</v>
      </c>
      <c r="R272" s="31">
        <v>21900652</v>
      </c>
      <c r="S272" s="31">
        <v>5232763</v>
      </c>
      <c r="T272" s="36">
        <f t="shared" si="61"/>
        <v>0.24742773203701116</v>
      </c>
      <c r="U272" s="36">
        <f t="shared" si="62"/>
        <v>-9.4152171615645486E-2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28926691</v>
      </c>
      <c r="E273" s="31">
        <v>28926691</v>
      </c>
      <c r="F273" s="31">
        <v>4411315</v>
      </c>
      <c r="G273" s="36">
        <f t="shared" si="56"/>
        <v>0.15249981409902708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4411315</v>
      </c>
      <c r="O273" s="36">
        <f t="shared" si="60"/>
        <v>0.15249981409902708</v>
      </c>
      <c r="P273" s="31">
        <v>4363658</v>
      </c>
      <c r="Q273" s="31">
        <v>29236222</v>
      </c>
      <c r="R273" s="31">
        <v>29281222</v>
      </c>
      <c r="S273" s="31">
        <v>4363658</v>
      </c>
      <c r="T273" s="36">
        <f t="shared" si="61"/>
        <v>0.1492551944639085</v>
      </c>
      <c r="U273" s="36">
        <f t="shared" si="62"/>
        <v>1.0921341681680907E-2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31079060</v>
      </c>
      <c r="E274" s="31">
        <v>31079060</v>
      </c>
      <c r="F274" s="31">
        <v>6837846</v>
      </c>
      <c r="G274" s="36">
        <f t="shared" si="56"/>
        <v>0.22001456929521035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6837846</v>
      </c>
      <c r="O274" s="36">
        <f t="shared" si="60"/>
        <v>0.22001456929521035</v>
      </c>
      <c r="P274" s="31">
        <v>4834622</v>
      </c>
      <c r="Q274" s="31">
        <v>32808970</v>
      </c>
      <c r="R274" s="31">
        <v>30606620</v>
      </c>
      <c r="S274" s="31">
        <v>4834622</v>
      </c>
      <c r="T274" s="36">
        <f t="shared" si="61"/>
        <v>0.14735671372798353</v>
      </c>
      <c r="U274" s="36">
        <f t="shared" si="62"/>
        <v>0.41434966373793025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324454905</v>
      </c>
      <c r="E275" s="32">
        <f>SUM(E268:E274)</f>
        <v>324454905</v>
      </c>
      <c r="F275" s="32">
        <f>SUM(F268:F274)</f>
        <v>46560326</v>
      </c>
      <c r="G275" s="37">
        <f t="shared" si="56"/>
        <v>0.14350322735913024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46560326</v>
      </c>
      <c r="O275" s="37">
        <f t="shared" si="60"/>
        <v>0.14350322735913024</v>
      </c>
      <c r="P275" s="32">
        <f>SUM(P268:P274)</f>
        <v>50330067</v>
      </c>
      <c r="Q275" s="32">
        <f>SUM(Q268:Q274)</f>
        <v>287660568</v>
      </c>
      <c r="R275" s="32">
        <f>SUM(R268:R274)</f>
        <v>312484027</v>
      </c>
      <c r="S275" s="32">
        <f>SUM(S268:S274)</f>
        <v>50330067</v>
      </c>
      <c r="T275" s="37">
        <f t="shared" si="61"/>
        <v>0.17496338601403305</v>
      </c>
      <c r="U275" s="37">
        <f t="shared" si="62"/>
        <v>-7.4900377144341945E-2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61652741</v>
      </c>
      <c r="E276" s="31">
        <v>61652741</v>
      </c>
      <c r="F276" s="31">
        <v>10264223</v>
      </c>
      <c r="G276" s="36">
        <f t="shared" si="56"/>
        <v>0.16648445524911862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10264223</v>
      </c>
      <c r="O276" s="36">
        <f t="shared" si="60"/>
        <v>0.16648445524911862</v>
      </c>
      <c r="P276" s="31">
        <v>11042933</v>
      </c>
      <c r="Q276" s="31">
        <v>66339864</v>
      </c>
      <c r="R276" s="31">
        <v>66732749</v>
      </c>
      <c r="S276" s="31">
        <v>11042933</v>
      </c>
      <c r="T276" s="36">
        <f t="shared" si="61"/>
        <v>0.16645998852213506</v>
      </c>
      <c r="U276" s="36">
        <f t="shared" si="62"/>
        <v>-7.051659192354065E-2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46351500</v>
      </c>
      <c r="E277" s="31">
        <v>46351500</v>
      </c>
      <c r="F277" s="31">
        <v>8337082</v>
      </c>
      <c r="G277" s="36">
        <f t="shared" si="56"/>
        <v>0.17986649838732297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8337082</v>
      </c>
      <c r="O277" s="36">
        <f t="shared" si="60"/>
        <v>0.17986649838732297</v>
      </c>
      <c r="P277" s="31">
        <v>6774217</v>
      </c>
      <c r="Q277" s="31">
        <v>44187190</v>
      </c>
      <c r="R277" s="31">
        <v>44987501</v>
      </c>
      <c r="S277" s="31">
        <v>6774217</v>
      </c>
      <c r="T277" s="36">
        <f t="shared" si="61"/>
        <v>0.15330725941160775</v>
      </c>
      <c r="U277" s="36">
        <f t="shared" si="62"/>
        <v>0.23070784416855861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134481547</v>
      </c>
      <c r="E278" s="31">
        <v>134481547</v>
      </c>
      <c r="F278" s="31">
        <v>4506150</v>
      </c>
      <c r="G278" s="36">
        <f t="shared" si="56"/>
        <v>3.3507571116801624E-2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4506150</v>
      </c>
      <c r="O278" s="36">
        <f t="shared" si="60"/>
        <v>3.3507571116801624E-2</v>
      </c>
      <c r="P278" s="31">
        <v>5609627</v>
      </c>
      <c r="Q278" s="31">
        <v>0</v>
      </c>
      <c r="R278" s="31">
        <v>139842350</v>
      </c>
      <c r="S278" s="31">
        <v>5609627</v>
      </c>
      <c r="T278" s="36">
        <f t="shared" si="61"/>
        <v>0</v>
      </c>
      <c r="U278" s="36">
        <f t="shared" si="62"/>
        <v>-0.19671129649083618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31613197</v>
      </c>
      <c r="E279" s="31">
        <v>31613197</v>
      </c>
      <c r="F279" s="31">
        <v>5406149</v>
      </c>
      <c r="G279" s="36">
        <f t="shared" si="56"/>
        <v>0.17100924654978741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5406149</v>
      </c>
      <c r="O279" s="36">
        <f t="shared" si="60"/>
        <v>0.17100924654978741</v>
      </c>
      <c r="P279" s="31">
        <v>0</v>
      </c>
      <c r="Q279" s="31">
        <v>25513170</v>
      </c>
      <c r="R279" s="31">
        <v>28107292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31439245</v>
      </c>
      <c r="E280" s="31">
        <v>31439245</v>
      </c>
      <c r="F280" s="31">
        <v>7750312</v>
      </c>
      <c r="G280" s="36">
        <f t="shared" si="56"/>
        <v>0.24651711578951721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7750312</v>
      </c>
      <c r="O280" s="36">
        <f t="shared" si="60"/>
        <v>0.24651711578951721</v>
      </c>
      <c r="P280" s="31">
        <v>8999377</v>
      </c>
      <c r="Q280" s="31">
        <v>27818732</v>
      </c>
      <c r="R280" s="31">
        <v>31575005</v>
      </c>
      <c r="S280" s="31">
        <v>8999377</v>
      </c>
      <c r="T280" s="36">
        <f t="shared" si="61"/>
        <v>0.3235006182165312</v>
      </c>
      <c r="U280" s="36">
        <f t="shared" si="62"/>
        <v>-0.13879460767117546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52007750</v>
      </c>
      <c r="E281" s="31">
        <v>52007750</v>
      </c>
      <c r="F281" s="31">
        <v>9587304</v>
      </c>
      <c r="G281" s="36">
        <f t="shared" si="56"/>
        <v>0.18434375645937384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9587304</v>
      </c>
      <c r="O281" s="36">
        <f t="shared" si="60"/>
        <v>0.18434375645937384</v>
      </c>
      <c r="P281" s="31">
        <v>5306428</v>
      </c>
      <c r="Q281" s="31">
        <v>38691594</v>
      </c>
      <c r="R281" s="31">
        <v>40046160</v>
      </c>
      <c r="S281" s="31">
        <v>5306428</v>
      </c>
      <c r="T281" s="36">
        <f t="shared" si="61"/>
        <v>0.13714679214301689</v>
      </c>
      <c r="U281" s="36">
        <f t="shared" si="62"/>
        <v>0.80673402145473383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59412445</v>
      </c>
      <c r="E282" s="31">
        <v>59412445</v>
      </c>
      <c r="F282" s="31">
        <v>5901883</v>
      </c>
      <c r="G282" s="36">
        <f t="shared" si="56"/>
        <v>9.9337487289068813E-2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5901883</v>
      </c>
      <c r="O282" s="36">
        <f t="shared" si="60"/>
        <v>9.9337487289068813E-2</v>
      </c>
      <c r="P282" s="31">
        <v>6056912</v>
      </c>
      <c r="Q282" s="31">
        <v>69198674</v>
      </c>
      <c r="R282" s="31">
        <v>60110787</v>
      </c>
      <c r="S282" s="31">
        <v>6056912</v>
      </c>
      <c r="T282" s="36">
        <f t="shared" si="61"/>
        <v>8.7529307281234897E-2</v>
      </c>
      <c r="U282" s="36">
        <f t="shared" si="62"/>
        <v>-2.5595385899613521E-2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68685800</v>
      </c>
      <c r="E283" s="31">
        <v>68685800</v>
      </c>
      <c r="F283" s="31">
        <v>3667317</v>
      </c>
      <c r="G283" s="36">
        <f t="shared" si="56"/>
        <v>5.3392651756258208E-2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3667317</v>
      </c>
      <c r="O283" s="36">
        <f t="shared" si="60"/>
        <v>5.3392651756258208E-2</v>
      </c>
      <c r="P283" s="31">
        <v>13025483</v>
      </c>
      <c r="Q283" s="31">
        <v>62682013</v>
      </c>
      <c r="R283" s="31">
        <v>63099824</v>
      </c>
      <c r="S283" s="31">
        <v>13025483</v>
      </c>
      <c r="T283" s="36">
        <f t="shared" si="61"/>
        <v>0.20780256371153874</v>
      </c>
      <c r="U283" s="36">
        <f t="shared" si="62"/>
        <v>-0.71845059411616452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27081415</v>
      </c>
      <c r="E284" s="31">
        <v>27081415</v>
      </c>
      <c r="F284" s="31">
        <v>6408518</v>
      </c>
      <c r="G284" s="36">
        <f t="shared" si="56"/>
        <v>0.23663896439680127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6408518</v>
      </c>
      <c r="O284" s="36">
        <f t="shared" si="60"/>
        <v>0.23663896439680127</v>
      </c>
      <c r="P284" s="31">
        <v>6254468</v>
      </c>
      <c r="Q284" s="31">
        <v>23547156</v>
      </c>
      <c r="R284" s="31">
        <v>25940609</v>
      </c>
      <c r="S284" s="31">
        <v>6254468</v>
      </c>
      <c r="T284" s="36">
        <f t="shared" si="61"/>
        <v>0.2656145820752196</v>
      </c>
      <c r="U284" s="36">
        <f t="shared" si="62"/>
        <v>2.4630392225206021E-2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512725640</v>
      </c>
      <c r="E285" s="32">
        <f>SUM(E276:E284)</f>
        <v>512725640</v>
      </c>
      <c r="F285" s="32">
        <f>SUM(F276:F284)</f>
        <v>61828938</v>
      </c>
      <c r="G285" s="37">
        <f t="shared" si="56"/>
        <v>0.12058873825775517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61828938</v>
      </c>
      <c r="O285" s="37">
        <f t="shared" si="60"/>
        <v>0.12058873825775517</v>
      </c>
      <c r="P285" s="32">
        <f>SUM(P276:P284)</f>
        <v>63069445</v>
      </c>
      <c r="Q285" s="32">
        <f>SUM(Q276:Q284)</f>
        <v>357978393</v>
      </c>
      <c r="R285" s="32">
        <f>SUM(R276:R284)</f>
        <v>500442277</v>
      </c>
      <c r="S285" s="32">
        <f>SUM(S276:S284)</f>
        <v>63069445</v>
      </c>
      <c r="T285" s="37">
        <f t="shared" si="61"/>
        <v>0.1761822675146765</v>
      </c>
      <c r="U285" s="37">
        <f t="shared" si="62"/>
        <v>-1.9668906235023931E-2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121386812</v>
      </c>
      <c r="E286" s="31">
        <v>121386812</v>
      </c>
      <c r="F286" s="31">
        <v>12955201</v>
      </c>
      <c r="G286" s="36">
        <f t="shared" si="56"/>
        <v>0.10672659398946897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12955201</v>
      </c>
      <c r="O286" s="36">
        <f t="shared" si="60"/>
        <v>0.10672659398946897</v>
      </c>
      <c r="P286" s="31">
        <v>19354907</v>
      </c>
      <c r="Q286" s="31">
        <v>94704315</v>
      </c>
      <c r="R286" s="31">
        <v>94704315</v>
      </c>
      <c r="S286" s="31">
        <v>19354907</v>
      </c>
      <c r="T286" s="36">
        <f t="shared" si="61"/>
        <v>0.20437196552237349</v>
      </c>
      <c r="U286" s="36">
        <f t="shared" si="62"/>
        <v>-0.33065031002215617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37330642</v>
      </c>
      <c r="E287" s="31">
        <v>37330642</v>
      </c>
      <c r="F287" s="31">
        <v>4886172</v>
      </c>
      <c r="G287" s="36">
        <f t="shared" si="56"/>
        <v>0.13088904284046335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4886172</v>
      </c>
      <c r="O287" s="36">
        <f t="shared" si="60"/>
        <v>0.13088904284046335</v>
      </c>
      <c r="P287" s="31">
        <v>6051712</v>
      </c>
      <c r="Q287" s="31">
        <v>35236537</v>
      </c>
      <c r="R287" s="31">
        <v>34908608</v>
      </c>
      <c r="S287" s="31">
        <v>6051712</v>
      </c>
      <c r="T287" s="36">
        <f t="shared" si="61"/>
        <v>0.1717453675995459</v>
      </c>
      <c r="U287" s="36">
        <f t="shared" si="62"/>
        <v>-0.19259673956724976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74802660</v>
      </c>
      <c r="E288" s="31">
        <v>74802660</v>
      </c>
      <c r="F288" s="31">
        <v>18640447</v>
      </c>
      <c r="G288" s="36">
        <f t="shared" si="56"/>
        <v>0.24919497515195316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18640447</v>
      </c>
      <c r="O288" s="36">
        <f t="shared" si="60"/>
        <v>0.24919497515195316</v>
      </c>
      <c r="P288" s="31">
        <v>14248034</v>
      </c>
      <c r="Q288" s="31">
        <v>61963811</v>
      </c>
      <c r="R288" s="31">
        <v>73878873</v>
      </c>
      <c r="S288" s="31">
        <v>14248034</v>
      </c>
      <c r="T288" s="36">
        <f t="shared" si="61"/>
        <v>0.22994121520382277</v>
      </c>
      <c r="U288" s="36">
        <f t="shared" si="62"/>
        <v>0.30828204087665712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40579533</v>
      </c>
      <c r="E289" s="31">
        <v>40579533</v>
      </c>
      <c r="F289" s="31">
        <v>11432548</v>
      </c>
      <c r="G289" s="36">
        <f t="shared" si="56"/>
        <v>0.2817318770031188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11432548</v>
      </c>
      <c r="O289" s="36">
        <f t="shared" si="60"/>
        <v>0.2817318770031188</v>
      </c>
      <c r="P289" s="31">
        <v>3364423</v>
      </c>
      <c r="Q289" s="31">
        <v>40532953</v>
      </c>
      <c r="R289" s="31">
        <v>43309822</v>
      </c>
      <c r="S289" s="31">
        <v>3364423</v>
      </c>
      <c r="T289" s="36">
        <f t="shared" si="61"/>
        <v>8.3004635758958889E-2</v>
      </c>
      <c r="U289" s="36">
        <f t="shared" si="62"/>
        <v>2.3980709322222564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264054690</v>
      </c>
      <c r="E290" s="31">
        <v>264054690</v>
      </c>
      <c r="F290" s="31">
        <v>49426577</v>
      </c>
      <c r="G290" s="36">
        <f t="shared" si="56"/>
        <v>0.1871831058937071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49426577</v>
      </c>
      <c r="O290" s="36">
        <f t="shared" si="60"/>
        <v>0.1871831058937071</v>
      </c>
      <c r="P290" s="31">
        <v>42648844</v>
      </c>
      <c r="Q290" s="31">
        <v>241273996</v>
      </c>
      <c r="R290" s="31">
        <v>240253996</v>
      </c>
      <c r="S290" s="31">
        <v>42648844</v>
      </c>
      <c r="T290" s="36">
        <f t="shared" si="61"/>
        <v>0.17676519105689284</v>
      </c>
      <c r="U290" s="36">
        <f t="shared" si="62"/>
        <v>0.15891950084274264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47382596</v>
      </c>
      <c r="E291" s="31">
        <v>47382596</v>
      </c>
      <c r="F291" s="31">
        <v>10071623</v>
      </c>
      <c r="G291" s="36">
        <f t="shared" si="56"/>
        <v>0.21255954401485305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10071623</v>
      </c>
      <c r="O291" s="36">
        <f t="shared" si="60"/>
        <v>0.21255954401485305</v>
      </c>
      <c r="P291" s="31">
        <v>8161845</v>
      </c>
      <c r="Q291" s="31">
        <v>49493778</v>
      </c>
      <c r="R291" s="31">
        <v>47957785</v>
      </c>
      <c r="S291" s="31">
        <v>8161845</v>
      </c>
      <c r="T291" s="36">
        <f t="shared" si="61"/>
        <v>0.16490648582130868</v>
      </c>
      <c r="U291" s="36">
        <f t="shared" si="62"/>
        <v>0.23398851607694104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585536933</v>
      </c>
      <c r="E292" s="32">
        <f>SUM(E286:E291)</f>
        <v>585536933</v>
      </c>
      <c r="F292" s="32">
        <f>SUM(F286:F291)</f>
        <v>107412568</v>
      </c>
      <c r="G292" s="37">
        <f t="shared" si="56"/>
        <v>0.183442857224516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107412568</v>
      </c>
      <c r="O292" s="37">
        <f t="shared" si="60"/>
        <v>0.183442857224516</v>
      </c>
      <c r="P292" s="32">
        <f>SUM(P286:P291)</f>
        <v>93829765</v>
      </c>
      <c r="Q292" s="32">
        <f>SUM(Q286:Q291)</f>
        <v>523205390</v>
      </c>
      <c r="R292" s="32">
        <f>SUM(R286:R291)</f>
        <v>535013399</v>
      </c>
      <c r="S292" s="32">
        <f>SUM(S286:S291)</f>
        <v>93829765</v>
      </c>
      <c r="T292" s="37">
        <f t="shared" si="61"/>
        <v>0.17933638833499022</v>
      </c>
      <c r="U292" s="37">
        <f t="shared" si="62"/>
        <v>0.14476006627534455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311792946</v>
      </c>
      <c r="E293" s="31">
        <v>311792946</v>
      </c>
      <c r="F293" s="31">
        <v>64014248</v>
      </c>
      <c r="G293" s="36">
        <f t="shared" si="56"/>
        <v>0.20531012269918383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64014248</v>
      </c>
      <c r="O293" s="36">
        <f t="shared" si="60"/>
        <v>0.20531012269918383</v>
      </c>
      <c r="P293" s="31">
        <v>59594426</v>
      </c>
      <c r="Q293" s="31">
        <v>300053629</v>
      </c>
      <c r="R293" s="31">
        <v>303068629</v>
      </c>
      <c r="S293" s="31">
        <v>59594426</v>
      </c>
      <c r="T293" s="36">
        <f t="shared" si="61"/>
        <v>0.19861258201946294</v>
      </c>
      <c r="U293" s="36">
        <f t="shared" si="62"/>
        <v>7.4165023420143417E-2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112651395</v>
      </c>
      <c r="E294" s="31">
        <v>112651395</v>
      </c>
      <c r="F294" s="31">
        <v>18272940</v>
      </c>
      <c r="G294" s="36">
        <f t="shared" si="56"/>
        <v>0.16220784482961795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18272940</v>
      </c>
      <c r="O294" s="36">
        <f t="shared" si="60"/>
        <v>0.16220784482961795</v>
      </c>
      <c r="P294" s="31">
        <v>17478029</v>
      </c>
      <c r="Q294" s="31">
        <v>112231677</v>
      </c>
      <c r="R294" s="31">
        <v>119165389</v>
      </c>
      <c r="S294" s="31">
        <v>17478029</v>
      </c>
      <c r="T294" s="36">
        <f t="shared" si="61"/>
        <v>0.15573169239910761</v>
      </c>
      <c r="U294" s="36">
        <f t="shared" si="62"/>
        <v>4.5480585940210982E-2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62436878</v>
      </c>
      <c r="E295" s="31">
        <v>62436878</v>
      </c>
      <c r="F295" s="31">
        <v>13282532</v>
      </c>
      <c r="G295" s="36">
        <f t="shared" si="56"/>
        <v>0.21273536450685443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13282532</v>
      </c>
      <c r="O295" s="36">
        <f t="shared" si="60"/>
        <v>0.21273536450685443</v>
      </c>
      <c r="P295" s="31">
        <v>13267668</v>
      </c>
      <c r="Q295" s="31">
        <v>51185453</v>
      </c>
      <c r="R295" s="31">
        <v>59680384</v>
      </c>
      <c r="S295" s="31">
        <v>13267668</v>
      </c>
      <c r="T295" s="36">
        <f t="shared" si="61"/>
        <v>0.25920778702495806</v>
      </c>
      <c r="U295" s="36">
        <f t="shared" si="62"/>
        <v>1.1203174514164971E-3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75766978</v>
      </c>
      <c r="E296" s="31">
        <v>75766978</v>
      </c>
      <c r="F296" s="31">
        <v>14573866</v>
      </c>
      <c r="G296" s="36">
        <f t="shared" si="56"/>
        <v>0.19235115857464977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14573866</v>
      </c>
      <c r="O296" s="36">
        <f t="shared" si="60"/>
        <v>0.19235115857464977</v>
      </c>
      <c r="P296" s="31">
        <v>11730561</v>
      </c>
      <c r="Q296" s="31">
        <v>85827975</v>
      </c>
      <c r="R296" s="31">
        <v>85827975</v>
      </c>
      <c r="S296" s="31">
        <v>11730561</v>
      </c>
      <c r="T296" s="36">
        <f t="shared" si="61"/>
        <v>0.13667526234890198</v>
      </c>
      <c r="U296" s="36">
        <f t="shared" si="62"/>
        <v>0.24238440088244717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72465737</v>
      </c>
      <c r="E297" s="31">
        <v>72465737</v>
      </c>
      <c r="F297" s="31">
        <v>11105115</v>
      </c>
      <c r="G297" s="36">
        <f t="shared" si="56"/>
        <v>0.15324642320273374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11105115</v>
      </c>
      <c r="O297" s="36">
        <f t="shared" si="60"/>
        <v>0.15324642320273374</v>
      </c>
      <c r="P297" s="31">
        <v>9528828</v>
      </c>
      <c r="Q297" s="31">
        <v>69368258</v>
      </c>
      <c r="R297" s="31">
        <v>68469049</v>
      </c>
      <c r="S297" s="31">
        <v>9528828</v>
      </c>
      <c r="T297" s="36">
        <f t="shared" si="61"/>
        <v>0.1373658251588212</v>
      </c>
      <c r="U297" s="36">
        <f t="shared" si="62"/>
        <v>0.16542296702175752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635113934</v>
      </c>
      <c r="E298" s="32">
        <f>SUM(E293:E297)</f>
        <v>635113934</v>
      </c>
      <c r="F298" s="32">
        <f>SUM(F293:F297)</f>
        <v>121248701</v>
      </c>
      <c r="G298" s="37">
        <f t="shared" si="56"/>
        <v>0.19090858271108252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121248701</v>
      </c>
      <c r="O298" s="37">
        <f t="shared" si="60"/>
        <v>0.19090858271108252</v>
      </c>
      <c r="P298" s="32">
        <f>SUM(P293:P297)</f>
        <v>111599512</v>
      </c>
      <c r="Q298" s="32">
        <f>SUM(Q293:Q297)</f>
        <v>618666992</v>
      </c>
      <c r="R298" s="32">
        <f>SUM(R293:R297)</f>
        <v>636211426</v>
      </c>
      <c r="S298" s="32">
        <f>SUM(S293:S297)</f>
        <v>111599512</v>
      </c>
      <c r="T298" s="37">
        <f t="shared" si="61"/>
        <v>0.18038704738267336</v>
      </c>
      <c r="U298" s="37">
        <f t="shared" si="62"/>
        <v>8.6462645105473301E-2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2675978764</v>
      </c>
      <c r="E299" s="32">
        <f>SUM(E263:E266,E268:E274,E276:E284,E286:E291,E293:E297)</f>
        <v>2675978764</v>
      </c>
      <c r="F299" s="32">
        <f>SUM(F263:F266,F268:F274,F276:F284,F286:F291,F293:F297)</f>
        <v>458125909</v>
      </c>
      <c r="G299" s="37">
        <f t="shared" si="56"/>
        <v>0.17119938138642118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458125909</v>
      </c>
      <c r="O299" s="37">
        <f t="shared" si="60"/>
        <v>0.17119938138642118</v>
      </c>
      <c r="P299" s="32">
        <f>SUM(P263:P266,P268:P274,P276:P284,P286:P291,P293:P297)</f>
        <v>454620227</v>
      </c>
      <c r="Q299" s="32">
        <f>SUM(Q263:Q266,Q268:Q274,Q276:Q284,Q286:Q291,Q293:Q297)</f>
        <v>2395473020</v>
      </c>
      <c r="R299" s="32">
        <f>SUM(R263:R266,R268:R274,R276:R284,R286:R291,R293:R297)</f>
        <v>2644420179</v>
      </c>
      <c r="S299" s="32">
        <f>SUM(S263:S266,S268:S274,S276:S284,S286:S291,S293:S297)</f>
        <v>454620227</v>
      </c>
      <c r="T299" s="37">
        <f t="shared" si="61"/>
        <v>0.18978307132008526</v>
      </c>
      <c r="U299" s="37">
        <f t="shared" si="62"/>
        <v>7.7112319069780888E-3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13260570240</v>
      </c>
      <c r="E302" s="31">
        <v>13261540695</v>
      </c>
      <c r="F302" s="31">
        <v>2936708081</v>
      </c>
      <c r="G302" s="36">
        <f t="shared" ref="G302:G339" si="63">IF(($D302     =0),0,($F302     /$D302     ))</f>
        <v>0.22146167380807902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2936708081</v>
      </c>
      <c r="O302" s="36">
        <f t="shared" ref="O302:O339" si="67">IF(($D302     =0),0,($N302     /$D302     ))</f>
        <v>0.22146167380807902</v>
      </c>
      <c r="P302" s="31">
        <v>2717161577</v>
      </c>
      <c r="Q302" s="31">
        <v>12130265793</v>
      </c>
      <c r="R302" s="31">
        <v>12001607239</v>
      </c>
      <c r="S302" s="31">
        <v>2717161577</v>
      </c>
      <c r="T302" s="36">
        <f t="shared" ref="T302:T339" si="68">IF(($Q302     =0),0,($S302     /$Q302     ))</f>
        <v>0.223998519353796</v>
      </c>
      <c r="U302" s="36">
        <f t="shared" ref="U302:U339" si="69">IF(($P302     =0),0,(($F302     /$P302     )-1))</f>
        <v>8.0799944272139879E-2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13260570240</v>
      </c>
      <c r="E303" s="32">
        <f>E302</f>
        <v>13261540695</v>
      </c>
      <c r="F303" s="32">
        <f>F302</f>
        <v>2936708081</v>
      </c>
      <c r="G303" s="37">
        <f t="shared" si="63"/>
        <v>0.22146167380807902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2936708081</v>
      </c>
      <c r="O303" s="37">
        <f t="shared" si="67"/>
        <v>0.22146167380807902</v>
      </c>
      <c r="P303" s="32">
        <f>P302</f>
        <v>2717161577</v>
      </c>
      <c r="Q303" s="32">
        <f>Q302</f>
        <v>12130265793</v>
      </c>
      <c r="R303" s="32">
        <f>R302</f>
        <v>12001607239</v>
      </c>
      <c r="S303" s="32">
        <f>S302</f>
        <v>2717161577</v>
      </c>
      <c r="T303" s="37">
        <f t="shared" si="68"/>
        <v>0.223998519353796</v>
      </c>
      <c r="U303" s="37">
        <f t="shared" si="69"/>
        <v>8.0799944272139879E-2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101908018</v>
      </c>
      <c r="E304" s="31">
        <v>101908018</v>
      </c>
      <c r="F304" s="31">
        <v>15826706</v>
      </c>
      <c r="G304" s="36">
        <f t="shared" si="63"/>
        <v>0.15530383487587798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15826706</v>
      </c>
      <c r="O304" s="36">
        <f t="shared" si="67"/>
        <v>0.15530383487587798</v>
      </c>
      <c r="P304" s="31">
        <v>15035358</v>
      </c>
      <c r="Q304" s="31">
        <v>96088561</v>
      </c>
      <c r="R304" s="31">
        <v>110705754</v>
      </c>
      <c r="S304" s="31">
        <v>15035358</v>
      </c>
      <c r="T304" s="36">
        <f t="shared" si="68"/>
        <v>0.15647396363860627</v>
      </c>
      <c r="U304" s="36">
        <f t="shared" si="69"/>
        <v>5.2632468079576222E-2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115764824</v>
      </c>
      <c r="E305" s="31">
        <v>115764824</v>
      </c>
      <c r="F305" s="31">
        <v>21974922</v>
      </c>
      <c r="G305" s="36">
        <f t="shared" si="63"/>
        <v>0.18982382765942787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21974922</v>
      </c>
      <c r="O305" s="36">
        <f t="shared" si="67"/>
        <v>0.18982382765942787</v>
      </c>
      <c r="P305" s="31">
        <v>19404263</v>
      </c>
      <c r="Q305" s="31">
        <v>108638557</v>
      </c>
      <c r="R305" s="31">
        <v>112437514</v>
      </c>
      <c r="S305" s="31">
        <v>19404263</v>
      </c>
      <c r="T305" s="36">
        <f t="shared" si="68"/>
        <v>0.17861304067210687</v>
      </c>
      <c r="U305" s="36">
        <f t="shared" si="69"/>
        <v>0.13247908462176583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118006580</v>
      </c>
      <c r="E306" s="31">
        <v>118006580</v>
      </c>
      <c r="F306" s="31">
        <v>22272285</v>
      </c>
      <c r="G306" s="36">
        <f t="shared" si="63"/>
        <v>0.18873765344271481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22272285</v>
      </c>
      <c r="O306" s="36">
        <f t="shared" si="67"/>
        <v>0.18873765344271481</v>
      </c>
      <c r="P306" s="31">
        <v>16773375</v>
      </c>
      <c r="Q306" s="31">
        <v>97641484</v>
      </c>
      <c r="R306" s="31">
        <v>111330446</v>
      </c>
      <c r="S306" s="31">
        <v>16773375</v>
      </c>
      <c r="T306" s="36">
        <f t="shared" si="68"/>
        <v>0.17178533460224754</v>
      </c>
      <c r="U306" s="36">
        <f t="shared" si="69"/>
        <v>0.32783563236379076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357902893</v>
      </c>
      <c r="E307" s="31">
        <v>357966656</v>
      </c>
      <c r="F307" s="31">
        <v>76824739</v>
      </c>
      <c r="G307" s="36">
        <f t="shared" si="63"/>
        <v>0.21465246719869346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76824739</v>
      </c>
      <c r="O307" s="36">
        <f t="shared" si="67"/>
        <v>0.21465246719869346</v>
      </c>
      <c r="P307" s="31">
        <v>71351018</v>
      </c>
      <c r="Q307" s="31">
        <v>319660670</v>
      </c>
      <c r="R307" s="31">
        <v>323297179</v>
      </c>
      <c r="S307" s="31">
        <v>71351018</v>
      </c>
      <c r="T307" s="36">
        <f t="shared" si="68"/>
        <v>0.22320862306895622</v>
      </c>
      <c r="U307" s="36">
        <f t="shared" si="69"/>
        <v>7.6715387578632832E-2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165245305</v>
      </c>
      <c r="E308" s="31">
        <v>165245305</v>
      </c>
      <c r="F308" s="31">
        <v>35641093</v>
      </c>
      <c r="G308" s="36">
        <f t="shared" si="63"/>
        <v>0.21568596457248815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35641093</v>
      </c>
      <c r="O308" s="36">
        <f t="shared" si="67"/>
        <v>0.21568596457248815</v>
      </c>
      <c r="P308" s="31">
        <v>30590237</v>
      </c>
      <c r="Q308" s="31">
        <v>156988374</v>
      </c>
      <c r="R308" s="31">
        <v>156046455</v>
      </c>
      <c r="S308" s="31">
        <v>30590237</v>
      </c>
      <c r="T308" s="36">
        <f t="shared" si="68"/>
        <v>0.19485670321039186</v>
      </c>
      <c r="U308" s="36">
        <f t="shared" si="69"/>
        <v>0.16511333338149692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63591394</v>
      </c>
      <c r="E309" s="31">
        <v>71591394</v>
      </c>
      <c r="F309" s="31">
        <v>12779988</v>
      </c>
      <c r="G309" s="36">
        <f t="shared" si="63"/>
        <v>0.20097040174964556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12779988</v>
      </c>
      <c r="O309" s="36">
        <f t="shared" si="67"/>
        <v>0.20097040174964556</v>
      </c>
      <c r="P309" s="31">
        <v>11484924</v>
      </c>
      <c r="Q309" s="31">
        <v>56414441</v>
      </c>
      <c r="R309" s="31">
        <v>72612805</v>
      </c>
      <c r="S309" s="31">
        <v>11484924</v>
      </c>
      <c r="T309" s="36">
        <f t="shared" si="68"/>
        <v>0.20358127806318244</v>
      </c>
      <c r="U309" s="36">
        <f t="shared" si="69"/>
        <v>0.11276208706300528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922419014</v>
      </c>
      <c r="E310" s="32">
        <f>SUM(E304:E309)</f>
        <v>930482777</v>
      </c>
      <c r="F310" s="32">
        <f>SUM(F304:F309)</f>
        <v>185319733</v>
      </c>
      <c r="G310" s="37">
        <f t="shared" si="63"/>
        <v>0.20090623695664625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185319733</v>
      </c>
      <c r="O310" s="37">
        <f t="shared" si="67"/>
        <v>0.20090623695664625</v>
      </c>
      <c r="P310" s="32">
        <f>SUM(P304:P309)</f>
        <v>164639175</v>
      </c>
      <c r="Q310" s="32">
        <f>SUM(Q304:Q309)</f>
        <v>835432087</v>
      </c>
      <c r="R310" s="32">
        <f>SUM(R304:R309)</f>
        <v>886430153</v>
      </c>
      <c r="S310" s="32">
        <f>SUM(S304:S309)</f>
        <v>164639175</v>
      </c>
      <c r="T310" s="37">
        <f t="shared" si="68"/>
        <v>0.19707068660866506</v>
      </c>
      <c r="U310" s="37">
        <f t="shared" si="69"/>
        <v>0.12561140445462016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118495739</v>
      </c>
      <c r="E311" s="31">
        <v>118188531</v>
      </c>
      <c r="F311" s="31">
        <v>26966446</v>
      </c>
      <c r="G311" s="36">
        <f t="shared" si="63"/>
        <v>0.22757312817805203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26966446</v>
      </c>
      <c r="O311" s="36">
        <f t="shared" si="67"/>
        <v>0.22757312817805203</v>
      </c>
      <c r="P311" s="31">
        <v>27588075</v>
      </c>
      <c r="Q311" s="31">
        <v>124775739</v>
      </c>
      <c r="R311" s="31">
        <v>126977502</v>
      </c>
      <c r="S311" s="31">
        <v>27588075</v>
      </c>
      <c r="T311" s="36">
        <f t="shared" si="68"/>
        <v>0.22110127514452149</v>
      </c>
      <c r="U311" s="36">
        <f t="shared" si="69"/>
        <v>-2.2532525375547174E-2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576052424</v>
      </c>
      <c r="E312" s="31">
        <v>575874521</v>
      </c>
      <c r="F312" s="31">
        <v>105996228</v>
      </c>
      <c r="G312" s="36">
        <f t="shared" si="63"/>
        <v>0.18400448220316837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105996228</v>
      </c>
      <c r="O312" s="36">
        <f t="shared" si="67"/>
        <v>0.18400448220316837</v>
      </c>
      <c r="P312" s="31">
        <v>112101743</v>
      </c>
      <c r="Q312" s="31">
        <v>550181338</v>
      </c>
      <c r="R312" s="31">
        <v>542161439</v>
      </c>
      <c r="S312" s="31">
        <v>112101743</v>
      </c>
      <c r="T312" s="36">
        <f t="shared" si="68"/>
        <v>0.20375417204718055</v>
      </c>
      <c r="U312" s="36">
        <f t="shared" si="69"/>
        <v>-5.4464050572344824E-2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349590230</v>
      </c>
      <c r="E313" s="31">
        <v>349590230</v>
      </c>
      <c r="F313" s="31">
        <v>73754527</v>
      </c>
      <c r="G313" s="36">
        <f t="shared" si="63"/>
        <v>0.21097422259197576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73754527</v>
      </c>
      <c r="O313" s="36">
        <f t="shared" si="67"/>
        <v>0.21097422259197576</v>
      </c>
      <c r="P313" s="31">
        <v>33610736</v>
      </c>
      <c r="Q313" s="31">
        <v>314933692</v>
      </c>
      <c r="R313" s="31">
        <v>324083056</v>
      </c>
      <c r="S313" s="31">
        <v>33610736</v>
      </c>
      <c r="T313" s="36">
        <f t="shared" si="68"/>
        <v>0.10672321461242705</v>
      </c>
      <c r="U313" s="36">
        <f t="shared" si="69"/>
        <v>1.1943740535762144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282929827</v>
      </c>
      <c r="E314" s="31">
        <v>282929827</v>
      </c>
      <c r="F314" s="31">
        <v>53584171</v>
      </c>
      <c r="G314" s="36">
        <f t="shared" si="63"/>
        <v>0.18939032186238886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53584171</v>
      </c>
      <c r="O314" s="36">
        <f t="shared" si="67"/>
        <v>0.18939032186238886</v>
      </c>
      <c r="P314" s="31">
        <v>52593758</v>
      </c>
      <c r="Q314" s="31">
        <v>264445289</v>
      </c>
      <c r="R314" s="31">
        <v>265050470</v>
      </c>
      <c r="S314" s="31">
        <v>52593758</v>
      </c>
      <c r="T314" s="36">
        <f t="shared" si="68"/>
        <v>0.19888332365036004</v>
      </c>
      <c r="U314" s="36">
        <f t="shared" si="69"/>
        <v>1.8831379191424302E-2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127764952</v>
      </c>
      <c r="E315" s="31">
        <v>133132295</v>
      </c>
      <c r="F315" s="31">
        <v>30053847</v>
      </c>
      <c r="G315" s="36">
        <f t="shared" si="63"/>
        <v>0.23522763112688369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30053847</v>
      </c>
      <c r="O315" s="36">
        <f t="shared" si="67"/>
        <v>0.23522763112688369</v>
      </c>
      <c r="P315" s="31">
        <v>28988803</v>
      </c>
      <c r="Q315" s="31">
        <v>185627301</v>
      </c>
      <c r="R315" s="31">
        <v>146253155</v>
      </c>
      <c r="S315" s="31">
        <v>28988803</v>
      </c>
      <c r="T315" s="36">
        <f t="shared" si="68"/>
        <v>0.15616669985413406</v>
      </c>
      <c r="U315" s="36">
        <f t="shared" si="69"/>
        <v>3.6739840551539782E-2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113257807</v>
      </c>
      <c r="E316" s="31">
        <v>113257807</v>
      </c>
      <c r="F316" s="31">
        <v>20104415</v>
      </c>
      <c r="G316" s="36">
        <f t="shared" si="63"/>
        <v>0.17751019141664998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20104415</v>
      </c>
      <c r="O316" s="36">
        <f t="shared" si="67"/>
        <v>0.17751019141664998</v>
      </c>
      <c r="P316" s="31">
        <v>16068046</v>
      </c>
      <c r="Q316" s="31">
        <v>114097673</v>
      </c>
      <c r="R316" s="31">
        <v>104306180</v>
      </c>
      <c r="S316" s="31">
        <v>16068046</v>
      </c>
      <c r="T316" s="36">
        <f t="shared" si="68"/>
        <v>0.14082711397628592</v>
      </c>
      <c r="U316" s="36">
        <f t="shared" si="69"/>
        <v>0.25120472022547102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1568090979</v>
      </c>
      <c r="E317" s="32">
        <f>SUM(E311:E316)</f>
        <v>1572973211</v>
      </c>
      <c r="F317" s="32">
        <f>SUM(F311:F316)</f>
        <v>310459634</v>
      </c>
      <c r="G317" s="37">
        <f t="shared" si="63"/>
        <v>0.19798572796967798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310459634</v>
      </c>
      <c r="O317" s="37">
        <f t="shared" si="67"/>
        <v>0.19798572796967798</v>
      </c>
      <c r="P317" s="32">
        <f>SUM(P311:P316)</f>
        <v>270951161</v>
      </c>
      <c r="Q317" s="32">
        <f>SUM(Q311:Q316)</f>
        <v>1554061032</v>
      </c>
      <c r="R317" s="32">
        <f>SUM(R311:R316)</f>
        <v>1508831802</v>
      </c>
      <c r="S317" s="32">
        <f>SUM(S311:S316)</f>
        <v>270951161</v>
      </c>
      <c r="T317" s="37">
        <f t="shared" si="68"/>
        <v>0.17435039900028843</v>
      </c>
      <c r="U317" s="37">
        <f t="shared" si="69"/>
        <v>0.14581400151298851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234042631</v>
      </c>
      <c r="E318" s="31">
        <v>234345279</v>
      </c>
      <c r="F318" s="31">
        <v>50781052</v>
      </c>
      <c r="G318" s="36">
        <f t="shared" si="63"/>
        <v>0.21697351368435094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50781052</v>
      </c>
      <c r="O318" s="36">
        <f t="shared" si="67"/>
        <v>0.21697351368435094</v>
      </c>
      <c r="P318" s="31">
        <v>46095272</v>
      </c>
      <c r="Q318" s="31">
        <v>218001120</v>
      </c>
      <c r="R318" s="31">
        <v>224940203</v>
      </c>
      <c r="S318" s="31">
        <v>46095272</v>
      </c>
      <c r="T318" s="36">
        <f t="shared" si="68"/>
        <v>0.21144511551133316</v>
      </c>
      <c r="U318" s="36">
        <f t="shared" si="69"/>
        <v>0.10165424341134166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284657298</v>
      </c>
      <c r="E319" s="31">
        <v>284657298</v>
      </c>
      <c r="F319" s="31">
        <v>60474700</v>
      </c>
      <c r="G319" s="36">
        <f t="shared" si="63"/>
        <v>0.21244738998400806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60474700</v>
      </c>
      <c r="O319" s="36">
        <f t="shared" si="67"/>
        <v>0.21244738998400806</v>
      </c>
      <c r="P319" s="31">
        <v>52500099</v>
      </c>
      <c r="Q319" s="31">
        <v>264137186</v>
      </c>
      <c r="R319" s="31">
        <v>267915496</v>
      </c>
      <c r="S319" s="31">
        <v>52500099</v>
      </c>
      <c r="T319" s="36">
        <f t="shared" si="68"/>
        <v>0.19876072655669164</v>
      </c>
      <c r="U319" s="36">
        <f t="shared" si="69"/>
        <v>0.15189687547065378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128717780</v>
      </c>
      <c r="E320" s="31">
        <v>128717780</v>
      </c>
      <c r="F320" s="31">
        <v>22898907</v>
      </c>
      <c r="G320" s="36">
        <f t="shared" si="63"/>
        <v>0.17790010828340885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22898907</v>
      </c>
      <c r="O320" s="36">
        <f t="shared" si="67"/>
        <v>0.17790010828340885</v>
      </c>
      <c r="P320" s="31">
        <v>23898875</v>
      </c>
      <c r="Q320" s="31">
        <v>101890969</v>
      </c>
      <c r="R320" s="31">
        <v>98401756</v>
      </c>
      <c r="S320" s="31">
        <v>23898875</v>
      </c>
      <c r="T320" s="36">
        <f t="shared" si="68"/>
        <v>0.2345534175850266</v>
      </c>
      <c r="U320" s="36">
        <f t="shared" si="69"/>
        <v>-4.1841634804985595E-2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78115258</v>
      </c>
      <c r="E321" s="31">
        <v>78133258</v>
      </c>
      <c r="F321" s="31">
        <v>15700539</v>
      </c>
      <c r="G321" s="36">
        <f t="shared" si="63"/>
        <v>0.20099196241533249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15700539</v>
      </c>
      <c r="O321" s="36">
        <f t="shared" si="67"/>
        <v>0.20099196241533249</v>
      </c>
      <c r="P321" s="31">
        <v>13883999</v>
      </c>
      <c r="Q321" s="31">
        <v>75976015</v>
      </c>
      <c r="R321" s="31">
        <v>76152295</v>
      </c>
      <c r="S321" s="31">
        <v>13883999</v>
      </c>
      <c r="T321" s="36">
        <f t="shared" si="68"/>
        <v>0.18274186925966043</v>
      </c>
      <c r="U321" s="36">
        <f t="shared" si="69"/>
        <v>0.1308369440245567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54512078</v>
      </c>
      <c r="E322" s="31">
        <v>55251078</v>
      </c>
      <c r="F322" s="31">
        <v>13194643</v>
      </c>
      <c r="G322" s="36">
        <f t="shared" si="63"/>
        <v>0.24204989947365427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13194643</v>
      </c>
      <c r="O322" s="36">
        <f t="shared" si="67"/>
        <v>0.24204989947365427</v>
      </c>
      <c r="P322" s="31">
        <v>12403548</v>
      </c>
      <c r="Q322" s="31">
        <v>53382411</v>
      </c>
      <c r="R322" s="31">
        <v>57735288</v>
      </c>
      <c r="S322" s="31">
        <v>12403548</v>
      </c>
      <c r="T322" s="36">
        <f t="shared" si="68"/>
        <v>0.23235271258167789</v>
      </c>
      <c r="U322" s="36">
        <f t="shared" si="69"/>
        <v>6.3779734637218422E-2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780045045</v>
      </c>
      <c r="E323" s="32">
        <f>SUM(E318:E322)</f>
        <v>781104693</v>
      </c>
      <c r="F323" s="32">
        <f>SUM(F318:F322)</f>
        <v>163049841</v>
      </c>
      <c r="G323" s="37">
        <f t="shared" si="63"/>
        <v>0.20902618643004137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163049841</v>
      </c>
      <c r="O323" s="37">
        <f t="shared" si="67"/>
        <v>0.20902618643004137</v>
      </c>
      <c r="P323" s="32">
        <f>SUM(P318:P322)</f>
        <v>148781793</v>
      </c>
      <c r="Q323" s="32">
        <f>SUM(Q318:Q322)</f>
        <v>713387701</v>
      </c>
      <c r="R323" s="32">
        <f>SUM(R318:R322)</f>
        <v>725145038</v>
      </c>
      <c r="S323" s="32">
        <f>SUM(S318:S322)</f>
        <v>148781793</v>
      </c>
      <c r="T323" s="37">
        <f t="shared" si="68"/>
        <v>0.20855671157694938</v>
      </c>
      <c r="U323" s="37">
        <f t="shared" si="69"/>
        <v>9.5899153466983744E-2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60609013</v>
      </c>
      <c r="E324" s="31">
        <v>60609013</v>
      </c>
      <c r="F324" s="31">
        <v>14093088</v>
      </c>
      <c r="G324" s="36">
        <f t="shared" si="63"/>
        <v>0.23252462467917107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14093088</v>
      </c>
      <c r="O324" s="36">
        <f t="shared" si="67"/>
        <v>0.23252462467917107</v>
      </c>
      <c r="P324" s="31">
        <v>10312983</v>
      </c>
      <c r="Q324" s="31">
        <v>61080659</v>
      </c>
      <c r="R324" s="31">
        <v>61080659</v>
      </c>
      <c r="S324" s="31">
        <v>10312983</v>
      </c>
      <c r="T324" s="36">
        <f t="shared" si="68"/>
        <v>0.16884203885226581</v>
      </c>
      <c r="U324" s="36">
        <f t="shared" si="69"/>
        <v>0.36653846903461385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96785851</v>
      </c>
      <c r="E325" s="31">
        <v>96785851</v>
      </c>
      <c r="F325" s="31">
        <v>18021463</v>
      </c>
      <c r="G325" s="36">
        <f t="shared" si="63"/>
        <v>0.18619935469700008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18021463</v>
      </c>
      <c r="O325" s="36">
        <f t="shared" si="67"/>
        <v>0.18619935469700008</v>
      </c>
      <c r="P325" s="31">
        <v>14239432</v>
      </c>
      <c r="Q325" s="31">
        <v>90189587</v>
      </c>
      <c r="R325" s="31">
        <v>89101185</v>
      </c>
      <c r="S325" s="31">
        <v>14239432</v>
      </c>
      <c r="T325" s="36">
        <f t="shared" si="68"/>
        <v>0.15788332637558258</v>
      </c>
      <c r="U325" s="36">
        <f t="shared" si="69"/>
        <v>0.26560265887010104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226766875</v>
      </c>
      <c r="E326" s="31">
        <v>226746875</v>
      </c>
      <c r="F326" s="31">
        <v>45787393</v>
      </c>
      <c r="G326" s="36">
        <f t="shared" si="63"/>
        <v>0.20191393915006325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45787393</v>
      </c>
      <c r="O326" s="36">
        <f t="shared" si="67"/>
        <v>0.20191393915006325</v>
      </c>
      <c r="P326" s="31">
        <v>77817311</v>
      </c>
      <c r="Q326" s="31">
        <v>196776683</v>
      </c>
      <c r="R326" s="31">
        <v>201344577</v>
      </c>
      <c r="S326" s="31">
        <v>77817311</v>
      </c>
      <c r="T326" s="36">
        <f t="shared" si="68"/>
        <v>0.39546002002686464</v>
      </c>
      <c r="U326" s="36">
        <f t="shared" si="69"/>
        <v>-0.41160401957348536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482767515</v>
      </c>
      <c r="E327" s="31">
        <v>494243565</v>
      </c>
      <c r="F327" s="31">
        <v>92866673</v>
      </c>
      <c r="G327" s="36">
        <f t="shared" si="63"/>
        <v>0.19236313570104235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92866673</v>
      </c>
      <c r="O327" s="36">
        <f t="shared" si="67"/>
        <v>0.19236313570104235</v>
      </c>
      <c r="P327" s="31">
        <v>90052458</v>
      </c>
      <c r="Q327" s="31">
        <v>436092909</v>
      </c>
      <c r="R327" s="31">
        <v>431731651</v>
      </c>
      <c r="S327" s="31">
        <v>90052458</v>
      </c>
      <c r="T327" s="36">
        <f t="shared" si="68"/>
        <v>0.20649833129939749</v>
      </c>
      <c r="U327" s="36">
        <f t="shared" si="69"/>
        <v>3.1250840482333064E-2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149212100</v>
      </c>
      <c r="E328" s="31">
        <v>149212100</v>
      </c>
      <c r="F328" s="31">
        <v>27102478</v>
      </c>
      <c r="G328" s="36">
        <f t="shared" si="63"/>
        <v>0.18163726668279584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27102478</v>
      </c>
      <c r="O328" s="36">
        <f t="shared" si="67"/>
        <v>0.18163726668279584</v>
      </c>
      <c r="P328" s="31">
        <v>23234230</v>
      </c>
      <c r="Q328" s="31">
        <v>127627900</v>
      </c>
      <c r="R328" s="31">
        <v>137620500</v>
      </c>
      <c r="S328" s="31">
        <v>23234230</v>
      </c>
      <c r="T328" s="36">
        <f t="shared" si="68"/>
        <v>0.18204663713811792</v>
      </c>
      <c r="U328" s="36">
        <f t="shared" si="69"/>
        <v>0.16648918427681925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188785485</v>
      </c>
      <c r="E329" s="31">
        <v>188785485</v>
      </c>
      <c r="F329" s="31">
        <v>35677910</v>
      </c>
      <c r="G329" s="36">
        <f t="shared" si="63"/>
        <v>0.18898651027116836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35677910</v>
      </c>
      <c r="O329" s="36">
        <f t="shared" si="67"/>
        <v>0.18898651027116836</v>
      </c>
      <c r="P329" s="31">
        <v>28078654</v>
      </c>
      <c r="Q329" s="31">
        <v>171973863</v>
      </c>
      <c r="R329" s="31">
        <v>184370215</v>
      </c>
      <c r="S329" s="31">
        <v>28078654</v>
      </c>
      <c r="T329" s="36">
        <f t="shared" si="68"/>
        <v>0.16327279919274709</v>
      </c>
      <c r="U329" s="36">
        <f t="shared" si="69"/>
        <v>0.27064174799831919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193554369</v>
      </c>
      <c r="E330" s="31">
        <v>194621345</v>
      </c>
      <c r="F330" s="31">
        <v>41366800</v>
      </c>
      <c r="G330" s="36">
        <f t="shared" si="63"/>
        <v>0.21372186127196127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41366800</v>
      </c>
      <c r="O330" s="36">
        <f t="shared" si="67"/>
        <v>0.21372186127196127</v>
      </c>
      <c r="P330" s="31">
        <v>71797493</v>
      </c>
      <c r="Q330" s="31">
        <v>192052181</v>
      </c>
      <c r="R330" s="31">
        <v>184107050</v>
      </c>
      <c r="S330" s="31">
        <v>71797493</v>
      </c>
      <c r="T330" s="36">
        <f t="shared" si="68"/>
        <v>0.37384367428766663</v>
      </c>
      <c r="U330" s="36">
        <f t="shared" si="69"/>
        <v>-0.42384060680224589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104249941</v>
      </c>
      <c r="E331" s="31">
        <v>104449941</v>
      </c>
      <c r="F331" s="31">
        <v>24970619</v>
      </c>
      <c r="G331" s="36">
        <f t="shared" si="63"/>
        <v>0.23952645690226337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24970619</v>
      </c>
      <c r="O331" s="36">
        <f t="shared" si="67"/>
        <v>0.23952645690226337</v>
      </c>
      <c r="P331" s="31">
        <v>20837531</v>
      </c>
      <c r="Q331" s="31">
        <v>112572397</v>
      </c>
      <c r="R331" s="31">
        <v>105024276</v>
      </c>
      <c r="S331" s="31">
        <v>20837531</v>
      </c>
      <c r="T331" s="36">
        <f t="shared" si="68"/>
        <v>0.18510337840634236</v>
      </c>
      <c r="U331" s="36">
        <f t="shared" si="69"/>
        <v>0.19834825920594912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1502731149</v>
      </c>
      <c r="E332" s="32">
        <f>SUM(E324:E331)</f>
        <v>1515454175</v>
      </c>
      <c r="F332" s="32">
        <f>SUM(F324:F331)</f>
        <v>299886424</v>
      </c>
      <c r="G332" s="37">
        <f t="shared" si="63"/>
        <v>0.19956092891237459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299886424</v>
      </c>
      <c r="O332" s="37">
        <f t="shared" si="67"/>
        <v>0.19956092891237459</v>
      </c>
      <c r="P332" s="32">
        <f>SUM(P324:P331)</f>
        <v>336370092</v>
      </c>
      <c r="Q332" s="32">
        <f>SUM(Q324:Q331)</f>
        <v>1388366179</v>
      </c>
      <c r="R332" s="32">
        <f>SUM(R324:R331)</f>
        <v>1394380113</v>
      </c>
      <c r="S332" s="32">
        <f>SUM(S324:S331)</f>
        <v>336370092</v>
      </c>
      <c r="T332" s="37">
        <f t="shared" si="68"/>
        <v>0.2422776477040644</v>
      </c>
      <c r="U332" s="37">
        <f t="shared" si="69"/>
        <v>-0.10846287725247583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26951521</v>
      </c>
      <c r="E333" s="31">
        <v>26951521</v>
      </c>
      <c r="F333" s="31">
        <v>6671484</v>
      </c>
      <c r="G333" s="36">
        <f t="shared" si="63"/>
        <v>0.24753645629127943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6671484</v>
      </c>
      <c r="O333" s="36">
        <f t="shared" si="67"/>
        <v>0.24753645629127943</v>
      </c>
      <c r="P333" s="31">
        <v>4425677</v>
      </c>
      <c r="Q333" s="31">
        <v>23343793</v>
      </c>
      <c r="R333" s="31">
        <v>32656136</v>
      </c>
      <c r="S333" s="31">
        <v>4425677</v>
      </c>
      <c r="T333" s="36">
        <f t="shared" si="68"/>
        <v>0.189586885044774</v>
      </c>
      <c r="U333" s="36">
        <f t="shared" si="69"/>
        <v>0.50744936876324243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22940798</v>
      </c>
      <c r="E334" s="31">
        <v>22940798</v>
      </c>
      <c r="F334" s="31">
        <v>2666706</v>
      </c>
      <c r="G334" s="36">
        <f t="shared" si="63"/>
        <v>0.11624294847982185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2666706</v>
      </c>
      <c r="O334" s="36">
        <f t="shared" si="67"/>
        <v>0.11624294847982185</v>
      </c>
      <c r="P334" s="31">
        <v>2840902</v>
      </c>
      <c r="Q334" s="31">
        <v>18799160</v>
      </c>
      <c r="R334" s="31">
        <v>20181867</v>
      </c>
      <c r="S334" s="31">
        <v>2840902</v>
      </c>
      <c r="T334" s="36">
        <f t="shared" si="68"/>
        <v>0.15111856061653819</v>
      </c>
      <c r="U334" s="36">
        <f t="shared" si="69"/>
        <v>-6.1317145047594002E-2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63835698</v>
      </c>
      <c r="E335" s="31">
        <v>63835698</v>
      </c>
      <c r="F335" s="31">
        <v>19185653</v>
      </c>
      <c r="G335" s="36">
        <f t="shared" si="63"/>
        <v>0.30054739904308714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19185653</v>
      </c>
      <c r="O335" s="36">
        <f t="shared" si="67"/>
        <v>0.30054739904308714</v>
      </c>
      <c r="P335" s="31">
        <v>19556677</v>
      </c>
      <c r="Q335" s="31">
        <v>84055900</v>
      </c>
      <c r="R335" s="31">
        <v>89524687</v>
      </c>
      <c r="S335" s="31">
        <v>19556677</v>
      </c>
      <c r="T335" s="36">
        <f t="shared" si="68"/>
        <v>0.23266275181159204</v>
      </c>
      <c r="U335" s="36">
        <f t="shared" si="69"/>
        <v>-1.8971730217766547E-2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23799086</v>
      </c>
      <c r="E336" s="31">
        <v>23799086</v>
      </c>
      <c r="F336" s="31">
        <v>6545645</v>
      </c>
      <c r="G336" s="36">
        <f t="shared" si="63"/>
        <v>0.27503766321109979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6545645</v>
      </c>
      <c r="O336" s="36">
        <f t="shared" si="67"/>
        <v>0.27503766321109979</v>
      </c>
      <c r="P336" s="31">
        <v>7237965</v>
      </c>
      <c r="Q336" s="31">
        <v>27658350</v>
      </c>
      <c r="R336" s="31">
        <v>28580129</v>
      </c>
      <c r="S336" s="31">
        <v>7237965</v>
      </c>
      <c r="T336" s="36">
        <f t="shared" si="68"/>
        <v>0.26169185797417416</v>
      </c>
      <c r="U336" s="36">
        <f t="shared" si="69"/>
        <v>-9.5651194776432358E-2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137527103</v>
      </c>
      <c r="E337" s="32">
        <f>SUM(E333:E336)</f>
        <v>137527103</v>
      </c>
      <c r="F337" s="32">
        <f>SUM(F333:F336)</f>
        <v>35069488</v>
      </c>
      <c r="G337" s="37">
        <f t="shared" si="63"/>
        <v>0.25500055796274573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35069488</v>
      </c>
      <c r="O337" s="37">
        <f t="shared" si="67"/>
        <v>0.25500055796274573</v>
      </c>
      <c r="P337" s="32">
        <f>SUM(P333:P336)</f>
        <v>34061221</v>
      </c>
      <c r="Q337" s="32">
        <f>SUM(Q333:Q336)</f>
        <v>153857203</v>
      </c>
      <c r="R337" s="32">
        <f>SUM(R333:R336)</f>
        <v>170942819</v>
      </c>
      <c r="S337" s="32">
        <f>SUM(S333:S336)</f>
        <v>34061221</v>
      </c>
      <c r="T337" s="37">
        <f t="shared" si="68"/>
        <v>0.22138203695279707</v>
      </c>
      <c r="U337" s="37">
        <f t="shared" si="69"/>
        <v>2.9601610582310034E-2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18171383530</v>
      </c>
      <c r="E338" s="32">
        <f>SUM(E302,E304:E309,E311:E316,E318:E322,E324:E331,E333:E336)</f>
        <v>18199082654</v>
      </c>
      <c r="F338" s="32">
        <f>SUM(F302,F304:F309,F311:F316,F318:F322,F324:F331,F333:F336)</f>
        <v>3930493201</v>
      </c>
      <c r="G338" s="37">
        <f t="shared" si="63"/>
        <v>0.21630126261497712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3930493201</v>
      </c>
      <c r="O338" s="37">
        <f t="shared" si="67"/>
        <v>0.21630126261497712</v>
      </c>
      <c r="P338" s="32">
        <f>SUM(P302,P304:P309,P311:P316,P318:P322,P324:P331,P333:P336)</f>
        <v>3671965019</v>
      </c>
      <c r="Q338" s="32">
        <f>SUM(Q302,Q304:Q309,Q311:Q316,Q318:Q322,Q324:Q331,Q333:Q336)</f>
        <v>16775369995</v>
      </c>
      <c r="R338" s="32">
        <f>SUM(R302,R304:R309,R311:R316,R318:R322,R324:R331,R333:R336)</f>
        <v>16687337164</v>
      </c>
      <c r="S338" s="32">
        <f>SUM(S302,S304:S309,S311:S316,S318:S322,S324:S331,S333:S336)</f>
        <v>3671965019</v>
      </c>
      <c r="T338" s="37">
        <f t="shared" si="68"/>
        <v>0.21889025518331048</v>
      </c>
      <c r="U338" s="37">
        <f t="shared" si="69"/>
        <v>7.0405949038808036E-2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122683266923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122712550454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29420109668</v>
      </c>
      <c r="G339" s="39">
        <f t="shared" si="63"/>
        <v>0.23980539812707316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29420109668</v>
      </c>
      <c r="O339" s="39">
        <f t="shared" si="67"/>
        <v>0.23980539812707316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756752192205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113226119773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120355725227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756752192205</v>
      </c>
      <c r="T339" s="39">
        <f t="shared" si="68"/>
        <v>6.6835478750147521</v>
      </c>
      <c r="U339" s="39">
        <f t="shared" si="69"/>
        <v>-0.96112319201576857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16569691</v>
      </c>
      <c r="E8" s="31">
        <v>16569691</v>
      </c>
      <c r="F8" s="31">
        <v>2961079</v>
      </c>
      <c r="G8" s="36">
        <f>IF(($D8       =0),0,($F8       /$D8       ))</f>
        <v>0.17870453951132825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2961079</v>
      </c>
      <c r="O8" s="36">
        <f>IF(($D8       =0),0,($N8       /$D8       ))</f>
        <v>0.17870453951132825</v>
      </c>
      <c r="P8" s="31">
        <v>3319103</v>
      </c>
      <c r="Q8" s="31">
        <v>16008839</v>
      </c>
      <c r="R8" s="31">
        <v>15393995</v>
      </c>
      <c r="S8" s="31">
        <v>3319103</v>
      </c>
      <c r="T8" s="36">
        <f>IF(($Q8       =0),0,($S8       /$Q8       ))</f>
        <v>0.20732940096405492</v>
      </c>
      <c r="U8" s="36">
        <f>IF(($P8       =0),0,(($F8       /$P8       )-1))</f>
        <v>-0.10786769798948692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68598290</v>
      </c>
      <c r="E9" s="31">
        <v>68598290</v>
      </c>
      <c r="F9" s="31">
        <v>6100326</v>
      </c>
      <c r="G9" s="36">
        <f>IF(($D9       =0),0,($F9       /$D9       ))</f>
        <v>8.8928251710064493E-2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6100326</v>
      </c>
      <c r="O9" s="36">
        <f>IF(($D9       =0),0,($N9       /$D9       ))</f>
        <v>8.8928251710064493E-2</v>
      </c>
      <c r="P9" s="31">
        <v>8078554</v>
      </c>
      <c r="Q9" s="31">
        <v>72451100</v>
      </c>
      <c r="R9" s="31">
        <v>72715130</v>
      </c>
      <c r="S9" s="31">
        <v>8078554</v>
      </c>
      <c r="T9" s="36">
        <f>IF(($Q9       =0),0,($S9       /$Q9       ))</f>
        <v>0.11150353824855662</v>
      </c>
      <c r="U9" s="36">
        <f>IF(($P9       =0),0,(($F9       /$P9       )-1))</f>
        <v>-0.24487402077153908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85167981</v>
      </c>
      <c r="E10" s="32">
        <f>SUM(E8:E9)</f>
        <v>85167981</v>
      </c>
      <c r="F10" s="32">
        <f>SUM(F8:F9)</f>
        <v>9061405</v>
      </c>
      <c r="G10" s="37">
        <f t="shared" ref="G10:G54" si="0">IF(($D10      =0),0,($F10      /$D10      ))</f>
        <v>0.10639450288248585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9061405</v>
      </c>
      <c r="O10" s="37">
        <f t="shared" ref="O10:O54" si="4">IF(($D10      =0),0,($N10      /$D10      ))</f>
        <v>0.10639450288248585</v>
      </c>
      <c r="P10" s="32">
        <f>SUM(P8:P9)</f>
        <v>11397657</v>
      </c>
      <c r="Q10" s="32">
        <f>SUM(Q8:Q9)</f>
        <v>88459939</v>
      </c>
      <c r="R10" s="32">
        <f>SUM(R8:R9)</f>
        <v>88109125</v>
      </c>
      <c r="S10" s="32">
        <f>SUM(S8:S9)</f>
        <v>11397657</v>
      </c>
      <c r="T10" s="37">
        <f t="shared" ref="T10:T54" si="5">IF(($Q10      =0),0,($S10      /$Q10      ))</f>
        <v>0.12884540876746478</v>
      </c>
      <c r="U10" s="37">
        <f t="shared" ref="U10:U54" si="6">IF(($P10      =0),0,(($F10      /$P10      )-1))</f>
        <v>-0.20497651403266481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1860760</v>
      </c>
      <c r="E11" s="31">
        <v>1860760</v>
      </c>
      <c r="F11" s="31">
        <v>484564</v>
      </c>
      <c r="G11" s="36">
        <f t="shared" si="0"/>
        <v>0.26041187471785721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484564</v>
      </c>
      <c r="O11" s="36">
        <f t="shared" si="4"/>
        <v>0.26041187471785721</v>
      </c>
      <c r="P11" s="31">
        <v>380046</v>
      </c>
      <c r="Q11" s="31">
        <v>1430729</v>
      </c>
      <c r="R11" s="31">
        <v>1430729</v>
      </c>
      <c r="S11" s="31">
        <v>380046</v>
      </c>
      <c r="T11" s="36">
        <f t="shared" si="5"/>
        <v>0.26563101747430856</v>
      </c>
      <c r="U11" s="36">
        <f t="shared" si="6"/>
        <v>0.27501407724328097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1489116</v>
      </c>
      <c r="E12" s="31">
        <v>1506972</v>
      </c>
      <c r="F12" s="31">
        <v>472753</v>
      </c>
      <c r="G12" s="36">
        <f t="shared" si="0"/>
        <v>0.31747224527840678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472753</v>
      </c>
      <c r="O12" s="36">
        <f t="shared" si="4"/>
        <v>0.31747224527840678</v>
      </c>
      <c r="P12" s="31">
        <v>411530</v>
      </c>
      <c r="Q12" s="31">
        <v>1897068</v>
      </c>
      <c r="R12" s="31">
        <v>1893068</v>
      </c>
      <c r="S12" s="31">
        <v>411530</v>
      </c>
      <c r="T12" s="36">
        <f t="shared" si="5"/>
        <v>0.21692949330229597</v>
      </c>
      <c r="U12" s="36">
        <f t="shared" si="6"/>
        <v>0.14876922703083606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2790058</v>
      </c>
      <c r="E13" s="31">
        <v>2790058</v>
      </c>
      <c r="F13" s="31">
        <v>854787</v>
      </c>
      <c r="G13" s="36">
        <f t="shared" si="0"/>
        <v>0.30636889985799576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854787</v>
      </c>
      <c r="O13" s="36">
        <f t="shared" si="4"/>
        <v>0.30636889985799576</v>
      </c>
      <c r="P13" s="31">
        <v>550728</v>
      </c>
      <c r="Q13" s="31">
        <v>2667840</v>
      </c>
      <c r="R13" s="31">
        <v>2662222</v>
      </c>
      <c r="S13" s="31">
        <v>550728</v>
      </c>
      <c r="T13" s="36">
        <f t="shared" si="5"/>
        <v>0.20643216984526808</v>
      </c>
      <c r="U13" s="36">
        <f t="shared" si="6"/>
        <v>0.55210376084019708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10055820</v>
      </c>
      <c r="E14" s="31">
        <v>10055820</v>
      </c>
      <c r="F14" s="31">
        <v>1063925</v>
      </c>
      <c r="G14" s="36">
        <f t="shared" si="0"/>
        <v>0.1058019137176282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1063925</v>
      </c>
      <c r="O14" s="36">
        <f t="shared" si="4"/>
        <v>0.1058019137176282</v>
      </c>
      <c r="P14" s="31">
        <v>1412977</v>
      </c>
      <c r="Q14" s="31">
        <v>9054299</v>
      </c>
      <c r="R14" s="31">
        <v>9080099</v>
      </c>
      <c r="S14" s="31">
        <v>1412977</v>
      </c>
      <c r="T14" s="36">
        <f t="shared" si="5"/>
        <v>0.15605592437360419</v>
      </c>
      <c r="U14" s="36">
        <f t="shared" si="6"/>
        <v>-0.24703303733889515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9000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9000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3218333</v>
      </c>
      <c r="E16" s="31">
        <v>3218333</v>
      </c>
      <c r="F16" s="31">
        <v>68495</v>
      </c>
      <c r="G16" s="36">
        <f t="shared" si="0"/>
        <v>2.1282757253522244E-2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68495</v>
      </c>
      <c r="O16" s="36">
        <f t="shared" si="4"/>
        <v>2.1282757253522244E-2</v>
      </c>
      <c r="P16" s="31">
        <v>32815</v>
      </c>
      <c r="Q16" s="31">
        <v>522500</v>
      </c>
      <c r="R16" s="31">
        <v>417500</v>
      </c>
      <c r="S16" s="31">
        <v>32815</v>
      </c>
      <c r="T16" s="36">
        <f t="shared" si="5"/>
        <v>6.2803827751196167E-2</v>
      </c>
      <c r="U16" s="36">
        <f t="shared" si="6"/>
        <v>1.0873076337040986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500000</v>
      </c>
      <c r="E18" s="31">
        <v>500000</v>
      </c>
      <c r="F18" s="31">
        <v>106975</v>
      </c>
      <c r="G18" s="36">
        <f t="shared" si="0"/>
        <v>0.21395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106975</v>
      </c>
      <c r="O18" s="36">
        <f t="shared" si="4"/>
        <v>0.21395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19914087</v>
      </c>
      <c r="E19" s="32">
        <f>SUM(E11:E18)</f>
        <v>19931943</v>
      </c>
      <c r="F19" s="32">
        <f>SUM(F11:F18)</f>
        <v>3060499</v>
      </c>
      <c r="G19" s="37">
        <f t="shared" si="0"/>
        <v>0.1536851275180228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3060499</v>
      </c>
      <c r="O19" s="37">
        <f t="shared" si="4"/>
        <v>0.1536851275180228</v>
      </c>
      <c r="P19" s="32">
        <f>SUM(P11:P18)</f>
        <v>2788096</v>
      </c>
      <c r="Q19" s="32">
        <f>SUM(Q11:Q18)</f>
        <v>15572436</v>
      </c>
      <c r="R19" s="32">
        <f>SUM(R11:R18)</f>
        <v>15483618</v>
      </c>
      <c r="S19" s="32">
        <f>SUM(S11:S18)</f>
        <v>2788096</v>
      </c>
      <c r="T19" s="37">
        <f t="shared" si="5"/>
        <v>0.17904045327269286</v>
      </c>
      <c r="U19" s="37">
        <f t="shared" si="6"/>
        <v>9.7702159466531935E-2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8099407</v>
      </c>
      <c r="E20" s="31">
        <v>8099407</v>
      </c>
      <c r="F20" s="31">
        <v>537798</v>
      </c>
      <c r="G20" s="36">
        <f t="shared" si="0"/>
        <v>6.639967592689193E-2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537798</v>
      </c>
      <c r="O20" s="36">
        <f t="shared" si="4"/>
        <v>6.639967592689193E-2</v>
      </c>
      <c r="P20" s="31">
        <v>542734</v>
      </c>
      <c r="Q20" s="31">
        <v>7686338</v>
      </c>
      <c r="R20" s="31">
        <v>7901603</v>
      </c>
      <c r="S20" s="31">
        <v>542734</v>
      </c>
      <c r="T20" s="36">
        <f t="shared" si="5"/>
        <v>7.061021776559917E-2</v>
      </c>
      <c r="U20" s="36">
        <f t="shared" si="6"/>
        <v>-9.0946946386258887E-3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980000</v>
      </c>
      <c r="E21" s="31">
        <v>980000</v>
      </c>
      <c r="F21" s="31">
        <v>171422</v>
      </c>
      <c r="G21" s="36">
        <f t="shared" si="0"/>
        <v>0.17492040816326532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171422</v>
      </c>
      <c r="O21" s="36">
        <f t="shared" si="4"/>
        <v>0.17492040816326532</v>
      </c>
      <c r="P21" s="31">
        <v>126536</v>
      </c>
      <c r="Q21" s="31">
        <v>1095000</v>
      </c>
      <c r="R21" s="31">
        <v>855000</v>
      </c>
      <c r="S21" s="31">
        <v>126536</v>
      </c>
      <c r="T21" s="36">
        <f t="shared" si="5"/>
        <v>0.11555799086757991</v>
      </c>
      <c r="U21" s="36">
        <f t="shared" si="6"/>
        <v>0.35472908895492195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2782328</v>
      </c>
      <c r="E23" s="31">
        <v>2782328</v>
      </c>
      <c r="F23" s="31">
        <v>948452</v>
      </c>
      <c r="G23" s="36">
        <f t="shared" si="0"/>
        <v>0.34088432420620429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948452</v>
      </c>
      <c r="O23" s="36">
        <f t="shared" si="4"/>
        <v>0.34088432420620429</v>
      </c>
      <c r="P23" s="31">
        <v>872296</v>
      </c>
      <c r="Q23" s="31">
        <v>1612254</v>
      </c>
      <c r="R23" s="31">
        <v>2726763</v>
      </c>
      <c r="S23" s="31">
        <v>872296</v>
      </c>
      <c r="T23" s="36">
        <f t="shared" si="5"/>
        <v>0.54104129994405348</v>
      </c>
      <c r="U23" s="36">
        <f t="shared" si="6"/>
        <v>8.7305226666177571E-2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2728135</v>
      </c>
      <c r="E24" s="31">
        <v>2728135</v>
      </c>
      <c r="F24" s="31">
        <v>513029</v>
      </c>
      <c r="G24" s="36">
        <f t="shared" si="0"/>
        <v>0.18805117781927946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513029</v>
      </c>
      <c r="O24" s="36">
        <f t="shared" si="4"/>
        <v>0.18805117781927946</v>
      </c>
      <c r="P24" s="31">
        <v>536187</v>
      </c>
      <c r="Q24" s="31">
        <v>2361965</v>
      </c>
      <c r="R24" s="31">
        <v>2332964</v>
      </c>
      <c r="S24" s="31">
        <v>536187</v>
      </c>
      <c r="T24" s="36">
        <f t="shared" si="5"/>
        <v>0.22700886761658196</v>
      </c>
      <c r="U24" s="36">
        <f t="shared" si="6"/>
        <v>-4.3190155673300534E-2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554348</v>
      </c>
      <c r="E25" s="31">
        <v>554348</v>
      </c>
      <c r="F25" s="31">
        <v>76156</v>
      </c>
      <c r="G25" s="36">
        <f t="shared" si="0"/>
        <v>0.13737940788097008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76156</v>
      </c>
      <c r="O25" s="36">
        <f t="shared" si="4"/>
        <v>0.13737940788097008</v>
      </c>
      <c r="P25" s="31">
        <v>0</v>
      </c>
      <c r="Q25" s="31">
        <v>420000</v>
      </c>
      <c r="R25" s="31">
        <v>420000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14346960</v>
      </c>
      <c r="E26" s="31">
        <v>14346960</v>
      </c>
      <c r="F26" s="31">
        <v>3206497</v>
      </c>
      <c r="G26" s="36">
        <f t="shared" si="0"/>
        <v>0.22349661531083936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3206497</v>
      </c>
      <c r="O26" s="36">
        <f t="shared" si="4"/>
        <v>0.22349661531083936</v>
      </c>
      <c r="P26" s="31">
        <v>3003425</v>
      </c>
      <c r="Q26" s="31">
        <v>11474844</v>
      </c>
      <c r="R26" s="31">
        <v>11292558</v>
      </c>
      <c r="S26" s="31">
        <v>3003425</v>
      </c>
      <c r="T26" s="36">
        <f t="shared" si="5"/>
        <v>0.26173994173689857</v>
      </c>
      <c r="U26" s="36">
        <f t="shared" si="6"/>
        <v>6.7613474616479596E-2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29491178</v>
      </c>
      <c r="E27" s="32">
        <f>SUM(E20:E26)</f>
        <v>29491178</v>
      </c>
      <c r="F27" s="32">
        <f>SUM(F20:F26)</f>
        <v>5453354</v>
      </c>
      <c r="G27" s="37">
        <f t="shared" si="0"/>
        <v>0.18491475654176989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5453354</v>
      </c>
      <c r="O27" s="37">
        <f t="shared" si="4"/>
        <v>0.18491475654176989</v>
      </c>
      <c r="P27" s="32">
        <f>SUM(P20:P26)</f>
        <v>5081178</v>
      </c>
      <c r="Q27" s="32">
        <f>SUM(Q20:Q26)</f>
        <v>24650401</v>
      </c>
      <c r="R27" s="32">
        <f>SUM(R20:R26)</f>
        <v>25528888</v>
      </c>
      <c r="S27" s="32">
        <f>SUM(S20:S26)</f>
        <v>5081178</v>
      </c>
      <c r="T27" s="37">
        <f t="shared" si="5"/>
        <v>0.2061296284794718</v>
      </c>
      <c r="U27" s="37">
        <f t="shared" si="6"/>
        <v>7.3246007126693824E-2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2636200</v>
      </c>
      <c r="E28" s="31">
        <v>2636200</v>
      </c>
      <c r="F28" s="31">
        <v>738904</v>
      </c>
      <c r="G28" s="36">
        <f t="shared" si="0"/>
        <v>0.28029132842728172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738904</v>
      </c>
      <c r="O28" s="36">
        <f t="shared" si="4"/>
        <v>0.28029132842728172</v>
      </c>
      <c r="P28" s="31">
        <v>-1885321</v>
      </c>
      <c r="Q28" s="31">
        <v>2594011</v>
      </c>
      <c r="R28" s="31">
        <v>2633824</v>
      </c>
      <c r="S28" s="31">
        <v>-1885321</v>
      </c>
      <c r="T28" s="36">
        <f t="shared" si="5"/>
        <v>-0.7267976118836813</v>
      </c>
      <c r="U28" s="36">
        <f t="shared" si="6"/>
        <v>-1.391924770370669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1812421</v>
      </c>
      <c r="E29" s="31">
        <v>1812421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776540</v>
      </c>
      <c r="R29" s="31">
        <v>1026540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1797589</v>
      </c>
      <c r="E30" s="31">
        <v>1797589</v>
      </c>
      <c r="F30" s="31">
        <v>856214</v>
      </c>
      <c r="G30" s="36">
        <f t="shared" si="0"/>
        <v>0.47631243849400501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856214</v>
      </c>
      <c r="O30" s="36">
        <f t="shared" si="4"/>
        <v>0.47631243849400501</v>
      </c>
      <c r="P30" s="31">
        <v>757201</v>
      </c>
      <c r="Q30" s="31">
        <v>1678406</v>
      </c>
      <c r="R30" s="31">
        <v>3445913</v>
      </c>
      <c r="S30" s="31">
        <v>757201</v>
      </c>
      <c r="T30" s="36">
        <f t="shared" si="5"/>
        <v>0.45114292966064229</v>
      </c>
      <c r="U30" s="36">
        <f t="shared" si="6"/>
        <v>0.13076184526961798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1307826</v>
      </c>
      <c r="E31" s="31">
        <v>1307826</v>
      </c>
      <c r="F31" s="31">
        <v>28976</v>
      </c>
      <c r="G31" s="36">
        <f t="shared" si="0"/>
        <v>2.215585253695828E-2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28976</v>
      </c>
      <c r="O31" s="36">
        <f t="shared" si="4"/>
        <v>2.215585253695828E-2</v>
      </c>
      <c r="P31" s="31">
        <v>164426</v>
      </c>
      <c r="Q31" s="31">
        <v>1842173</v>
      </c>
      <c r="R31" s="31">
        <v>1471096</v>
      </c>
      <c r="S31" s="31">
        <v>164426</v>
      </c>
      <c r="T31" s="36">
        <f t="shared" si="5"/>
        <v>8.9256546480705121E-2</v>
      </c>
      <c r="U31" s="36">
        <f t="shared" si="6"/>
        <v>-0.82377482879836528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202409</v>
      </c>
      <c r="E32" s="31">
        <v>202409</v>
      </c>
      <c r="F32" s="31">
        <v>40400</v>
      </c>
      <c r="G32" s="36">
        <f t="shared" si="0"/>
        <v>0.1995958677726781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40400</v>
      </c>
      <c r="O32" s="36">
        <f t="shared" si="4"/>
        <v>0.1995958677726781</v>
      </c>
      <c r="P32" s="31">
        <v>0</v>
      </c>
      <c r="Q32" s="31">
        <v>194065</v>
      </c>
      <c r="R32" s="31">
        <v>194065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4008192</v>
      </c>
      <c r="E34" s="31">
        <v>4008192</v>
      </c>
      <c r="F34" s="31">
        <v>650795</v>
      </c>
      <c r="G34" s="36">
        <f t="shared" si="0"/>
        <v>0.16236622397330266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650795</v>
      </c>
      <c r="O34" s="36">
        <f t="shared" si="4"/>
        <v>0.16236622397330266</v>
      </c>
      <c r="P34" s="31">
        <v>760403</v>
      </c>
      <c r="Q34" s="31">
        <v>3805645</v>
      </c>
      <c r="R34" s="31">
        <v>3765863</v>
      </c>
      <c r="S34" s="31">
        <v>760403</v>
      </c>
      <c r="T34" s="36">
        <f t="shared" si="5"/>
        <v>0.19980923076114562</v>
      </c>
      <c r="U34" s="36">
        <f t="shared" si="6"/>
        <v>-0.14414461805121759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11764637</v>
      </c>
      <c r="E35" s="32">
        <f>SUM(E28:E34)</f>
        <v>11764637</v>
      </c>
      <c r="F35" s="32">
        <f>SUM(F28:F34)</f>
        <v>2315289</v>
      </c>
      <c r="G35" s="37">
        <f t="shared" si="0"/>
        <v>0.19680071726819962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2315289</v>
      </c>
      <c r="O35" s="37">
        <f t="shared" si="4"/>
        <v>0.19680071726819962</v>
      </c>
      <c r="P35" s="32">
        <f>SUM(P28:P34)</f>
        <v>-203291</v>
      </c>
      <c r="Q35" s="32">
        <f>SUM(Q28:Q34)</f>
        <v>10890840</v>
      </c>
      <c r="R35" s="32">
        <f>SUM(R28:R34)</f>
        <v>12537301</v>
      </c>
      <c r="S35" s="32">
        <f>SUM(S28:S34)</f>
        <v>-203291</v>
      </c>
      <c r="T35" s="37">
        <f t="shared" si="5"/>
        <v>-1.8666236947746915E-2</v>
      </c>
      <c r="U35" s="37">
        <f t="shared" si="6"/>
        <v>-12.38903837356302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4440365</v>
      </c>
      <c r="E37" s="31">
        <v>4440365</v>
      </c>
      <c r="F37" s="31">
        <v>1033128</v>
      </c>
      <c r="G37" s="36">
        <f t="shared" si="0"/>
        <v>0.23266735955264939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1033128</v>
      </c>
      <c r="O37" s="36">
        <f t="shared" si="4"/>
        <v>0.23266735955264939</v>
      </c>
      <c r="P37" s="31">
        <v>478819</v>
      </c>
      <c r="Q37" s="31">
        <v>5329955</v>
      </c>
      <c r="R37" s="31">
        <v>5168204</v>
      </c>
      <c r="S37" s="31">
        <v>478819</v>
      </c>
      <c r="T37" s="36">
        <f t="shared" si="5"/>
        <v>8.98354676540421E-2</v>
      </c>
      <c r="U37" s="36">
        <f t="shared" si="6"/>
        <v>1.1576587395237032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3554504</v>
      </c>
      <c r="E38" s="31">
        <v>3554504</v>
      </c>
      <c r="F38" s="31">
        <v>454321</v>
      </c>
      <c r="G38" s="36">
        <f t="shared" si="0"/>
        <v>0.12781558270858606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454321</v>
      </c>
      <c r="O38" s="36">
        <f t="shared" si="4"/>
        <v>0.12781558270858606</v>
      </c>
      <c r="P38" s="31">
        <v>17555</v>
      </c>
      <c r="Q38" s="31">
        <v>1694239</v>
      </c>
      <c r="R38" s="31">
        <v>1876932</v>
      </c>
      <c r="S38" s="31">
        <v>17555</v>
      </c>
      <c r="T38" s="36">
        <f t="shared" si="5"/>
        <v>1.0361584168467377E-2</v>
      </c>
      <c r="U38" s="36">
        <f t="shared" si="6"/>
        <v>24.879863286812874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4733854</v>
      </c>
      <c r="E39" s="31">
        <v>4733854</v>
      </c>
      <c r="F39" s="31">
        <v>753434</v>
      </c>
      <c r="G39" s="36">
        <f t="shared" si="0"/>
        <v>0.1591586897272286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753434</v>
      </c>
      <c r="O39" s="36">
        <f t="shared" si="4"/>
        <v>0.1591586897272286</v>
      </c>
      <c r="P39" s="31">
        <v>907466</v>
      </c>
      <c r="Q39" s="31">
        <v>4192248</v>
      </c>
      <c r="R39" s="31">
        <v>4255844</v>
      </c>
      <c r="S39" s="31">
        <v>907466</v>
      </c>
      <c r="T39" s="36">
        <f t="shared" si="5"/>
        <v>0.21646286192992401</v>
      </c>
      <c r="U39" s="36">
        <f t="shared" si="6"/>
        <v>-0.16973859075711928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12728723</v>
      </c>
      <c r="E40" s="32">
        <f>SUM(E36:E39)</f>
        <v>12728723</v>
      </c>
      <c r="F40" s="32">
        <f>SUM(F36:F39)</f>
        <v>2240883</v>
      </c>
      <c r="G40" s="37">
        <f t="shared" si="0"/>
        <v>0.17604931775167076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2240883</v>
      </c>
      <c r="O40" s="37">
        <f t="shared" si="4"/>
        <v>0.17604931775167076</v>
      </c>
      <c r="P40" s="32">
        <f>SUM(P36:P39)</f>
        <v>1403840</v>
      </c>
      <c r="Q40" s="32">
        <f>SUM(Q36:Q39)</f>
        <v>11216442</v>
      </c>
      <c r="R40" s="32">
        <f>SUM(R36:R39)</f>
        <v>11300980</v>
      </c>
      <c r="S40" s="32">
        <f>SUM(S36:S39)</f>
        <v>1403840</v>
      </c>
      <c r="T40" s="37">
        <f t="shared" si="5"/>
        <v>0.12515911908607025</v>
      </c>
      <c r="U40" s="37">
        <f t="shared" si="6"/>
        <v>0.59625242192842487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5312832</v>
      </c>
      <c r="E41" s="31">
        <v>5312832</v>
      </c>
      <c r="F41" s="31">
        <v>1234224</v>
      </c>
      <c r="G41" s="36">
        <f t="shared" si="0"/>
        <v>0.23230999963861082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1234224</v>
      </c>
      <c r="O41" s="36">
        <f t="shared" si="4"/>
        <v>0.23230999963861082</v>
      </c>
      <c r="P41" s="31">
        <v>797240</v>
      </c>
      <c r="Q41" s="31">
        <v>5923656</v>
      </c>
      <c r="R41" s="31">
        <v>5923656</v>
      </c>
      <c r="S41" s="31">
        <v>797240</v>
      </c>
      <c r="T41" s="36">
        <f t="shared" si="5"/>
        <v>0.13458580309187435</v>
      </c>
      <c r="U41" s="36">
        <f t="shared" si="6"/>
        <v>0.54812101751041098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4338276</v>
      </c>
      <c r="E42" s="31">
        <v>4338276</v>
      </c>
      <c r="F42" s="31">
        <v>374760</v>
      </c>
      <c r="G42" s="36">
        <f t="shared" si="0"/>
        <v>8.6384545381621644E-2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374760</v>
      </c>
      <c r="O42" s="36">
        <f t="shared" si="4"/>
        <v>8.6384545381621644E-2</v>
      </c>
      <c r="P42" s="31">
        <v>362901</v>
      </c>
      <c r="Q42" s="31">
        <v>4298568</v>
      </c>
      <c r="R42" s="31">
        <v>3749038</v>
      </c>
      <c r="S42" s="31">
        <v>362901</v>
      </c>
      <c r="T42" s="36">
        <f t="shared" si="5"/>
        <v>8.4423696449608329E-2</v>
      </c>
      <c r="U42" s="36">
        <f t="shared" si="6"/>
        <v>3.2678333760447043E-2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5730823</v>
      </c>
      <c r="E43" s="31">
        <v>5730823</v>
      </c>
      <c r="F43" s="31">
        <v>731999</v>
      </c>
      <c r="G43" s="36">
        <f t="shared" si="0"/>
        <v>0.12773017069276088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731999</v>
      </c>
      <c r="O43" s="36">
        <f t="shared" si="4"/>
        <v>0.12773017069276088</v>
      </c>
      <c r="P43" s="31">
        <v>986454</v>
      </c>
      <c r="Q43" s="31">
        <v>5709091</v>
      </c>
      <c r="R43" s="31">
        <v>4111491</v>
      </c>
      <c r="S43" s="31">
        <v>986454</v>
      </c>
      <c r="T43" s="36">
        <f t="shared" si="5"/>
        <v>0.17278652591104257</v>
      </c>
      <c r="U43" s="36">
        <f t="shared" si="6"/>
        <v>-0.25794917958668118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243479</v>
      </c>
      <c r="E44" s="31">
        <v>243479</v>
      </c>
      <c r="F44" s="31">
        <v>30709</v>
      </c>
      <c r="G44" s="36">
        <f t="shared" si="0"/>
        <v>0.12612586711790338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30709</v>
      </c>
      <c r="O44" s="36">
        <f t="shared" si="4"/>
        <v>0.12612586711790338</v>
      </c>
      <c r="P44" s="31">
        <v>0</v>
      </c>
      <c r="Q44" s="31">
        <v>50000</v>
      </c>
      <c r="R44" s="31">
        <v>50000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9934719</v>
      </c>
      <c r="E45" s="31">
        <v>9934719</v>
      </c>
      <c r="F45" s="31">
        <v>2109470</v>
      </c>
      <c r="G45" s="36">
        <f t="shared" si="0"/>
        <v>0.212333131918477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2109470</v>
      </c>
      <c r="O45" s="36">
        <f t="shared" si="4"/>
        <v>0.212333131918477</v>
      </c>
      <c r="P45" s="31">
        <v>1816397</v>
      </c>
      <c r="Q45" s="31">
        <v>10944215</v>
      </c>
      <c r="R45" s="31">
        <v>9946363</v>
      </c>
      <c r="S45" s="31">
        <v>1816397</v>
      </c>
      <c r="T45" s="36">
        <f t="shared" si="5"/>
        <v>0.16596868756690178</v>
      </c>
      <c r="U45" s="36">
        <f t="shared" si="6"/>
        <v>0.16134853779212355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11510383</v>
      </c>
      <c r="E46" s="31">
        <v>10414618</v>
      </c>
      <c r="F46" s="31">
        <v>2840461</v>
      </c>
      <c r="G46" s="36">
        <f t="shared" si="0"/>
        <v>0.24677380413840269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2840461</v>
      </c>
      <c r="O46" s="36">
        <f t="shared" si="4"/>
        <v>0.24677380413840269</v>
      </c>
      <c r="P46" s="31">
        <v>3149492</v>
      </c>
      <c r="Q46" s="31">
        <v>9996221</v>
      </c>
      <c r="R46" s="31">
        <v>10347921</v>
      </c>
      <c r="S46" s="31">
        <v>3149492</v>
      </c>
      <c r="T46" s="36">
        <f t="shared" si="5"/>
        <v>0.31506826429707785</v>
      </c>
      <c r="U46" s="36">
        <f t="shared" si="6"/>
        <v>-9.8120903307581053E-2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37070512</v>
      </c>
      <c r="E47" s="32">
        <f>SUM(E41:E46)</f>
        <v>35974747</v>
      </c>
      <c r="F47" s="32">
        <f>SUM(F41:F46)</f>
        <v>7321623</v>
      </c>
      <c r="G47" s="37">
        <f t="shared" si="0"/>
        <v>0.19750531095982704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7321623</v>
      </c>
      <c r="O47" s="37">
        <f t="shared" si="4"/>
        <v>0.19750531095982704</v>
      </c>
      <c r="P47" s="32">
        <f>SUM(P41:P46)</f>
        <v>7112484</v>
      </c>
      <c r="Q47" s="32">
        <f>SUM(Q41:Q46)</f>
        <v>36921751</v>
      </c>
      <c r="R47" s="32">
        <f>SUM(R41:R46)</f>
        <v>34128469</v>
      </c>
      <c r="S47" s="32">
        <f>SUM(S41:S46)</f>
        <v>7112484</v>
      </c>
      <c r="T47" s="37">
        <f t="shared" si="5"/>
        <v>0.19263669266389885</v>
      </c>
      <c r="U47" s="37">
        <f t="shared" si="6"/>
        <v>2.9404494969689887E-2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4983575</v>
      </c>
      <c r="E48" s="31">
        <v>4983575</v>
      </c>
      <c r="F48" s="31">
        <v>1013886</v>
      </c>
      <c r="G48" s="36">
        <f t="shared" si="0"/>
        <v>0.20344551852836568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1013886</v>
      </c>
      <c r="O48" s="36">
        <f t="shared" si="4"/>
        <v>0.20344551852836568</v>
      </c>
      <c r="P48" s="31">
        <v>1275095</v>
      </c>
      <c r="Q48" s="31">
        <v>4863900</v>
      </c>
      <c r="R48" s="31">
        <v>4863900</v>
      </c>
      <c r="S48" s="31">
        <v>1275095</v>
      </c>
      <c r="T48" s="36">
        <f t="shared" si="5"/>
        <v>0.26215485515738401</v>
      </c>
      <c r="U48" s="36">
        <f t="shared" si="6"/>
        <v>-0.20485454024994221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7386165</v>
      </c>
      <c r="E49" s="31">
        <v>7386165</v>
      </c>
      <c r="F49" s="31">
        <v>444051</v>
      </c>
      <c r="G49" s="36">
        <f t="shared" si="0"/>
        <v>6.0119290592614706E-2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444051</v>
      </c>
      <c r="O49" s="36">
        <f t="shared" si="4"/>
        <v>6.0119290592614706E-2</v>
      </c>
      <c r="P49" s="31">
        <v>627774</v>
      </c>
      <c r="Q49" s="31">
        <v>5845625</v>
      </c>
      <c r="R49" s="31">
        <v>5799245</v>
      </c>
      <c r="S49" s="31">
        <v>627774</v>
      </c>
      <c r="T49" s="36">
        <f t="shared" si="5"/>
        <v>0.10739210948358816</v>
      </c>
      <c r="U49" s="36">
        <f t="shared" si="6"/>
        <v>-0.29265786732167942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5765448</v>
      </c>
      <c r="E50" s="31">
        <v>5765448</v>
      </c>
      <c r="F50" s="31">
        <v>955987</v>
      </c>
      <c r="G50" s="36">
        <f t="shared" si="0"/>
        <v>0.16581313368883044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955987</v>
      </c>
      <c r="O50" s="36">
        <f t="shared" si="4"/>
        <v>0.16581313368883044</v>
      </c>
      <c r="P50" s="31">
        <v>1138775</v>
      </c>
      <c r="Q50" s="31">
        <v>5480652</v>
      </c>
      <c r="R50" s="31">
        <v>6322652</v>
      </c>
      <c r="S50" s="31">
        <v>1138775</v>
      </c>
      <c r="T50" s="36">
        <f t="shared" si="5"/>
        <v>0.20778093555292326</v>
      </c>
      <c r="U50" s="36">
        <f t="shared" si="6"/>
        <v>-0.16051283177098197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2309639</v>
      </c>
      <c r="E51" s="31">
        <v>2309639</v>
      </c>
      <c r="F51" s="31">
        <v>469573</v>
      </c>
      <c r="G51" s="36">
        <f t="shared" si="0"/>
        <v>0.20331012768662116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469573</v>
      </c>
      <c r="O51" s="36">
        <f t="shared" si="4"/>
        <v>0.20331012768662116</v>
      </c>
      <c r="P51" s="31">
        <v>159100</v>
      </c>
      <c r="Q51" s="31">
        <v>2333314</v>
      </c>
      <c r="R51" s="31">
        <v>2270804</v>
      </c>
      <c r="S51" s="31">
        <v>159100</v>
      </c>
      <c r="T51" s="36">
        <f t="shared" si="5"/>
        <v>6.8186279257742427E-2</v>
      </c>
      <c r="U51" s="36">
        <f t="shared" si="6"/>
        <v>1.9514330609679447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15735183</v>
      </c>
      <c r="E52" s="31">
        <v>15735183</v>
      </c>
      <c r="F52" s="31">
        <v>1542234</v>
      </c>
      <c r="G52" s="36">
        <f t="shared" si="0"/>
        <v>9.8011824838643444E-2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1542234</v>
      </c>
      <c r="O52" s="36">
        <f t="shared" si="4"/>
        <v>9.8011824838643444E-2</v>
      </c>
      <c r="P52" s="31">
        <v>1751991</v>
      </c>
      <c r="Q52" s="31">
        <v>15530411</v>
      </c>
      <c r="R52" s="31">
        <v>16721982</v>
      </c>
      <c r="S52" s="31">
        <v>1751991</v>
      </c>
      <c r="T52" s="36">
        <f t="shared" si="5"/>
        <v>0.11281034352535808</v>
      </c>
      <c r="U52" s="36">
        <f t="shared" si="6"/>
        <v>-0.11972493009381902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36180010</v>
      </c>
      <c r="E53" s="32">
        <f>SUM(E48:E52)</f>
        <v>36180010</v>
      </c>
      <c r="F53" s="32">
        <f>SUM(F48:F52)</f>
        <v>4425731</v>
      </c>
      <c r="G53" s="37">
        <f t="shared" si="0"/>
        <v>0.12232531168454625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4425731</v>
      </c>
      <c r="O53" s="37">
        <f t="shared" si="4"/>
        <v>0.12232531168454625</v>
      </c>
      <c r="P53" s="32">
        <f>SUM(P48:P52)</f>
        <v>4952735</v>
      </c>
      <c r="Q53" s="32">
        <f>SUM(Q48:Q52)</f>
        <v>34053902</v>
      </c>
      <c r="R53" s="32">
        <f>SUM(R48:R52)</f>
        <v>35978583</v>
      </c>
      <c r="S53" s="32">
        <f>SUM(S48:S52)</f>
        <v>4952735</v>
      </c>
      <c r="T53" s="37">
        <f t="shared" si="5"/>
        <v>0.1454381057418912</v>
      </c>
      <c r="U53" s="37">
        <f t="shared" si="6"/>
        <v>-0.10640666217756456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232317128</v>
      </c>
      <c r="E54" s="32">
        <f>SUM(E8:E9,E11:E18,E20:E26,E28:E34,E36:E39,E41:E46,E48:E52)</f>
        <v>231239219</v>
      </c>
      <c r="F54" s="32">
        <f>SUM(F8:F9,F11:F18,F20:F26,F28:F34,F36:F39,F41:F46,F48:F52)</f>
        <v>33878784</v>
      </c>
      <c r="G54" s="37">
        <f t="shared" si="0"/>
        <v>0.14582990196056486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33878784</v>
      </c>
      <c r="O54" s="37">
        <f t="shared" si="4"/>
        <v>0.14582990196056486</v>
      </c>
      <c r="P54" s="32">
        <f>SUM(P8:P9,P11:P18,P20:P26,P28:P34,P36:P39,P41:P46,P48:P52)</f>
        <v>32532699</v>
      </c>
      <c r="Q54" s="32">
        <f>SUM(Q8:Q9,Q11:Q18,Q20:Q26,Q28:Q34,Q36:Q39,Q41:Q46,Q48:Q52)</f>
        <v>221765711</v>
      </c>
      <c r="R54" s="32">
        <f>SUM(R8:R9,R11:R18,R20:R26,R28:R34,R36:R39,R41:R46,R48:R52)</f>
        <v>223066964</v>
      </c>
      <c r="S54" s="32">
        <f>SUM(S8:S9,S11:S18,S20:S26,S28:S34,S36:S39,S41:S46,S48:S52)</f>
        <v>32532699</v>
      </c>
      <c r="T54" s="37">
        <f t="shared" si="5"/>
        <v>0.14669850831898895</v>
      </c>
      <c r="U54" s="37">
        <f t="shared" si="6"/>
        <v>4.1376370279022856E-2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7">IF(($D57      =0),0,($F57      /$D57      ))</f>
        <v>0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0</v>
      </c>
      <c r="O57" s="36">
        <f t="shared" ref="O57:O85" si="11">IF(($D57      =0),0,($N57      /$D57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2">IF(($Q57      =0),0,($S57      /$Q57      ))</f>
        <v>0</v>
      </c>
      <c r="U57" s="36">
        <f t="shared" ref="U57:U85" si="13">IF(($P57      =0),0,(($F57      /$P57      )-1))</f>
        <v>0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7"/>
        <v>0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0</v>
      </c>
      <c r="O58" s="37">
        <f t="shared" si="11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2"/>
        <v>0</v>
      </c>
      <c r="U58" s="37">
        <f t="shared" si="13"/>
        <v>0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2564030</v>
      </c>
      <c r="E59" s="31">
        <v>2564030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977892</v>
      </c>
      <c r="Q59" s="31">
        <v>2487883</v>
      </c>
      <c r="R59" s="31">
        <v>2446883</v>
      </c>
      <c r="S59" s="31">
        <v>977892</v>
      </c>
      <c r="T59" s="36">
        <f t="shared" si="12"/>
        <v>0.39306189237998734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100000</v>
      </c>
      <c r="E60" s="31">
        <v>100000</v>
      </c>
      <c r="F60" s="31">
        <v>11590</v>
      </c>
      <c r="G60" s="36">
        <f t="shared" si="7"/>
        <v>0.1159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11590</v>
      </c>
      <c r="O60" s="36">
        <f t="shared" si="11"/>
        <v>0.1159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1561860</v>
      </c>
      <c r="E61" s="31">
        <v>1561860</v>
      </c>
      <c r="F61" s="31">
        <v>139833</v>
      </c>
      <c r="G61" s="36">
        <f t="shared" si="7"/>
        <v>8.9529791402558484E-2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139833</v>
      </c>
      <c r="O61" s="36">
        <f t="shared" si="11"/>
        <v>8.9529791402558484E-2</v>
      </c>
      <c r="P61" s="31">
        <v>133880</v>
      </c>
      <c r="Q61" s="31">
        <v>3069120</v>
      </c>
      <c r="R61" s="31">
        <v>3069120</v>
      </c>
      <c r="S61" s="31">
        <v>133880</v>
      </c>
      <c r="T61" s="36">
        <f t="shared" si="12"/>
        <v>4.3621624439578774E-2</v>
      </c>
      <c r="U61" s="36">
        <f t="shared" si="13"/>
        <v>4.4465192709889356E-2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4225890</v>
      </c>
      <c r="E63" s="32">
        <f>SUM(E59:E62)</f>
        <v>4225890</v>
      </c>
      <c r="F63" s="32">
        <f>SUM(F59:F62)</f>
        <v>151423</v>
      </c>
      <c r="G63" s="37">
        <f t="shared" si="7"/>
        <v>3.5832215225668436E-2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151423</v>
      </c>
      <c r="O63" s="37">
        <f t="shared" si="11"/>
        <v>3.5832215225668436E-2</v>
      </c>
      <c r="P63" s="32">
        <f>SUM(P59:P62)</f>
        <v>1111772</v>
      </c>
      <c r="Q63" s="32">
        <f>SUM(Q59:Q62)</f>
        <v>5557003</v>
      </c>
      <c r="R63" s="32">
        <f>SUM(R59:R62)</f>
        <v>5516003</v>
      </c>
      <c r="S63" s="32">
        <f>SUM(S59:S62)</f>
        <v>1111772</v>
      </c>
      <c r="T63" s="37">
        <f t="shared" si="12"/>
        <v>0.20006683458691674</v>
      </c>
      <c r="U63" s="37">
        <f t="shared" si="13"/>
        <v>-0.86380031157467541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104400</v>
      </c>
      <c r="E64" s="31">
        <v>104400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86956</v>
      </c>
      <c r="R64" s="31">
        <v>86956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1070146</v>
      </c>
      <c r="E65" s="31">
        <v>1070146</v>
      </c>
      <c r="F65" s="31">
        <v>242818</v>
      </c>
      <c r="G65" s="36">
        <f t="shared" si="7"/>
        <v>0.22690174985469272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242818</v>
      </c>
      <c r="O65" s="36">
        <f t="shared" si="11"/>
        <v>0.22690174985469272</v>
      </c>
      <c r="P65" s="31">
        <v>502739</v>
      </c>
      <c r="Q65" s="31">
        <v>2143024</v>
      </c>
      <c r="R65" s="31">
        <v>2151524</v>
      </c>
      <c r="S65" s="31">
        <v>502739</v>
      </c>
      <c r="T65" s="36">
        <f t="shared" si="12"/>
        <v>0.23459326633766117</v>
      </c>
      <c r="U65" s="36">
        <f t="shared" si="13"/>
        <v>-0.51700982020491748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6793580</v>
      </c>
      <c r="E67" s="31">
        <v>6793580</v>
      </c>
      <c r="F67" s="31">
        <v>1664702</v>
      </c>
      <c r="G67" s="36">
        <f t="shared" si="7"/>
        <v>0.24504046467400104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1664702</v>
      </c>
      <c r="O67" s="36">
        <f t="shared" si="11"/>
        <v>0.24504046467400104</v>
      </c>
      <c r="P67" s="31">
        <v>1774792</v>
      </c>
      <c r="Q67" s="31">
        <v>6344647</v>
      </c>
      <c r="R67" s="31">
        <v>6344647</v>
      </c>
      <c r="S67" s="31">
        <v>1774792</v>
      </c>
      <c r="T67" s="36">
        <f t="shared" si="12"/>
        <v>0.27973061385448239</v>
      </c>
      <c r="U67" s="36">
        <f t="shared" si="13"/>
        <v>-6.2029804055911852E-2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7968126</v>
      </c>
      <c r="E70" s="32">
        <f>SUM(E64:E69)</f>
        <v>7968126</v>
      </c>
      <c r="F70" s="32">
        <f>SUM(F64:F69)</f>
        <v>1907520</v>
      </c>
      <c r="G70" s="37">
        <f t="shared" si="7"/>
        <v>0.23939380476664149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1907520</v>
      </c>
      <c r="O70" s="37">
        <f t="shared" si="11"/>
        <v>0.23939380476664149</v>
      </c>
      <c r="P70" s="32">
        <f>SUM(P64:P69)</f>
        <v>2277531</v>
      </c>
      <c r="Q70" s="32">
        <f>SUM(Q64:Q69)</f>
        <v>8574627</v>
      </c>
      <c r="R70" s="32">
        <f>SUM(R64:R69)</f>
        <v>8583127</v>
      </c>
      <c r="S70" s="32">
        <f>SUM(S64:S69)</f>
        <v>2277531</v>
      </c>
      <c r="T70" s="37">
        <f t="shared" si="12"/>
        <v>0.26561283657003387</v>
      </c>
      <c r="U70" s="37">
        <f t="shared" si="13"/>
        <v>-0.1624614549703165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4854084</v>
      </c>
      <c r="E71" s="31">
        <v>4854084</v>
      </c>
      <c r="F71" s="31">
        <v>1165873</v>
      </c>
      <c r="G71" s="36">
        <f t="shared" si="7"/>
        <v>0.24018393583629785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1165873</v>
      </c>
      <c r="O71" s="36">
        <f t="shared" si="11"/>
        <v>0.24018393583629785</v>
      </c>
      <c r="P71" s="31">
        <v>1150930</v>
      </c>
      <c r="Q71" s="31">
        <v>5010228</v>
      </c>
      <c r="R71" s="31">
        <v>5019220</v>
      </c>
      <c r="S71" s="31">
        <v>1150930</v>
      </c>
      <c r="T71" s="36">
        <f t="shared" si="12"/>
        <v>0.2297160927606488</v>
      </c>
      <c r="U71" s="36">
        <f t="shared" si="13"/>
        <v>1.2983413413500289E-2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12998710</v>
      </c>
      <c r="E72" s="31">
        <v>12998710</v>
      </c>
      <c r="F72" s="31">
        <v>1461064</v>
      </c>
      <c r="G72" s="36">
        <f t="shared" si="7"/>
        <v>0.11240069206867451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1461064</v>
      </c>
      <c r="O72" s="36">
        <f t="shared" si="11"/>
        <v>0.11240069206867451</v>
      </c>
      <c r="P72" s="31">
        <v>1219661</v>
      </c>
      <c r="Q72" s="31">
        <v>11230345</v>
      </c>
      <c r="R72" s="31">
        <v>11230345</v>
      </c>
      <c r="S72" s="31">
        <v>1219661</v>
      </c>
      <c r="T72" s="36">
        <f t="shared" si="12"/>
        <v>0.10860405446137229</v>
      </c>
      <c r="U72" s="36">
        <f t="shared" si="13"/>
        <v>0.197926309031772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9110643</v>
      </c>
      <c r="E74" s="31">
        <v>9110643</v>
      </c>
      <c r="F74" s="31">
        <v>1755074</v>
      </c>
      <c r="G74" s="36">
        <f t="shared" si="7"/>
        <v>0.19263997063654015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1755074</v>
      </c>
      <c r="O74" s="36">
        <f t="shared" si="11"/>
        <v>0.19263997063654015</v>
      </c>
      <c r="P74" s="31">
        <v>2064853</v>
      </c>
      <c r="Q74" s="31">
        <v>8700440</v>
      </c>
      <c r="R74" s="31">
        <v>9005946</v>
      </c>
      <c r="S74" s="31">
        <v>2064853</v>
      </c>
      <c r="T74" s="36">
        <f t="shared" si="12"/>
        <v>0.23732742252115985</v>
      </c>
      <c r="U74" s="36">
        <f t="shared" si="13"/>
        <v>-0.15002472330960126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2126554</v>
      </c>
      <c r="E75" s="31">
        <v>2126554</v>
      </c>
      <c r="F75" s="31">
        <v>59612</v>
      </c>
      <c r="G75" s="36">
        <f t="shared" si="7"/>
        <v>2.803220609493105E-2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59612</v>
      </c>
      <c r="O75" s="36">
        <f t="shared" si="11"/>
        <v>2.803220609493105E-2</v>
      </c>
      <c r="P75" s="31">
        <v>67512</v>
      </c>
      <c r="Q75" s="31">
        <v>1858235</v>
      </c>
      <c r="R75" s="31">
        <v>2243242</v>
      </c>
      <c r="S75" s="31">
        <v>67512</v>
      </c>
      <c r="T75" s="36">
        <f t="shared" si="12"/>
        <v>3.633124981501263E-2</v>
      </c>
      <c r="U75" s="36">
        <f t="shared" si="13"/>
        <v>-0.11701623415096574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9428663</v>
      </c>
      <c r="E76" s="31">
        <v>9428663</v>
      </c>
      <c r="F76" s="31">
        <v>643667</v>
      </c>
      <c r="G76" s="36">
        <f t="shared" si="7"/>
        <v>6.8267049103356431E-2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643667</v>
      </c>
      <c r="O76" s="36">
        <f t="shared" si="11"/>
        <v>6.8267049103356431E-2</v>
      </c>
      <c r="P76" s="31">
        <v>895624</v>
      </c>
      <c r="Q76" s="31">
        <v>2398560</v>
      </c>
      <c r="R76" s="31">
        <v>2042240</v>
      </c>
      <c r="S76" s="31">
        <v>895624</v>
      </c>
      <c r="T76" s="36">
        <f t="shared" si="12"/>
        <v>0.37340070709092121</v>
      </c>
      <c r="U76" s="36">
        <f t="shared" si="13"/>
        <v>-0.28132006288353151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38518654</v>
      </c>
      <c r="E78" s="32">
        <f>SUM(E71:E77)</f>
        <v>38518654</v>
      </c>
      <c r="F78" s="32">
        <f>SUM(F71:F77)</f>
        <v>5085290</v>
      </c>
      <c r="G78" s="37">
        <f t="shared" si="7"/>
        <v>0.13202148756288318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5085290</v>
      </c>
      <c r="O78" s="37">
        <f t="shared" si="11"/>
        <v>0.13202148756288318</v>
      </c>
      <c r="P78" s="32">
        <f>SUM(P71:P77)</f>
        <v>5398580</v>
      </c>
      <c r="Q78" s="32">
        <f>SUM(Q71:Q77)</f>
        <v>29197808</v>
      </c>
      <c r="R78" s="32">
        <f>SUM(R71:R77)</f>
        <v>29540993</v>
      </c>
      <c r="S78" s="32">
        <f>SUM(S71:S77)</f>
        <v>5398580</v>
      </c>
      <c r="T78" s="37">
        <f t="shared" si="12"/>
        <v>0.18489675663323768</v>
      </c>
      <c r="U78" s="37">
        <f t="shared" si="13"/>
        <v>-5.8031926914114407E-2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5470967</v>
      </c>
      <c r="E79" s="31">
        <v>5470967</v>
      </c>
      <c r="F79" s="31">
        <v>1087387</v>
      </c>
      <c r="G79" s="36">
        <f t="shared" si="7"/>
        <v>0.19875590549166172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1087387</v>
      </c>
      <c r="O79" s="36">
        <f t="shared" si="11"/>
        <v>0.19875590549166172</v>
      </c>
      <c r="P79" s="31">
        <v>948949</v>
      </c>
      <c r="Q79" s="31">
        <v>4568398</v>
      </c>
      <c r="R79" s="31">
        <v>4568398</v>
      </c>
      <c r="S79" s="31">
        <v>948949</v>
      </c>
      <c r="T79" s="36">
        <f t="shared" si="12"/>
        <v>0.20772029932593439</v>
      </c>
      <c r="U79" s="36">
        <f t="shared" si="13"/>
        <v>0.14588560607577428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3572130</v>
      </c>
      <c r="E81" s="31">
        <v>3572130</v>
      </c>
      <c r="F81" s="31">
        <v>935516</v>
      </c>
      <c r="G81" s="36">
        <f t="shared" si="7"/>
        <v>0.26189304420611792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935516</v>
      </c>
      <c r="O81" s="36">
        <f t="shared" si="11"/>
        <v>0.26189304420611792</v>
      </c>
      <c r="P81" s="31">
        <v>811239</v>
      </c>
      <c r="Q81" s="31">
        <v>3470660</v>
      </c>
      <c r="R81" s="31">
        <v>3424800</v>
      </c>
      <c r="S81" s="31">
        <v>811239</v>
      </c>
      <c r="T81" s="36">
        <f t="shared" si="12"/>
        <v>0.23374199719937994</v>
      </c>
      <c r="U81" s="36">
        <f t="shared" si="13"/>
        <v>0.15319406488100307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17635</v>
      </c>
      <c r="E82" s="31">
        <v>17635</v>
      </c>
      <c r="F82" s="31">
        <v>336052</v>
      </c>
      <c r="G82" s="36">
        <f t="shared" si="7"/>
        <v>19.055968244967396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336052</v>
      </c>
      <c r="O82" s="36">
        <f t="shared" si="11"/>
        <v>19.055968244967396</v>
      </c>
      <c r="P82" s="31">
        <v>392235</v>
      </c>
      <c r="Q82" s="31">
        <v>1227268</v>
      </c>
      <c r="R82" s="31">
        <v>1197154</v>
      </c>
      <c r="S82" s="31">
        <v>392235</v>
      </c>
      <c r="T82" s="36">
        <f t="shared" si="12"/>
        <v>0.31960011994120274</v>
      </c>
      <c r="U82" s="36">
        <f t="shared" si="13"/>
        <v>-0.14323810980662099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9060732</v>
      </c>
      <c r="E84" s="32">
        <f>SUM(E79:E83)</f>
        <v>9060732</v>
      </c>
      <c r="F84" s="32">
        <f>SUM(F79:F83)</f>
        <v>2358955</v>
      </c>
      <c r="G84" s="37">
        <f t="shared" si="7"/>
        <v>0.26034927420875048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2358955</v>
      </c>
      <c r="O84" s="37">
        <f t="shared" si="11"/>
        <v>0.26034927420875048</v>
      </c>
      <c r="P84" s="32">
        <f>SUM(P79:P83)</f>
        <v>2152423</v>
      </c>
      <c r="Q84" s="32">
        <f>SUM(Q79:Q83)</f>
        <v>9266326</v>
      </c>
      <c r="R84" s="32">
        <f>SUM(R79:R83)</f>
        <v>9190352</v>
      </c>
      <c r="S84" s="32">
        <f>SUM(S79:S83)</f>
        <v>2152423</v>
      </c>
      <c r="T84" s="37">
        <f t="shared" si="12"/>
        <v>0.23228440268559514</v>
      </c>
      <c r="U84" s="37">
        <f t="shared" si="13"/>
        <v>9.5953258258251184E-2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59773402</v>
      </c>
      <c r="E85" s="32">
        <f>SUM(E57,E59:E62,E64:E69,E71:E77,E79:E83)</f>
        <v>59773402</v>
      </c>
      <c r="F85" s="32">
        <f>SUM(F57,F59:F62,F64:F69,F71:F77,F79:F83)</f>
        <v>9503188</v>
      </c>
      <c r="G85" s="37">
        <f t="shared" si="7"/>
        <v>0.15898690189994541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9503188</v>
      </c>
      <c r="O85" s="37">
        <f t="shared" si="11"/>
        <v>0.15898690189994541</v>
      </c>
      <c r="P85" s="32">
        <f>SUM(P57,P59:P62,P64:P69,P71:P77,P79:P83)</f>
        <v>10940306</v>
      </c>
      <c r="Q85" s="32">
        <f>SUM(Q57,Q59:Q62,Q64:Q69,Q71:Q77,Q79:Q83)</f>
        <v>52595764</v>
      </c>
      <c r="R85" s="32">
        <f>SUM(R57,R59:R62,R64:R69,R71:R77,R79:R83)</f>
        <v>52830475</v>
      </c>
      <c r="S85" s="32">
        <f>SUM(S57,S59:S62,S64:S69,S71:S77,S79:S83)</f>
        <v>10940306</v>
      </c>
      <c r="T85" s="37">
        <f t="shared" si="12"/>
        <v>0.20800735968014458</v>
      </c>
      <c r="U85" s="37">
        <f t="shared" si="13"/>
        <v>-0.13135994550792274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95602256</v>
      </c>
      <c r="E88" s="31">
        <v>95602256</v>
      </c>
      <c r="F88" s="31">
        <v>15820288</v>
      </c>
      <c r="G88" s="36">
        <f t="shared" ref="G88:G99" si="14">IF(($D88      =0),0,($F88      /$D88      ))</f>
        <v>0.16548027904278745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15820288</v>
      </c>
      <c r="O88" s="36">
        <f t="shared" ref="O88:O99" si="18">IF(($D88      =0),0,($N88      /$D88      ))</f>
        <v>0.16548027904278745</v>
      </c>
      <c r="P88" s="31">
        <v>16964892</v>
      </c>
      <c r="Q88" s="31">
        <v>80124201</v>
      </c>
      <c r="R88" s="31">
        <v>84017785</v>
      </c>
      <c r="S88" s="31">
        <v>16964892</v>
      </c>
      <c r="T88" s="36">
        <f t="shared" ref="T88:T99" si="19">IF(($Q88      =0),0,($S88      /$Q88      ))</f>
        <v>0.21173243275149789</v>
      </c>
      <c r="U88" s="36">
        <f t="shared" ref="U88:U99" si="20">IF(($P88      =0),0,(($F88      /$P88      )-1))</f>
        <v>-6.7468982413799061E-2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176668031</v>
      </c>
      <c r="E89" s="31">
        <v>176668031</v>
      </c>
      <c r="F89" s="31">
        <v>21565109</v>
      </c>
      <c r="G89" s="36">
        <f t="shared" si="14"/>
        <v>0.12206571204724639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21565109</v>
      </c>
      <c r="O89" s="36">
        <f t="shared" si="18"/>
        <v>0.12206571204724639</v>
      </c>
      <c r="P89" s="31">
        <v>37099264</v>
      </c>
      <c r="Q89" s="31">
        <v>171872667</v>
      </c>
      <c r="R89" s="31">
        <v>172506274</v>
      </c>
      <c r="S89" s="31">
        <v>37099264</v>
      </c>
      <c r="T89" s="36">
        <f t="shared" si="19"/>
        <v>0.21585319322472607</v>
      </c>
      <c r="U89" s="36">
        <f t="shared" si="20"/>
        <v>-0.41871868401486345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172013785</v>
      </c>
      <c r="E90" s="31">
        <v>172013785</v>
      </c>
      <c r="F90" s="31">
        <v>19115268</v>
      </c>
      <c r="G90" s="36">
        <f t="shared" si="14"/>
        <v>0.11112637280785374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19115268</v>
      </c>
      <c r="O90" s="36">
        <f t="shared" si="18"/>
        <v>0.11112637280785374</v>
      </c>
      <c r="P90" s="31">
        <v>22027961</v>
      </c>
      <c r="Q90" s="31">
        <v>120751608</v>
      </c>
      <c r="R90" s="31">
        <v>136661273</v>
      </c>
      <c r="S90" s="31">
        <v>22027961</v>
      </c>
      <c r="T90" s="36">
        <f t="shared" si="19"/>
        <v>0.18242374875869147</v>
      </c>
      <c r="U90" s="36">
        <f t="shared" si="20"/>
        <v>-0.13222708175305009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444284072</v>
      </c>
      <c r="E91" s="32">
        <f>SUM(E88:E90)</f>
        <v>444284072</v>
      </c>
      <c r="F91" s="32">
        <f>SUM(F88:F90)</f>
        <v>56500665</v>
      </c>
      <c r="G91" s="37">
        <f t="shared" si="14"/>
        <v>0.12717238487901497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56500665</v>
      </c>
      <c r="O91" s="37">
        <f t="shared" si="18"/>
        <v>0.12717238487901497</v>
      </c>
      <c r="P91" s="32">
        <f>SUM(P88:P90)</f>
        <v>76092117</v>
      </c>
      <c r="Q91" s="32">
        <f>SUM(Q88:Q90)</f>
        <v>372748476</v>
      </c>
      <c r="R91" s="32">
        <f>SUM(R88:R90)</f>
        <v>393185332</v>
      </c>
      <c r="S91" s="32">
        <f>SUM(S88:S90)</f>
        <v>76092117</v>
      </c>
      <c r="T91" s="37">
        <f t="shared" si="19"/>
        <v>0.20413796943330761</v>
      </c>
      <c r="U91" s="37">
        <f t="shared" si="20"/>
        <v>-0.25747019234594304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27600364</v>
      </c>
      <c r="E92" s="31">
        <v>27600364</v>
      </c>
      <c r="F92" s="31">
        <v>4690142</v>
      </c>
      <c r="G92" s="36">
        <f t="shared" si="14"/>
        <v>0.16993044004781965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4690142</v>
      </c>
      <c r="O92" s="36">
        <f t="shared" si="18"/>
        <v>0.16993044004781965</v>
      </c>
      <c r="P92" s="31">
        <v>4549390</v>
      </c>
      <c r="Q92" s="31">
        <v>24866336</v>
      </c>
      <c r="R92" s="31">
        <v>24775395</v>
      </c>
      <c r="S92" s="31">
        <v>4549390</v>
      </c>
      <c r="T92" s="36">
        <f t="shared" si="19"/>
        <v>0.18295377332631554</v>
      </c>
      <c r="U92" s="36">
        <f t="shared" si="20"/>
        <v>3.093865331396084E-2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2537294</v>
      </c>
      <c r="E94" s="31">
        <v>2537294</v>
      </c>
      <c r="F94" s="31">
        <v>136250</v>
      </c>
      <c r="G94" s="36">
        <f t="shared" si="14"/>
        <v>5.3698940682475112E-2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136250</v>
      </c>
      <c r="O94" s="36">
        <f t="shared" si="18"/>
        <v>5.3698940682475112E-2</v>
      </c>
      <c r="P94" s="31">
        <v>1594768</v>
      </c>
      <c r="Q94" s="31">
        <v>2444170</v>
      </c>
      <c r="R94" s="31">
        <v>3458955</v>
      </c>
      <c r="S94" s="31">
        <v>1594768</v>
      </c>
      <c r="T94" s="36">
        <f t="shared" si="19"/>
        <v>0.65247834643253133</v>
      </c>
      <c r="U94" s="36">
        <f t="shared" si="20"/>
        <v>-0.91456437550791092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8410881</v>
      </c>
      <c r="E95" s="31">
        <v>8410881</v>
      </c>
      <c r="F95" s="31">
        <v>1384979</v>
      </c>
      <c r="G95" s="36">
        <f t="shared" si="14"/>
        <v>0.16466515219987063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1384979</v>
      </c>
      <c r="O95" s="36">
        <f t="shared" si="18"/>
        <v>0.16466515219987063</v>
      </c>
      <c r="P95" s="31">
        <v>1567532</v>
      </c>
      <c r="Q95" s="31">
        <v>7964680</v>
      </c>
      <c r="R95" s="31">
        <v>8188212</v>
      </c>
      <c r="S95" s="31">
        <v>1567532</v>
      </c>
      <c r="T95" s="36">
        <f t="shared" si="19"/>
        <v>0.1968104179954499</v>
      </c>
      <c r="U95" s="36">
        <f t="shared" si="20"/>
        <v>-0.11645886654945481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38548539</v>
      </c>
      <c r="E96" s="32">
        <f>SUM(E92:E95)</f>
        <v>38548539</v>
      </c>
      <c r="F96" s="32">
        <f>SUM(F92:F95)</f>
        <v>6211371</v>
      </c>
      <c r="G96" s="37">
        <f t="shared" si="14"/>
        <v>0.16113116504882324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6211371</v>
      </c>
      <c r="O96" s="37">
        <f t="shared" si="18"/>
        <v>0.16113116504882324</v>
      </c>
      <c r="P96" s="32">
        <f>SUM(P92:P95)</f>
        <v>7711690</v>
      </c>
      <c r="Q96" s="32">
        <f>SUM(Q92:Q95)</f>
        <v>35275186</v>
      </c>
      <c r="R96" s="32">
        <f>SUM(R92:R95)</f>
        <v>36422562</v>
      </c>
      <c r="S96" s="32">
        <f>SUM(S92:S95)</f>
        <v>7711690</v>
      </c>
      <c r="T96" s="37">
        <f t="shared" si="19"/>
        <v>0.21861514776987995</v>
      </c>
      <c r="U96" s="37">
        <f t="shared" si="20"/>
        <v>-0.19455125919221339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20437577</v>
      </c>
      <c r="E97" s="31">
        <v>21384960</v>
      </c>
      <c r="F97" s="31">
        <v>4392468</v>
      </c>
      <c r="G97" s="36">
        <f t="shared" si="14"/>
        <v>0.21492117191778654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4392468</v>
      </c>
      <c r="O97" s="36">
        <f t="shared" si="18"/>
        <v>0.21492117191778654</v>
      </c>
      <c r="P97" s="31">
        <v>1705005</v>
      </c>
      <c r="Q97" s="31">
        <v>16580215</v>
      </c>
      <c r="R97" s="31">
        <v>13809681</v>
      </c>
      <c r="S97" s="31">
        <v>1705005</v>
      </c>
      <c r="T97" s="36">
        <f t="shared" si="19"/>
        <v>0.10283370873055626</v>
      </c>
      <c r="U97" s="36">
        <f t="shared" si="20"/>
        <v>1.5762200110850113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9250625</v>
      </c>
      <c r="E98" s="31">
        <v>9250625</v>
      </c>
      <c r="F98" s="31">
        <v>2003212</v>
      </c>
      <c r="G98" s="36">
        <f t="shared" si="14"/>
        <v>0.21654882778190662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2003212</v>
      </c>
      <c r="O98" s="36">
        <f t="shared" si="18"/>
        <v>0.21654882778190662</v>
      </c>
      <c r="P98" s="31">
        <v>1176906</v>
      </c>
      <c r="Q98" s="31">
        <v>3862930</v>
      </c>
      <c r="R98" s="31">
        <v>8358250</v>
      </c>
      <c r="S98" s="31">
        <v>1176906</v>
      </c>
      <c r="T98" s="36">
        <f t="shared" si="19"/>
        <v>0.30466666494086098</v>
      </c>
      <c r="U98" s="36">
        <f t="shared" si="20"/>
        <v>0.70210025269647702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9105089</v>
      </c>
      <c r="E99" s="31">
        <v>9105089</v>
      </c>
      <c r="F99" s="31">
        <v>2112656</v>
      </c>
      <c r="G99" s="36">
        <f t="shared" si="14"/>
        <v>0.23203024154953344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2112656</v>
      </c>
      <c r="O99" s="36">
        <f t="shared" si="18"/>
        <v>0.23203024154953344</v>
      </c>
      <c r="P99" s="31">
        <v>2316546</v>
      </c>
      <c r="Q99" s="31">
        <v>12214686</v>
      </c>
      <c r="R99" s="31">
        <v>12214686</v>
      </c>
      <c r="S99" s="31">
        <v>2316546</v>
      </c>
      <c r="T99" s="36">
        <f t="shared" si="19"/>
        <v>0.18965252156297754</v>
      </c>
      <c r="U99" s="36">
        <f t="shared" si="20"/>
        <v>-8.8014656302961347E-2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99543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99543</v>
      </c>
      <c r="O100" s="36">
        <f>IF(($D100     =0),0,($N100     /$D100     ))</f>
        <v>0</v>
      </c>
      <c r="P100" s="31">
        <v>329374</v>
      </c>
      <c r="Q100" s="31">
        <v>0</v>
      </c>
      <c r="R100" s="31">
        <v>987000</v>
      </c>
      <c r="S100" s="31">
        <v>329374</v>
      </c>
      <c r="T100" s="36">
        <f>IF(($Q100     =0),0,($S100     /$Q100     ))</f>
        <v>0</v>
      </c>
      <c r="U100" s="36">
        <f>IF(($P100     =0),0,(($F100     /$P100     )-1))</f>
        <v>-0.69778124563566035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38793291</v>
      </c>
      <c r="E101" s="32">
        <f>SUM(E97:E100)</f>
        <v>39740674</v>
      </c>
      <c r="F101" s="32">
        <f>SUM(F97:F100)</f>
        <v>8607879</v>
      </c>
      <c r="G101" s="37">
        <f>IF(($D101     =0),0,($F101     /$D101     ))</f>
        <v>0.22189091923136917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8607879</v>
      </c>
      <c r="O101" s="37">
        <f>IF(($D101     =0),0,($N101     /$D101     ))</f>
        <v>0.22189091923136917</v>
      </c>
      <c r="P101" s="32">
        <f>SUM(P97:P100)</f>
        <v>5527831</v>
      </c>
      <c r="Q101" s="32">
        <f>SUM(Q97:Q100)</f>
        <v>32657831</v>
      </c>
      <c r="R101" s="32">
        <f>SUM(R97:R100)</f>
        <v>35369617</v>
      </c>
      <c r="S101" s="32">
        <f>SUM(S97:S100)</f>
        <v>5527831</v>
      </c>
      <c r="T101" s="37">
        <f>IF(($Q101     =0),0,($S101     /$Q101     ))</f>
        <v>0.16926509908144236</v>
      </c>
      <c r="U101" s="37">
        <f>IF(($P101     =0),0,(($F101     /$P101     )-1))</f>
        <v>0.55718924836884476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521625902</v>
      </c>
      <c r="E102" s="32">
        <f>SUM(E88:E90,E92:E95,E97:E100)</f>
        <v>522573285</v>
      </c>
      <c r="F102" s="32">
        <f>SUM(F88:F90,F92:F95,F97:F100)</f>
        <v>71319915</v>
      </c>
      <c r="G102" s="37">
        <f>IF(($D102     =0),0,($F102     /$D102     ))</f>
        <v>0.13672617622427807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71319915</v>
      </c>
      <c r="O102" s="37">
        <f>IF(($D102     =0),0,($N102     /$D102     ))</f>
        <v>0.13672617622427807</v>
      </c>
      <c r="P102" s="32">
        <f>SUM(P88:P90,P92:P95,P97:P100)</f>
        <v>89331638</v>
      </c>
      <c r="Q102" s="32">
        <f>SUM(Q88:Q90,Q92:Q95,Q97:Q100)</f>
        <v>440681493</v>
      </c>
      <c r="R102" s="32">
        <f>SUM(R88:R90,R92:R95,R97:R100)</f>
        <v>464977511</v>
      </c>
      <c r="S102" s="32">
        <f>SUM(S88:S90,S92:S95,S97:S100)</f>
        <v>89331638</v>
      </c>
      <c r="T102" s="37">
        <f>IF(($Q102     =0),0,($S102     /$Q102     ))</f>
        <v>0.20271247923724359</v>
      </c>
      <c r="U102" s="37">
        <f>IF(($P102     =0),0,(($F102     /$P102     )-1))</f>
        <v>-0.20162759133555797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136505310</v>
      </c>
      <c r="E105" s="31">
        <v>136505310</v>
      </c>
      <c r="F105" s="31">
        <v>30662187</v>
      </c>
      <c r="G105" s="36">
        <f t="shared" ref="G105:G136" si="21">IF(($D105     =0),0,($F105     /$D105     ))</f>
        <v>0.22462266852476287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30662187</v>
      </c>
      <c r="O105" s="36">
        <f t="shared" ref="O105:O136" si="25">IF(($D105     =0),0,($N105     /$D105     ))</f>
        <v>0.22462266852476287</v>
      </c>
      <c r="P105" s="31">
        <v>27515957</v>
      </c>
      <c r="Q105" s="31">
        <v>129562100</v>
      </c>
      <c r="R105" s="31">
        <v>127170900</v>
      </c>
      <c r="S105" s="31">
        <v>27515957</v>
      </c>
      <c r="T105" s="36">
        <f t="shared" ref="T105:T136" si="26">IF(($Q105     =0),0,($S105     /$Q105     ))</f>
        <v>0.21237659006762008</v>
      </c>
      <c r="U105" s="36">
        <f t="shared" ref="U105:U136" si="27">IF(($P105     =0),0,(($F105     /$P105     )-1))</f>
        <v>0.11434201616174944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136505310</v>
      </c>
      <c r="E106" s="32">
        <f>E105</f>
        <v>136505310</v>
      </c>
      <c r="F106" s="32">
        <f>F105</f>
        <v>30662187</v>
      </c>
      <c r="G106" s="37">
        <f t="shared" si="21"/>
        <v>0.22462266852476287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30662187</v>
      </c>
      <c r="O106" s="37">
        <f t="shared" si="25"/>
        <v>0.22462266852476287</v>
      </c>
      <c r="P106" s="32">
        <f>P105</f>
        <v>27515957</v>
      </c>
      <c r="Q106" s="32">
        <f>Q105</f>
        <v>129562100</v>
      </c>
      <c r="R106" s="32">
        <f>R105</f>
        <v>127170900</v>
      </c>
      <c r="S106" s="32">
        <f>S105</f>
        <v>27515957</v>
      </c>
      <c r="T106" s="37">
        <f t="shared" si="26"/>
        <v>0.21237659006762008</v>
      </c>
      <c r="U106" s="37">
        <f t="shared" si="27"/>
        <v>0.11434201616174944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2179944</v>
      </c>
      <c r="E107" s="31">
        <v>2179944</v>
      </c>
      <c r="F107" s="31">
        <v>319619</v>
      </c>
      <c r="G107" s="36">
        <f t="shared" si="21"/>
        <v>0.14661798651708485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319619</v>
      </c>
      <c r="O107" s="36">
        <f t="shared" si="25"/>
        <v>0.14661798651708485</v>
      </c>
      <c r="P107" s="31">
        <v>72186</v>
      </c>
      <c r="Q107" s="31">
        <v>1682527</v>
      </c>
      <c r="R107" s="31">
        <v>2071817</v>
      </c>
      <c r="S107" s="31">
        <v>72186</v>
      </c>
      <c r="T107" s="36">
        <f t="shared" si="26"/>
        <v>4.2903323393918787E-2</v>
      </c>
      <c r="U107" s="36">
        <f t="shared" si="27"/>
        <v>3.4277145152799715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2882395</v>
      </c>
      <c r="E108" s="31">
        <v>2882395</v>
      </c>
      <c r="F108" s="31">
        <v>295997</v>
      </c>
      <c r="G108" s="36">
        <f t="shared" si="21"/>
        <v>0.10269133827945164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295997</v>
      </c>
      <c r="O108" s="36">
        <f t="shared" si="25"/>
        <v>0.10269133827945164</v>
      </c>
      <c r="P108" s="31">
        <v>429099</v>
      </c>
      <c r="Q108" s="31">
        <v>2782283</v>
      </c>
      <c r="R108" s="31">
        <v>2286869</v>
      </c>
      <c r="S108" s="31">
        <v>429099</v>
      </c>
      <c r="T108" s="36">
        <f t="shared" si="26"/>
        <v>0.15422550473837493</v>
      </c>
      <c r="U108" s="36">
        <f t="shared" si="27"/>
        <v>-0.3101894900710559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36575356</v>
      </c>
      <c r="E110" s="31">
        <v>36575356</v>
      </c>
      <c r="F110" s="31">
        <v>8741556</v>
      </c>
      <c r="G110" s="36">
        <f t="shared" si="21"/>
        <v>0.23900125538080888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8741556</v>
      </c>
      <c r="O110" s="36">
        <f t="shared" si="25"/>
        <v>0.23900125538080888</v>
      </c>
      <c r="P110" s="31">
        <v>8536127</v>
      </c>
      <c r="Q110" s="31">
        <v>39159799</v>
      </c>
      <c r="R110" s="31">
        <v>39586523</v>
      </c>
      <c r="S110" s="31">
        <v>8536127</v>
      </c>
      <c r="T110" s="36">
        <f t="shared" si="26"/>
        <v>0.21798189005004853</v>
      </c>
      <c r="U110" s="36">
        <f t="shared" si="27"/>
        <v>2.406583219766989E-2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723915</v>
      </c>
      <c r="E111" s="31">
        <v>723915</v>
      </c>
      <c r="F111" s="31">
        <v>3218871</v>
      </c>
      <c r="G111" s="36">
        <f t="shared" si="21"/>
        <v>4.4464764509645471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3218871</v>
      </c>
      <c r="O111" s="36">
        <f t="shared" si="25"/>
        <v>4.4464764509645471</v>
      </c>
      <c r="P111" s="31">
        <v>8900</v>
      </c>
      <c r="Q111" s="31">
        <v>702830</v>
      </c>
      <c r="R111" s="31">
        <v>161396</v>
      </c>
      <c r="S111" s="31">
        <v>8900</v>
      </c>
      <c r="T111" s="36">
        <f t="shared" si="26"/>
        <v>1.266309064780957E-2</v>
      </c>
      <c r="U111" s="36">
        <f t="shared" si="27"/>
        <v>360.67089887640452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42361610</v>
      </c>
      <c r="E112" s="32">
        <f>SUM(E107:E111)</f>
        <v>42361610</v>
      </c>
      <c r="F112" s="32">
        <f>SUM(F107:F111)</f>
        <v>12576043</v>
      </c>
      <c r="G112" s="37">
        <f t="shared" si="21"/>
        <v>0.29687358436093436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12576043</v>
      </c>
      <c r="O112" s="37">
        <f t="shared" si="25"/>
        <v>0.29687358436093436</v>
      </c>
      <c r="P112" s="32">
        <f>SUM(P107:P111)</f>
        <v>9046312</v>
      </c>
      <c r="Q112" s="32">
        <f>SUM(Q107:Q111)</f>
        <v>44327439</v>
      </c>
      <c r="R112" s="32">
        <f>SUM(R107:R111)</f>
        <v>44106605</v>
      </c>
      <c r="S112" s="32">
        <f>SUM(S107:S111)</f>
        <v>9046312</v>
      </c>
      <c r="T112" s="37">
        <f t="shared" si="26"/>
        <v>0.20407928371408959</v>
      </c>
      <c r="U112" s="37">
        <f t="shared" si="27"/>
        <v>0.39018453044732482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4393424</v>
      </c>
      <c r="E114" s="31">
        <v>4393424</v>
      </c>
      <c r="F114" s="31">
        <v>857328</v>
      </c>
      <c r="G114" s="36">
        <f t="shared" si="21"/>
        <v>0.19513891670824396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857328</v>
      </c>
      <c r="O114" s="36">
        <f t="shared" si="25"/>
        <v>0.19513891670824396</v>
      </c>
      <c r="P114" s="31">
        <v>657532</v>
      </c>
      <c r="Q114" s="31">
        <v>4503460</v>
      </c>
      <c r="R114" s="31">
        <v>2956719</v>
      </c>
      <c r="S114" s="31">
        <v>657532</v>
      </c>
      <c r="T114" s="36">
        <f t="shared" si="26"/>
        <v>0.14600595986197279</v>
      </c>
      <c r="U114" s="36">
        <f t="shared" si="27"/>
        <v>0.303857454846304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30894187</v>
      </c>
      <c r="E117" s="31">
        <v>30894187</v>
      </c>
      <c r="F117" s="31">
        <v>5966392</v>
      </c>
      <c r="G117" s="36">
        <f t="shared" si="21"/>
        <v>0.19312345069964132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5966392</v>
      </c>
      <c r="O117" s="36">
        <f t="shared" si="25"/>
        <v>0.19312345069964132</v>
      </c>
      <c r="P117" s="31">
        <v>7213769</v>
      </c>
      <c r="Q117" s="31">
        <v>27971596</v>
      </c>
      <c r="R117" s="31">
        <v>14026084</v>
      </c>
      <c r="S117" s="31">
        <v>7213769</v>
      </c>
      <c r="T117" s="36">
        <f t="shared" si="26"/>
        <v>0.25789622444139404</v>
      </c>
      <c r="U117" s="36">
        <f t="shared" si="27"/>
        <v>-0.17291612747788287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1727352</v>
      </c>
      <c r="E119" s="31">
        <v>1727352</v>
      </c>
      <c r="F119" s="31">
        <v>431544</v>
      </c>
      <c r="G119" s="36">
        <f t="shared" si="21"/>
        <v>0.24982979728509302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431544</v>
      </c>
      <c r="O119" s="36">
        <f t="shared" si="25"/>
        <v>0.24982979728509302</v>
      </c>
      <c r="P119" s="31">
        <v>424066</v>
      </c>
      <c r="Q119" s="31">
        <v>1643184</v>
      </c>
      <c r="R119" s="31">
        <v>1643184</v>
      </c>
      <c r="S119" s="31">
        <v>424066</v>
      </c>
      <c r="T119" s="36">
        <f t="shared" si="26"/>
        <v>0.25807578457433861</v>
      </c>
      <c r="U119" s="36">
        <f t="shared" si="27"/>
        <v>1.7634047530337149E-2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110000</v>
      </c>
      <c r="E120" s="31">
        <v>110000</v>
      </c>
      <c r="F120" s="31">
        <v>52062</v>
      </c>
      <c r="G120" s="36">
        <f t="shared" si="21"/>
        <v>0.4732909090909091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52062</v>
      </c>
      <c r="O120" s="36">
        <f t="shared" si="25"/>
        <v>0.4732909090909091</v>
      </c>
      <c r="P120" s="31">
        <v>32800</v>
      </c>
      <c r="Q120" s="31">
        <v>900791</v>
      </c>
      <c r="R120" s="31">
        <v>518791</v>
      </c>
      <c r="S120" s="31">
        <v>32800</v>
      </c>
      <c r="T120" s="36">
        <f t="shared" si="26"/>
        <v>3.6412441953793943E-2</v>
      </c>
      <c r="U120" s="36">
        <f t="shared" si="27"/>
        <v>0.58725609756097552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37124963</v>
      </c>
      <c r="E121" s="32">
        <f>SUM(E113:E120)</f>
        <v>37124963</v>
      </c>
      <c r="F121" s="32">
        <f>SUM(F113:F120)</f>
        <v>7307326</v>
      </c>
      <c r="G121" s="37">
        <f t="shared" si="21"/>
        <v>0.19683052613412705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7307326</v>
      </c>
      <c r="O121" s="37">
        <f t="shared" si="25"/>
        <v>0.19683052613412705</v>
      </c>
      <c r="P121" s="32">
        <f>SUM(P113:P120)</f>
        <v>8328167</v>
      </c>
      <c r="Q121" s="32">
        <f>SUM(Q113:Q120)</f>
        <v>35019031</v>
      </c>
      <c r="R121" s="32">
        <f>SUM(R113:R120)</f>
        <v>19144778</v>
      </c>
      <c r="S121" s="32">
        <f>SUM(S113:S120)</f>
        <v>8328167</v>
      </c>
      <c r="T121" s="37">
        <f t="shared" si="26"/>
        <v>0.23781831656050106</v>
      </c>
      <c r="U121" s="37">
        <f t="shared" si="27"/>
        <v>-0.12257691278284888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2021798</v>
      </c>
      <c r="E122" s="31">
        <v>2021798</v>
      </c>
      <c r="F122" s="31">
        <v>481032</v>
      </c>
      <c r="G122" s="36">
        <f t="shared" si="21"/>
        <v>0.23792287854671931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481032</v>
      </c>
      <c r="O122" s="36">
        <f t="shared" si="25"/>
        <v>0.23792287854671931</v>
      </c>
      <c r="P122" s="31">
        <v>523712</v>
      </c>
      <c r="Q122" s="31">
        <v>2018577</v>
      </c>
      <c r="R122" s="31">
        <v>2173621</v>
      </c>
      <c r="S122" s="31">
        <v>523712</v>
      </c>
      <c r="T122" s="36">
        <f t="shared" si="26"/>
        <v>0.25944613457896332</v>
      </c>
      <c r="U122" s="36">
        <f t="shared" si="27"/>
        <v>-8.1495172919467174E-2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11252335</v>
      </c>
      <c r="E123" s="31">
        <v>11252335</v>
      </c>
      <c r="F123" s="31">
        <v>2783204</v>
      </c>
      <c r="G123" s="36">
        <f t="shared" si="21"/>
        <v>0.24734457337077148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2783204</v>
      </c>
      <c r="O123" s="36">
        <f t="shared" si="25"/>
        <v>0.24734457337077148</v>
      </c>
      <c r="P123" s="31">
        <v>2446254</v>
      </c>
      <c r="Q123" s="31">
        <v>11337270</v>
      </c>
      <c r="R123" s="31">
        <v>13837270</v>
      </c>
      <c r="S123" s="31">
        <v>2446254</v>
      </c>
      <c r="T123" s="36">
        <f t="shared" si="26"/>
        <v>0.21577099248760945</v>
      </c>
      <c r="U123" s="36">
        <f t="shared" si="27"/>
        <v>0.13774121575273868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5174880</v>
      </c>
      <c r="E124" s="31">
        <v>5174880</v>
      </c>
      <c r="F124" s="31">
        <v>1438481</v>
      </c>
      <c r="G124" s="36">
        <f t="shared" si="21"/>
        <v>0.27797378876418388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1438481</v>
      </c>
      <c r="O124" s="36">
        <f t="shared" si="25"/>
        <v>0.27797378876418388</v>
      </c>
      <c r="P124" s="31">
        <v>1101190</v>
      </c>
      <c r="Q124" s="31">
        <v>4029084</v>
      </c>
      <c r="R124" s="31">
        <v>4922840</v>
      </c>
      <c r="S124" s="31">
        <v>1101190</v>
      </c>
      <c r="T124" s="36">
        <f t="shared" si="26"/>
        <v>0.27331026109160295</v>
      </c>
      <c r="U124" s="36">
        <f t="shared" si="27"/>
        <v>0.30629682434457273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18449013</v>
      </c>
      <c r="E126" s="32">
        <f>SUM(E122:E125)</f>
        <v>18449013</v>
      </c>
      <c r="F126" s="32">
        <f>SUM(F122:F125)</f>
        <v>4702717</v>
      </c>
      <c r="G126" s="37">
        <f t="shared" si="21"/>
        <v>0.25490344659630298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4702717</v>
      </c>
      <c r="O126" s="37">
        <f t="shared" si="25"/>
        <v>0.25490344659630298</v>
      </c>
      <c r="P126" s="32">
        <f>SUM(P122:P125)</f>
        <v>4071156</v>
      </c>
      <c r="Q126" s="32">
        <f>SUM(Q122:Q125)</f>
        <v>17384931</v>
      </c>
      <c r="R126" s="32">
        <f>SUM(R122:R125)</f>
        <v>20933731</v>
      </c>
      <c r="S126" s="32">
        <f>SUM(S122:S125)</f>
        <v>4071156</v>
      </c>
      <c r="T126" s="37">
        <f t="shared" si="26"/>
        <v>0.23417728836542406</v>
      </c>
      <c r="U126" s="37">
        <f t="shared" si="27"/>
        <v>0.15513063120155546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2916873</v>
      </c>
      <c r="E128" s="31">
        <v>2916873</v>
      </c>
      <c r="F128" s="31">
        <v>798685</v>
      </c>
      <c r="G128" s="36">
        <f t="shared" si="21"/>
        <v>0.27381548665300137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798685</v>
      </c>
      <c r="O128" s="36">
        <f t="shared" si="25"/>
        <v>0.27381548665300137</v>
      </c>
      <c r="P128" s="31">
        <v>353029</v>
      </c>
      <c r="Q128" s="31">
        <v>3326855</v>
      </c>
      <c r="R128" s="31">
        <v>3280555</v>
      </c>
      <c r="S128" s="31">
        <v>353029</v>
      </c>
      <c r="T128" s="36">
        <f t="shared" si="26"/>
        <v>0.10611493437495773</v>
      </c>
      <c r="U128" s="36">
        <f t="shared" si="27"/>
        <v>1.2623778783046151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584000</v>
      </c>
      <c r="E129" s="31">
        <v>584000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534000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6355</v>
      </c>
      <c r="E131" s="31">
        <v>6355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259083</v>
      </c>
      <c r="R131" s="31">
        <v>239083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3507228</v>
      </c>
      <c r="E132" s="32">
        <f>SUM(E127:E131)</f>
        <v>3507228</v>
      </c>
      <c r="F132" s="32">
        <f>SUM(F127:F131)</f>
        <v>798685</v>
      </c>
      <c r="G132" s="37">
        <f t="shared" si="21"/>
        <v>0.22772542874315557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798685</v>
      </c>
      <c r="O132" s="37">
        <f t="shared" si="25"/>
        <v>0.22772542874315557</v>
      </c>
      <c r="P132" s="32">
        <f>SUM(P127:P131)</f>
        <v>353029</v>
      </c>
      <c r="Q132" s="32">
        <f>SUM(Q127:Q131)</f>
        <v>3585938</v>
      </c>
      <c r="R132" s="32">
        <f>SUM(R127:R131)</f>
        <v>4053638</v>
      </c>
      <c r="S132" s="32">
        <f>SUM(S127:S131)</f>
        <v>353029</v>
      </c>
      <c r="T132" s="37">
        <f t="shared" si="26"/>
        <v>9.8448160564962361E-2</v>
      </c>
      <c r="U132" s="37">
        <f t="shared" si="27"/>
        <v>1.2623778783046151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8491647</v>
      </c>
      <c r="E133" s="31">
        <v>8491647</v>
      </c>
      <c r="F133" s="31">
        <v>1834823</v>
      </c>
      <c r="G133" s="36">
        <f t="shared" si="21"/>
        <v>0.21607386647136886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1834823</v>
      </c>
      <c r="O133" s="36">
        <f t="shared" si="25"/>
        <v>0.21607386647136886</v>
      </c>
      <c r="P133" s="31">
        <v>1582265</v>
      </c>
      <c r="Q133" s="31">
        <v>7579316</v>
      </c>
      <c r="R133" s="31">
        <v>7586932</v>
      </c>
      <c r="S133" s="31">
        <v>1582265</v>
      </c>
      <c r="T133" s="36">
        <f t="shared" si="26"/>
        <v>0.20876092248957559</v>
      </c>
      <c r="U133" s="36">
        <f t="shared" si="27"/>
        <v>0.15961801594549585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2502720</v>
      </c>
      <c r="E134" s="31">
        <v>2502720</v>
      </c>
      <c r="F134" s="31">
        <v>365561</v>
      </c>
      <c r="G134" s="36">
        <f t="shared" si="21"/>
        <v>0.14606548075693646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365561</v>
      </c>
      <c r="O134" s="36">
        <f t="shared" si="25"/>
        <v>0.14606548075693646</v>
      </c>
      <c r="P134" s="31">
        <v>395885</v>
      </c>
      <c r="Q134" s="31">
        <v>1905342</v>
      </c>
      <c r="R134" s="31">
        <v>1899194</v>
      </c>
      <c r="S134" s="31">
        <v>395885</v>
      </c>
      <c r="T134" s="36">
        <f t="shared" si="26"/>
        <v>0.20777634671360837</v>
      </c>
      <c r="U134" s="36">
        <f t="shared" si="27"/>
        <v>-7.659800194500932E-2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10994367</v>
      </c>
      <c r="E137" s="32">
        <f>SUM(E133:E136)</f>
        <v>10994367</v>
      </c>
      <c r="F137" s="32">
        <f>SUM(F133:F136)</f>
        <v>2200384</v>
      </c>
      <c r="G137" s="37">
        <f t="shared" ref="G137:G170" si="28">IF(($D137     =0),0,($F137     /$D137     ))</f>
        <v>0.20013739763280597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2200384</v>
      </c>
      <c r="O137" s="37">
        <f t="shared" ref="O137:O170" si="32">IF(($D137     =0),0,($N137     /$D137     ))</f>
        <v>0.20013739763280597</v>
      </c>
      <c r="P137" s="32">
        <f>SUM(P133:P136)</f>
        <v>1978150</v>
      </c>
      <c r="Q137" s="32">
        <f>SUM(Q133:Q136)</f>
        <v>9484658</v>
      </c>
      <c r="R137" s="32">
        <f>SUM(R133:R136)</f>
        <v>9486126</v>
      </c>
      <c r="S137" s="32">
        <f>SUM(S133:S136)</f>
        <v>1978150</v>
      </c>
      <c r="T137" s="37">
        <f t="shared" ref="T137:T170" si="33">IF(($Q137     =0),0,($S137     /$Q137     ))</f>
        <v>0.20856313427431963</v>
      </c>
      <c r="U137" s="37">
        <f t="shared" ref="U137:U170" si="34">IF(($P137     =0),0,(($F137     /$P137     )-1))</f>
        <v>0.11234436215656052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13324321</v>
      </c>
      <c r="E140" s="31">
        <v>13324321</v>
      </c>
      <c r="F140" s="31">
        <v>571466</v>
      </c>
      <c r="G140" s="36">
        <f t="shared" si="28"/>
        <v>4.2888939706571164E-2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571466</v>
      </c>
      <c r="O140" s="36">
        <f t="shared" si="32"/>
        <v>4.2888939706571164E-2</v>
      </c>
      <c r="P140" s="31">
        <v>621793</v>
      </c>
      <c r="Q140" s="31">
        <v>6848470</v>
      </c>
      <c r="R140" s="31">
        <v>10738785</v>
      </c>
      <c r="S140" s="31">
        <v>621793</v>
      </c>
      <c r="T140" s="36">
        <f t="shared" si="33"/>
        <v>9.0792980037877072E-2</v>
      </c>
      <c r="U140" s="36">
        <f t="shared" si="34"/>
        <v>-8.0938511691189818E-2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1940429</v>
      </c>
      <c r="E141" s="31">
        <v>1940429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-7377</v>
      </c>
      <c r="Q141" s="31">
        <v>0</v>
      </c>
      <c r="R141" s="31">
        <v>0</v>
      </c>
      <c r="S141" s="31">
        <v>-7377</v>
      </c>
      <c r="T141" s="36">
        <f t="shared" si="33"/>
        <v>0</v>
      </c>
      <c r="U141" s="36">
        <f t="shared" si="34"/>
        <v>-1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248890</v>
      </c>
      <c r="E142" s="31">
        <v>248890</v>
      </c>
      <c r="F142" s="31">
        <v>1387332</v>
      </c>
      <c r="G142" s="36">
        <f t="shared" si="28"/>
        <v>5.5740769014424041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1387332</v>
      </c>
      <c r="O142" s="36">
        <f t="shared" si="32"/>
        <v>5.5740769014424041</v>
      </c>
      <c r="P142" s="31">
        <v>1289854</v>
      </c>
      <c r="Q142" s="31">
        <v>485224</v>
      </c>
      <c r="R142" s="31">
        <v>490565</v>
      </c>
      <c r="S142" s="31">
        <v>1289854</v>
      </c>
      <c r="T142" s="36">
        <f t="shared" si="33"/>
        <v>2.6582650487197665</v>
      </c>
      <c r="U142" s="36">
        <f t="shared" si="34"/>
        <v>7.5572894296563886E-2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10337887</v>
      </c>
      <c r="E143" s="31">
        <v>10337887</v>
      </c>
      <c r="F143" s="31">
        <v>14447319</v>
      </c>
      <c r="G143" s="36">
        <f t="shared" si="28"/>
        <v>1.3975117932707137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14447319</v>
      </c>
      <c r="O143" s="36">
        <f t="shared" si="32"/>
        <v>1.3975117932707137</v>
      </c>
      <c r="P143" s="31">
        <v>13588333</v>
      </c>
      <c r="Q143" s="31">
        <v>28363872</v>
      </c>
      <c r="R143" s="31">
        <v>63414580</v>
      </c>
      <c r="S143" s="31">
        <v>13588333</v>
      </c>
      <c r="T143" s="36">
        <f t="shared" si="33"/>
        <v>0.47907186296708715</v>
      </c>
      <c r="U143" s="36">
        <f t="shared" si="34"/>
        <v>6.3214965367716536E-2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25851527</v>
      </c>
      <c r="E144" s="32">
        <f>SUM(E138:E143)</f>
        <v>25851527</v>
      </c>
      <c r="F144" s="32">
        <f>SUM(F138:F143)</f>
        <v>16406117</v>
      </c>
      <c r="G144" s="37">
        <f t="shared" si="28"/>
        <v>0.63462854631372456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16406117</v>
      </c>
      <c r="O144" s="37">
        <f t="shared" si="32"/>
        <v>0.63462854631372456</v>
      </c>
      <c r="P144" s="32">
        <f>SUM(P138:P143)</f>
        <v>15492603</v>
      </c>
      <c r="Q144" s="32">
        <f>SUM(Q138:Q143)</f>
        <v>35697566</v>
      </c>
      <c r="R144" s="32">
        <f>SUM(R138:R143)</f>
        <v>74643930</v>
      </c>
      <c r="S144" s="32">
        <f>SUM(S138:S143)</f>
        <v>15492603</v>
      </c>
      <c r="T144" s="37">
        <f t="shared" si="33"/>
        <v>0.43399606012353897</v>
      </c>
      <c r="U144" s="37">
        <f t="shared" si="34"/>
        <v>5.8964526490480562E-2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2956957</v>
      </c>
      <c r="E145" s="31">
        <v>2956957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2900000</v>
      </c>
      <c r="R145" s="31">
        <v>2900000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1304348</v>
      </c>
      <c r="E146" s="31">
        <v>1304348</v>
      </c>
      <c r="F146" s="31">
        <v>176899</v>
      </c>
      <c r="G146" s="36">
        <f t="shared" si="28"/>
        <v>0.13562254858366019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176899</v>
      </c>
      <c r="O146" s="36">
        <f t="shared" si="32"/>
        <v>0.13562254858366019</v>
      </c>
      <c r="P146" s="31">
        <v>127465</v>
      </c>
      <c r="Q146" s="31">
        <v>1417391</v>
      </c>
      <c r="R146" s="31">
        <v>2882374</v>
      </c>
      <c r="S146" s="31">
        <v>127465</v>
      </c>
      <c r="T146" s="36">
        <f t="shared" si="33"/>
        <v>8.9929313788502954E-2</v>
      </c>
      <c r="U146" s="36">
        <f t="shared" si="34"/>
        <v>0.38782410857882565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50000</v>
      </c>
      <c r="E149" s="31">
        <v>50000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4311305</v>
      </c>
      <c r="E150" s="32">
        <f>SUM(E145:E149)</f>
        <v>4311305</v>
      </c>
      <c r="F150" s="32">
        <f>SUM(F145:F149)</f>
        <v>176899</v>
      </c>
      <c r="G150" s="37">
        <f t="shared" si="28"/>
        <v>4.1031427839134556E-2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176899</v>
      </c>
      <c r="O150" s="37">
        <f t="shared" si="32"/>
        <v>4.1031427839134556E-2</v>
      </c>
      <c r="P150" s="32">
        <f>SUM(P145:P149)</f>
        <v>127465</v>
      </c>
      <c r="Q150" s="32">
        <f>SUM(Q145:Q149)</f>
        <v>4317391</v>
      </c>
      <c r="R150" s="32">
        <f>SUM(R145:R149)</f>
        <v>5782374</v>
      </c>
      <c r="S150" s="32">
        <f>SUM(S145:S149)</f>
        <v>127465</v>
      </c>
      <c r="T150" s="37">
        <f t="shared" si="33"/>
        <v>2.9523617388371819E-2</v>
      </c>
      <c r="U150" s="37">
        <f t="shared" si="34"/>
        <v>0.38782410857882565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10595800</v>
      </c>
      <c r="E152" s="31">
        <v>10595800</v>
      </c>
      <c r="F152" s="31">
        <v>953638</v>
      </c>
      <c r="G152" s="36">
        <f t="shared" si="28"/>
        <v>9.0001510032276938E-2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953638</v>
      </c>
      <c r="O152" s="36">
        <f t="shared" si="32"/>
        <v>9.0001510032276938E-2</v>
      </c>
      <c r="P152" s="31">
        <v>1460814</v>
      </c>
      <c r="Q152" s="31">
        <v>11046100</v>
      </c>
      <c r="R152" s="31">
        <v>11061703</v>
      </c>
      <c r="S152" s="31">
        <v>1460814</v>
      </c>
      <c r="T152" s="36">
        <f t="shared" si="33"/>
        <v>0.13224703741592056</v>
      </c>
      <c r="U152" s="36">
        <f t="shared" si="34"/>
        <v>-0.3471872531342115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6732193</v>
      </c>
      <c r="E153" s="31">
        <v>6732193</v>
      </c>
      <c r="F153" s="31">
        <v>993575</v>
      </c>
      <c r="G153" s="36">
        <f t="shared" si="28"/>
        <v>0.14758563814198433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993575</v>
      </c>
      <c r="O153" s="36">
        <f t="shared" si="32"/>
        <v>0.14758563814198433</v>
      </c>
      <c r="P153" s="31">
        <v>1135941</v>
      </c>
      <c r="Q153" s="31">
        <v>5654730</v>
      </c>
      <c r="R153" s="31">
        <v>6833488</v>
      </c>
      <c r="S153" s="31">
        <v>1135941</v>
      </c>
      <c r="T153" s="36">
        <f t="shared" si="33"/>
        <v>0.20088333129963765</v>
      </c>
      <c r="U153" s="36">
        <f t="shared" si="34"/>
        <v>-0.12532869224722054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1943622</v>
      </c>
      <c r="E154" s="31">
        <v>1943622</v>
      </c>
      <c r="F154" s="31">
        <v>360691</v>
      </c>
      <c r="G154" s="36">
        <f t="shared" si="28"/>
        <v>0.18557672222273672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360691</v>
      </c>
      <c r="O154" s="36">
        <f t="shared" si="32"/>
        <v>0.18557672222273672</v>
      </c>
      <c r="P154" s="31">
        <v>625926</v>
      </c>
      <c r="Q154" s="31">
        <v>2128932</v>
      </c>
      <c r="R154" s="31">
        <v>1776759</v>
      </c>
      <c r="S154" s="31">
        <v>625926</v>
      </c>
      <c r="T154" s="36">
        <f t="shared" si="33"/>
        <v>0.2940093906240312</v>
      </c>
      <c r="U154" s="36">
        <f t="shared" si="34"/>
        <v>-0.42374817470435799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2500000</v>
      </c>
      <c r="E155" s="31">
        <v>2500000</v>
      </c>
      <c r="F155" s="31">
        <v>325821</v>
      </c>
      <c r="G155" s="36">
        <f t="shared" si="28"/>
        <v>0.13032840000000001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325821</v>
      </c>
      <c r="O155" s="36">
        <f t="shared" si="32"/>
        <v>0.13032840000000001</v>
      </c>
      <c r="P155" s="31">
        <v>343845</v>
      </c>
      <c r="Q155" s="31">
        <v>1673913</v>
      </c>
      <c r="R155" s="31">
        <v>2073913</v>
      </c>
      <c r="S155" s="31">
        <v>343845</v>
      </c>
      <c r="T155" s="36">
        <f t="shared" si="33"/>
        <v>0.20541390143932212</v>
      </c>
      <c r="U155" s="36">
        <f t="shared" si="34"/>
        <v>-5.2418967848885445E-2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10455187</v>
      </c>
      <c r="E156" s="31">
        <v>10455187</v>
      </c>
      <c r="F156" s="31">
        <v>485435</v>
      </c>
      <c r="G156" s="36">
        <f t="shared" si="28"/>
        <v>4.6430063852516461E-2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485435</v>
      </c>
      <c r="O156" s="36">
        <f t="shared" si="32"/>
        <v>4.6430063852516461E-2</v>
      </c>
      <c r="P156" s="31">
        <v>829363</v>
      </c>
      <c r="Q156" s="31">
        <v>10698130</v>
      </c>
      <c r="R156" s="31">
        <v>8400370</v>
      </c>
      <c r="S156" s="31">
        <v>829363</v>
      </c>
      <c r="T156" s="36">
        <f t="shared" si="33"/>
        <v>7.7524109353690779E-2</v>
      </c>
      <c r="U156" s="36">
        <f t="shared" si="34"/>
        <v>-0.41468934591969986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32226802</v>
      </c>
      <c r="E157" s="32">
        <f>SUM(E151:E156)</f>
        <v>32226802</v>
      </c>
      <c r="F157" s="32">
        <f>SUM(F151:F156)</f>
        <v>3119160</v>
      </c>
      <c r="G157" s="37">
        <f t="shared" si="28"/>
        <v>9.6787760696826194E-2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3119160</v>
      </c>
      <c r="O157" s="37">
        <f t="shared" si="32"/>
        <v>9.6787760696826194E-2</v>
      </c>
      <c r="P157" s="32">
        <f>SUM(P151:P156)</f>
        <v>4395889</v>
      </c>
      <c r="Q157" s="32">
        <f>SUM(Q151:Q156)</f>
        <v>31201805</v>
      </c>
      <c r="R157" s="32">
        <f>SUM(R151:R156)</f>
        <v>30146233</v>
      </c>
      <c r="S157" s="32">
        <f>SUM(S151:S156)</f>
        <v>4395889</v>
      </c>
      <c r="T157" s="37">
        <f t="shared" si="33"/>
        <v>0.14088572760454082</v>
      </c>
      <c r="U157" s="37">
        <f t="shared" si="34"/>
        <v>-0.29043704242759538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9402726</v>
      </c>
      <c r="E159" s="31">
        <v>9402726</v>
      </c>
      <c r="F159" s="31">
        <v>1957887</v>
      </c>
      <c r="G159" s="36">
        <f t="shared" si="28"/>
        <v>0.20822546567878294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1957887</v>
      </c>
      <c r="O159" s="36">
        <f t="shared" si="32"/>
        <v>0.20822546567878294</v>
      </c>
      <c r="P159" s="31">
        <v>1765686</v>
      </c>
      <c r="Q159" s="31">
        <v>8051392</v>
      </c>
      <c r="R159" s="31">
        <v>8380582</v>
      </c>
      <c r="S159" s="31">
        <v>1765686</v>
      </c>
      <c r="T159" s="36">
        <f t="shared" si="33"/>
        <v>0.21930195424592419</v>
      </c>
      <c r="U159" s="36">
        <f t="shared" si="34"/>
        <v>0.10885344279787001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5642796</v>
      </c>
      <c r="E160" s="31">
        <v>5642796</v>
      </c>
      <c r="F160" s="31">
        <v>720899</v>
      </c>
      <c r="G160" s="36">
        <f t="shared" si="28"/>
        <v>0.12775563745348936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720899</v>
      </c>
      <c r="O160" s="36">
        <f t="shared" si="32"/>
        <v>0.12775563745348936</v>
      </c>
      <c r="P160" s="31">
        <v>785027</v>
      </c>
      <c r="Q160" s="31">
        <v>5795698</v>
      </c>
      <c r="R160" s="31">
        <v>5969640</v>
      </c>
      <c r="S160" s="31">
        <v>785027</v>
      </c>
      <c r="T160" s="36">
        <f t="shared" si="33"/>
        <v>0.135449949255465</v>
      </c>
      <c r="U160" s="36">
        <f t="shared" si="34"/>
        <v>-8.1688910062965969E-2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8450947</v>
      </c>
      <c r="E162" s="31">
        <v>8450947</v>
      </c>
      <c r="F162" s="31">
        <v>1069086</v>
      </c>
      <c r="G162" s="36">
        <f t="shared" si="28"/>
        <v>0.12650487572576186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1069086</v>
      </c>
      <c r="O162" s="36">
        <f t="shared" si="32"/>
        <v>0.12650487572576186</v>
      </c>
      <c r="P162" s="31">
        <v>1113494</v>
      </c>
      <c r="Q162" s="31">
        <v>7789216</v>
      </c>
      <c r="R162" s="31">
        <v>7687991</v>
      </c>
      <c r="S162" s="31">
        <v>1113494</v>
      </c>
      <c r="T162" s="36">
        <f t="shared" si="33"/>
        <v>0.14295328310320321</v>
      </c>
      <c r="U162" s="36">
        <f t="shared" si="34"/>
        <v>-3.9881669771009043E-2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23496469</v>
      </c>
      <c r="E163" s="32">
        <f>SUM(E158:E162)</f>
        <v>23496469</v>
      </c>
      <c r="F163" s="32">
        <f>SUM(F158:F162)</f>
        <v>3747872</v>
      </c>
      <c r="G163" s="37">
        <f t="shared" si="28"/>
        <v>0.15950788180130385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3747872</v>
      </c>
      <c r="O163" s="37">
        <f t="shared" si="32"/>
        <v>0.15950788180130385</v>
      </c>
      <c r="P163" s="32">
        <f>SUM(P158:P162)</f>
        <v>3664207</v>
      </c>
      <c r="Q163" s="32">
        <f>SUM(Q158:Q162)</f>
        <v>21636306</v>
      </c>
      <c r="R163" s="32">
        <f>SUM(R158:R162)</f>
        <v>22038213</v>
      </c>
      <c r="S163" s="32">
        <f>SUM(S158:S162)</f>
        <v>3664207</v>
      </c>
      <c r="T163" s="37">
        <f t="shared" si="33"/>
        <v>0.16935455617978412</v>
      </c>
      <c r="U163" s="37">
        <f t="shared" si="34"/>
        <v>2.2833044093851784E-2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29495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3918716</v>
      </c>
      <c r="E167" s="31">
        <v>3918716</v>
      </c>
      <c r="F167" s="31">
        <v>581210</v>
      </c>
      <c r="G167" s="36">
        <f t="shared" si="28"/>
        <v>0.14831643834357988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581210</v>
      </c>
      <c r="O167" s="36">
        <f t="shared" si="32"/>
        <v>0.14831643834357988</v>
      </c>
      <c r="P167" s="31">
        <v>726582</v>
      </c>
      <c r="Q167" s="31">
        <v>4878060</v>
      </c>
      <c r="R167" s="31">
        <v>3658985</v>
      </c>
      <c r="S167" s="31">
        <v>726582</v>
      </c>
      <c r="T167" s="36">
        <f t="shared" si="33"/>
        <v>0.14894896741737493</v>
      </c>
      <c r="U167" s="36">
        <f t="shared" si="34"/>
        <v>-0.20007652267741283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9891893</v>
      </c>
      <c r="E168" s="31">
        <v>9891893</v>
      </c>
      <c r="F168" s="31">
        <v>1976516</v>
      </c>
      <c r="G168" s="36">
        <f t="shared" si="28"/>
        <v>0.19981170439267792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1976516</v>
      </c>
      <c r="O168" s="36">
        <f t="shared" si="32"/>
        <v>0.19981170439267792</v>
      </c>
      <c r="P168" s="31">
        <v>1973345</v>
      </c>
      <c r="Q168" s="31">
        <v>12058213</v>
      </c>
      <c r="R168" s="31">
        <v>9130401</v>
      </c>
      <c r="S168" s="31">
        <v>1973345</v>
      </c>
      <c r="T168" s="36">
        <f t="shared" si="33"/>
        <v>0.16365152945963055</v>
      </c>
      <c r="U168" s="36">
        <f t="shared" si="34"/>
        <v>1.6069161753267114E-3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13810609</v>
      </c>
      <c r="E169" s="32">
        <f>SUM(E164:E168)</f>
        <v>13810609</v>
      </c>
      <c r="F169" s="32">
        <f>SUM(F164:F168)</f>
        <v>2557726</v>
      </c>
      <c r="G169" s="37">
        <f t="shared" si="28"/>
        <v>0.18520008784551065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2557726</v>
      </c>
      <c r="O169" s="37">
        <f t="shared" si="32"/>
        <v>0.18520008784551065</v>
      </c>
      <c r="P169" s="32">
        <f>SUM(P164:P168)</f>
        <v>2699927</v>
      </c>
      <c r="Q169" s="32">
        <f>SUM(Q164:Q168)</f>
        <v>16936273</v>
      </c>
      <c r="R169" s="32">
        <f>SUM(R164:R168)</f>
        <v>12818881</v>
      </c>
      <c r="S169" s="32">
        <f>SUM(S164:S168)</f>
        <v>2699927</v>
      </c>
      <c r="T169" s="37">
        <f t="shared" si="33"/>
        <v>0.15941683273527771</v>
      </c>
      <c r="U169" s="37">
        <f t="shared" si="34"/>
        <v>-5.2668461036168734E-2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348639203</v>
      </c>
      <c r="E170" s="32">
        <f>SUM(E105,E107:E111,E113:E120,E122:E125,E127:E131,E133:E136,E138:E143,E145:E149,E151:E156,E158:E162,E164:E168)</f>
        <v>348639203</v>
      </c>
      <c r="F170" s="32">
        <f>SUM(F105,F107:F111,F113:F120,F122:F125,F127:F131,F133:F136,F138:F143,F145:F149,F151:F156,F158:F162,F164:F168)</f>
        <v>84255116</v>
      </c>
      <c r="G170" s="37">
        <f t="shared" si="28"/>
        <v>0.24166850794458705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84255116</v>
      </c>
      <c r="O170" s="37">
        <f t="shared" si="32"/>
        <v>0.24166850794458705</v>
      </c>
      <c r="P170" s="32">
        <f>SUM(P105,P107:P111,P113:P120,P122:P125,P127:P131,P133:P136,P138:P143,P145:P149,P151:P156,P158:P162,P164:P168)</f>
        <v>77672862</v>
      </c>
      <c r="Q170" s="32">
        <f>SUM(Q105,Q107:Q111,Q113:Q120,Q122:Q125,Q127:Q131,Q133:Q136,Q138:Q143,Q145:Q149,Q151:Q156,Q158:Q162,Q164:Q168)</f>
        <v>349153438</v>
      </c>
      <c r="R170" s="32">
        <f>SUM(R105,R107:R111,R113:R120,R122:R125,R127:R131,R133:R136,R138:R143,R145:R149,R151:R156,R158:R162,R164:R168)</f>
        <v>370325409</v>
      </c>
      <c r="S170" s="32">
        <f>SUM(S105,S107:S111,S113:S120,S122:S125,S127:S131,S133:S136,S138:S143,S145:S149,S151:S156,S158:S162,S164:S168)</f>
        <v>77672862</v>
      </c>
      <c r="T170" s="37">
        <f t="shared" si="33"/>
        <v>0.22246053896797086</v>
      </c>
      <c r="U170" s="37">
        <f t="shared" si="34"/>
        <v>8.4743291678887722E-2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4037376</v>
      </c>
      <c r="E173" s="31">
        <v>4037376</v>
      </c>
      <c r="F173" s="31">
        <v>522156</v>
      </c>
      <c r="G173" s="36">
        <f t="shared" ref="G173:G205" si="35">IF(($D173     =0),0,($F173     /$D173     ))</f>
        <v>0.12933053547650752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522156</v>
      </c>
      <c r="O173" s="36">
        <f t="shared" ref="O173:O205" si="39">IF(($D173     =0),0,($N173     /$D173     ))</f>
        <v>0.12933053547650752</v>
      </c>
      <c r="P173" s="31">
        <v>675691</v>
      </c>
      <c r="Q173" s="31">
        <v>3811139</v>
      </c>
      <c r="R173" s="31">
        <v>3794436</v>
      </c>
      <c r="S173" s="31">
        <v>675691</v>
      </c>
      <c r="T173" s="36">
        <f t="shared" ref="T173:T205" si="40">IF(($Q173     =0),0,($S173     /$Q173     ))</f>
        <v>0.1772937171800871</v>
      </c>
      <c r="U173" s="36">
        <f t="shared" ref="U173:U205" si="41">IF(($P173     =0),0,(($F173     /$P173     )-1))</f>
        <v>-0.2272266464996574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2581584</v>
      </c>
      <c r="E174" s="31">
        <v>2581584</v>
      </c>
      <c r="F174" s="31">
        <v>1036468</v>
      </c>
      <c r="G174" s="36">
        <f t="shared" si="35"/>
        <v>0.40148528965162472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1036468</v>
      </c>
      <c r="O174" s="36">
        <f t="shared" si="39"/>
        <v>0.40148528965162472</v>
      </c>
      <c r="P174" s="31">
        <v>366721</v>
      </c>
      <c r="Q174" s="31">
        <v>3521028</v>
      </c>
      <c r="R174" s="31">
        <v>2409028</v>
      </c>
      <c r="S174" s="31">
        <v>366721</v>
      </c>
      <c r="T174" s="36">
        <f t="shared" si="40"/>
        <v>0.1041516852464678</v>
      </c>
      <c r="U174" s="36">
        <f t="shared" si="41"/>
        <v>1.8263121010250298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8642463</v>
      </c>
      <c r="E175" s="31">
        <v>8642463</v>
      </c>
      <c r="F175" s="31">
        <v>1753972</v>
      </c>
      <c r="G175" s="36">
        <f t="shared" si="35"/>
        <v>0.20294816419809955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1753972</v>
      </c>
      <c r="O175" s="36">
        <f t="shared" si="39"/>
        <v>0.20294816419809955</v>
      </c>
      <c r="P175" s="31">
        <v>1460510</v>
      </c>
      <c r="Q175" s="31">
        <v>10209945</v>
      </c>
      <c r="R175" s="31">
        <v>10209945</v>
      </c>
      <c r="S175" s="31">
        <v>1460510</v>
      </c>
      <c r="T175" s="36">
        <f t="shared" si="40"/>
        <v>0.1430477833132304</v>
      </c>
      <c r="U175" s="36">
        <f t="shared" si="41"/>
        <v>0.20093118157355994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29831873</v>
      </c>
      <c r="E176" s="31">
        <v>29831873</v>
      </c>
      <c r="F176" s="31">
        <v>4280501</v>
      </c>
      <c r="G176" s="36">
        <f t="shared" si="35"/>
        <v>0.14348750412017375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4280501</v>
      </c>
      <c r="O176" s="36">
        <f t="shared" si="39"/>
        <v>0.14348750412017375</v>
      </c>
      <c r="P176" s="31">
        <v>6341939</v>
      </c>
      <c r="Q176" s="31">
        <v>34408658</v>
      </c>
      <c r="R176" s="31">
        <v>33635604</v>
      </c>
      <c r="S176" s="31">
        <v>6341939</v>
      </c>
      <c r="T176" s="36">
        <f t="shared" si="40"/>
        <v>0.18431230302559315</v>
      </c>
      <c r="U176" s="36">
        <f t="shared" si="41"/>
        <v>-0.32504853799445244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12065112</v>
      </c>
      <c r="E178" s="31">
        <v>12065112</v>
      </c>
      <c r="F178" s="31">
        <v>3765846</v>
      </c>
      <c r="G178" s="36">
        <f t="shared" si="35"/>
        <v>0.31212689944361893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3765846</v>
      </c>
      <c r="O178" s="36">
        <f t="shared" si="39"/>
        <v>0.31212689944361893</v>
      </c>
      <c r="P178" s="31">
        <v>2900009</v>
      </c>
      <c r="Q178" s="31">
        <v>10491024</v>
      </c>
      <c r="R178" s="31">
        <v>10631024</v>
      </c>
      <c r="S178" s="31">
        <v>2900009</v>
      </c>
      <c r="T178" s="36">
        <f t="shared" si="40"/>
        <v>0.27642763947542204</v>
      </c>
      <c r="U178" s="36">
        <f t="shared" si="41"/>
        <v>0.29856355618206698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57158408</v>
      </c>
      <c r="E179" s="32">
        <f>SUM(E173:E178)</f>
        <v>57158408</v>
      </c>
      <c r="F179" s="32">
        <f>SUM(F173:F178)</f>
        <v>11358943</v>
      </c>
      <c r="G179" s="37">
        <f t="shared" si="35"/>
        <v>0.19872742081969813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11358943</v>
      </c>
      <c r="O179" s="37">
        <f t="shared" si="39"/>
        <v>0.19872742081969813</v>
      </c>
      <c r="P179" s="32">
        <f>SUM(P173:P178)</f>
        <v>11744870</v>
      </c>
      <c r="Q179" s="32">
        <f>SUM(Q173:Q178)</f>
        <v>62441794</v>
      </c>
      <c r="R179" s="32">
        <f>SUM(R173:R178)</f>
        <v>60680037</v>
      </c>
      <c r="S179" s="32">
        <f>SUM(S173:S178)</f>
        <v>11744870</v>
      </c>
      <c r="T179" s="37">
        <f t="shared" si="40"/>
        <v>0.18809309034266375</v>
      </c>
      <c r="U179" s="37">
        <f t="shared" si="41"/>
        <v>-3.2859197249522576E-2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2022798</v>
      </c>
      <c r="E180" s="31">
        <v>2022798</v>
      </c>
      <c r="F180" s="31">
        <v>312968</v>
      </c>
      <c r="G180" s="36">
        <f t="shared" si="35"/>
        <v>0.15472034281228278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312968</v>
      </c>
      <c r="O180" s="36">
        <f t="shared" si="39"/>
        <v>0.15472034281228278</v>
      </c>
      <c r="P180" s="31">
        <v>114293</v>
      </c>
      <c r="Q180" s="31">
        <v>1939718</v>
      </c>
      <c r="R180" s="31">
        <v>1939718</v>
      </c>
      <c r="S180" s="31">
        <v>114293</v>
      </c>
      <c r="T180" s="36">
        <f t="shared" si="40"/>
        <v>5.8922482546432009E-2</v>
      </c>
      <c r="U180" s="36">
        <f t="shared" si="41"/>
        <v>1.7382954336661038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4381460</v>
      </c>
      <c r="E181" s="31">
        <v>4381460</v>
      </c>
      <c r="F181" s="31">
        <v>343113</v>
      </c>
      <c r="G181" s="36">
        <f t="shared" si="35"/>
        <v>7.8310197970539494E-2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343113</v>
      </c>
      <c r="O181" s="36">
        <f t="shared" si="39"/>
        <v>7.8310197970539494E-2</v>
      </c>
      <c r="P181" s="31">
        <v>261097</v>
      </c>
      <c r="Q181" s="31">
        <v>3567081</v>
      </c>
      <c r="R181" s="31">
        <v>1191481</v>
      </c>
      <c r="S181" s="31">
        <v>261097</v>
      </c>
      <c r="T181" s="36">
        <f t="shared" si="40"/>
        <v>7.3196263275210185E-2</v>
      </c>
      <c r="U181" s="36">
        <f t="shared" si="41"/>
        <v>0.31412080567758349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5764558</v>
      </c>
      <c r="E183" s="31">
        <v>5764558</v>
      </c>
      <c r="F183" s="31">
        <v>1142268</v>
      </c>
      <c r="G183" s="36">
        <f t="shared" si="35"/>
        <v>0.19815361385903307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1142268</v>
      </c>
      <c r="O183" s="36">
        <f t="shared" si="39"/>
        <v>0.19815361385903307</v>
      </c>
      <c r="P183" s="31">
        <v>1373534</v>
      </c>
      <c r="Q183" s="31">
        <v>7302455</v>
      </c>
      <c r="R183" s="31">
        <v>6228955</v>
      </c>
      <c r="S183" s="31">
        <v>1373534</v>
      </c>
      <c r="T183" s="36">
        <f t="shared" si="40"/>
        <v>0.18809208683928899</v>
      </c>
      <c r="U183" s="36">
        <f t="shared" si="41"/>
        <v>-0.1683729707455367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3485994</v>
      </c>
      <c r="E184" s="31">
        <v>3485994</v>
      </c>
      <c r="F184" s="31">
        <v>505033</v>
      </c>
      <c r="G184" s="36">
        <f t="shared" si="35"/>
        <v>0.1448748907772073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505033</v>
      </c>
      <c r="O184" s="36">
        <f t="shared" si="39"/>
        <v>0.1448748907772073</v>
      </c>
      <c r="P184" s="31">
        <v>752827</v>
      </c>
      <c r="Q184" s="31">
        <v>2316031</v>
      </c>
      <c r="R184" s="31">
        <v>2059809</v>
      </c>
      <c r="S184" s="31">
        <v>752827</v>
      </c>
      <c r="T184" s="36">
        <f t="shared" si="40"/>
        <v>0.32505048507554518</v>
      </c>
      <c r="U184" s="36">
        <f t="shared" si="41"/>
        <v>-0.32915131896172689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15654810</v>
      </c>
      <c r="E185" s="32">
        <f>SUM(E180:E184)</f>
        <v>15654810</v>
      </c>
      <c r="F185" s="32">
        <f>SUM(F180:F184)</f>
        <v>2303382</v>
      </c>
      <c r="G185" s="37">
        <f t="shared" si="35"/>
        <v>0.1471357365563683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2303382</v>
      </c>
      <c r="O185" s="37">
        <f t="shared" si="39"/>
        <v>0.1471357365563683</v>
      </c>
      <c r="P185" s="32">
        <f>SUM(P180:P184)</f>
        <v>2501751</v>
      </c>
      <c r="Q185" s="32">
        <f>SUM(Q180:Q184)</f>
        <v>15125285</v>
      </c>
      <c r="R185" s="32">
        <f>SUM(R180:R184)</f>
        <v>11419963</v>
      </c>
      <c r="S185" s="32">
        <f>SUM(S180:S184)</f>
        <v>2501751</v>
      </c>
      <c r="T185" s="37">
        <f t="shared" si="40"/>
        <v>0.16540190812933442</v>
      </c>
      <c r="U185" s="37">
        <f t="shared" si="41"/>
        <v>-7.9292063838487525E-2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12188735</v>
      </c>
      <c r="E187" s="31">
        <v>12188735</v>
      </c>
      <c r="F187" s="31">
        <v>1917292</v>
      </c>
      <c r="G187" s="36">
        <f t="shared" si="35"/>
        <v>0.15730032690020745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1917292</v>
      </c>
      <c r="O187" s="36">
        <f t="shared" si="39"/>
        <v>0.15730032690020745</v>
      </c>
      <c r="P187" s="31">
        <v>1764255</v>
      </c>
      <c r="Q187" s="31">
        <v>11284182</v>
      </c>
      <c r="R187" s="31">
        <v>11307981</v>
      </c>
      <c r="S187" s="31">
        <v>1764255</v>
      </c>
      <c r="T187" s="36">
        <f t="shared" si="40"/>
        <v>0.1563476200578828</v>
      </c>
      <c r="U187" s="36">
        <f t="shared" si="41"/>
        <v>8.6743129536263286E-2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17105386</v>
      </c>
      <c r="E188" s="31">
        <v>17105386</v>
      </c>
      <c r="F188" s="31">
        <v>3149102</v>
      </c>
      <c r="G188" s="36">
        <f t="shared" si="35"/>
        <v>0.18410002557089328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3149102</v>
      </c>
      <c r="O188" s="36">
        <f t="shared" si="39"/>
        <v>0.18410002557089328</v>
      </c>
      <c r="P188" s="31">
        <v>3593914</v>
      </c>
      <c r="Q188" s="31">
        <v>18556461</v>
      </c>
      <c r="R188" s="31">
        <v>16732678</v>
      </c>
      <c r="S188" s="31">
        <v>3593914</v>
      </c>
      <c r="T188" s="36">
        <f t="shared" si="40"/>
        <v>0.19367453740236351</v>
      </c>
      <c r="U188" s="36">
        <f t="shared" si="41"/>
        <v>-0.12376812578152951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13099817</v>
      </c>
      <c r="E189" s="31">
        <v>13099817</v>
      </c>
      <c r="F189" s="31">
        <v>1684846</v>
      </c>
      <c r="G189" s="36">
        <f t="shared" si="35"/>
        <v>0.12861599517000885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1684846</v>
      </c>
      <c r="O189" s="36">
        <f t="shared" si="39"/>
        <v>0.12861599517000885</v>
      </c>
      <c r="P189" s="31">
        <v>1438959</v>
      </c>
      <c r="Q189" s="31">
        <v>12370532</v>
      </c>
      <c r="R189" s="31">
        <v>11238063</v>
      </c>
      <c r="S189" s="31">
        <v>1438959</v>
      </c>
      <c r="T189" s="36">
        <f t="shared" si="40"/>
        <v>0.11632151309256546</v>
      </c>
      <c r="U189" s="36">
        <f t="shared" si="41"/>
        <v>0.17087839194862386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10879000</v>
      </c>
      <c r="E190" s="31">
        <v>10879000</v>
      </c>
      <c r="F190" s="31">
        <v>2309865</v>
      </c>
      <c r="G190" s="36">
        <f t="shared" si="35"/>
        <v>0.21232328339001746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2309865</v>
      </c>
      <c r="O190" s="36">
        <f t="shared" si="39"/>
        <v>0.21232328339001746</v>
      </c>
      <c r="P190" s="31">
        <v>2125839</v>
      </c>
      <c r="Q190" s="31">
        <v>10139000</v>
      </c>
      <c r="R190" s="31">
        <v>10152000</v>
      </c>
      <c r="S190" s="31">
        <v>2125839</v>
      </c>
      <c r="T190" s="36">
        <f t="shared" si="40"/>
        <v>0.20966949403294211</v>
      </c>
      <c r="U190" s="36">
        <f t="shared" si="41"/>
        <v>8.6566292179228954E-2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53272938</v>
      </c>
      <c r="E191" s="32">
        <f>SUM(E186:E190)</f>
        <v>53272938</v>
      </c>
      <c r="F191" s="32">
        <f>SUM(F186:F190)</f>
        <v>9061105</v>
      </c>
      <c r="G191" s="37">
        <f t="shared" si="35"/>
        <v>0.1700883288997502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9061105</v>
      </c>
      <c r="O191" s="37">
        <f t="shared" si="39"/>
        <v>0.1700883288997502</v>
      </c>
      <c r="P191" s="32">
        <f>SUM(P186:P190)</f>
        <v>8922967</v>
      </c>
      <c r="Q191" s="32">
        <f>SUM(Q186:Q190)</f>
        <v>52350175</v>
      </c>
      <c r="R191" s="32">
        <f>SUM(R186:R190)</f>
        <v>49430722</v>
      </c>
      <c r="S191" s="32">
        <f>SUM(S186:S190)</f>
        <v>8922967</v>
      </c>
      <c r="T191" s="37">
        <f t="shared" si="40"/>
        <v>0.17044770146422625</v>
      </c>
      <c r="U191" s="37">
        <f t="shared" si="41"/>
        <v>1.5481173470662801E-2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4405423</v>
      </c>
      <c r="E192" s="31">
        <v>4405423</v>
      </c>
      <c r="F192" s="31">
        <v>800624</v>
      </c>
      <c r="G192" s="36">
        <f t="shared" si="35"/>
        <v>0.18173601036722239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800624</v>
      </c>
      <c r="O192" s="36">
        <f t="shared" si="39"/>
        <v>0.18173601036722239</v>
      </c>
      <c r="P192" s="31">
        <v>784255</v>
      </c>
      <c r="Q192" s="31">
        <v>3377832</v>
      </c>
      <c r="R192" s="31">
        <v>3377832</v>
      </c>
      <c r="S192" s="31">
        <v>784255</v>
      </c>
      <c r="T192" s="36">
        <f t="shared" si="40"/>
        <v>0.23217702952663127</v>
      </c>
      <c r="U192" s="36">
        <f t="shared" si="41"/>
        <v>2.0872037793829845E-2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4148754</v>
      </c>
      <c r="E193" s="31">
        <v>4148754</v>
      </c>
      <c r="F193" s="31">
        <v>786265</v>
      </c>
      <c r="G193" s="36">
        <f t="shared" si="35"/>
        <v>0.18951834695429037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786265</v>
      </c>
      <c r="O193" s="36">
        <f t="shared" si="39"/>
        <v>0.18951834695429037</v>
      </c>
      <c r="P193" s="31">
        <v>716921</v>
      </c>
      <c r="Q193" s="31">
        <v>2971003</v>
      </c>
      <c r="R193" s="31">
        <v>2971003</v>
      </c>
      <c r="S193" s="31">
        <v>716921</v>
      </c>
      <c r="T193" s="36">
        <f t="shared" si="40"/>
        <v>0.24130605051560028</v>
      </c>
      <c r="U193" s="36">
        <f t="shared" si="41"/>
        <v>9.6724743730480789E-2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4860830</v>
      </c>
      <c r="E194" s="31">
        <v>4860830</v>
      </c>
      <c r="F194" s="31">
        <v>1154750</v>
      </c>
      <c r="G194" s="36">
        <f t="shared" si="35"/>
        <v>0.23756230931754455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1154750</v>
      </c>
      <c r="O194" s="36">
        <f t="shared" si="39"/>
        <v>0.23756230931754455</v>
      </c>
      <c r="P194" s="31">
        <v>864467</v>
      </c>
      <c r="Q194" s="31">
        <v>4103992</v>
      </c>
      <c r="R194" s="31">
        <v>4225440</v>
      </c>
      <c r="S194" s="31">
        <v>864467</v>
      </c>
      <c r="T194" s="36">
        <f t="shared" si="40"/>
        <v>0.21064051781777351</v>
      </c>
      <c r="U194" s="36">
        <f t="shared" si="41"/>
        <v>0.33579419457307225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5558208</v>
      </c>
      <c r="E195" s="31">
        <v>5558208</v>
      </c>
      <c r="F195" s="31">
        <v>1029497</v>
      </c>
      <c r="G195" s="36">
        <f t="shared" si="35"/>
        <v>0.18522102807235713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1029497</v>
      </c>
      <c r="O195" s="36">
        <f t="shared" si="39"/>
        <v>0.18522102807235713</v>
      </c>
      <c r="P195" s="31">
        <v>892865</v>
      </c>
      <c r="Q195" s="31">
        <v>4697901</v>
      </c>
      <c r="R195" s="31">
        <v>5270887</v>
      </c>
      <c r="S195" s="31">
        <v>892865</v>
      </c>
      <c r="T195" s="36">
        <f t="shared" si="40"/>
        <v>0.19005615486575814</v>
      </c>
      <c r="U195" s="36">
        <f t="shared" si="41"/>
        <v>0.15302649336685836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6375300</v>
      </c>
      <c r="E196" s="31">
        <v>6375300</v>
      </c>
      <c r="F196" s="31">
        <v>1759205</v>
      </c>
      <c r="G196" s="36">
        <f t="shared" si="35"/>
        <v>0.2759407400436058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1759205</v>
      </c>
      <c r="O196" s="36">
        <f t="shared" si="39"/>
        <v>0.2759407400436058</v>
      </c>
      <c r="P196" s="31">
        <v>1450615</v>
      </c>
      <c r="Q196" s="31">
        <v>7329240</v>
      </c>
      <c r="R196" s="31">
        <v>6262695</v>
      </c>
      <c r="S196" s="31">
        <v>1450615</v>
      </c>
      <c r="T196" s="36">
        <f t="shared" si="40"/>
        <v>0.19792161260922006</v>
      </c>
      <c r="U196" s="36">
        <f t="shared" si="41"/>
        <v>0.21273046259689865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25348515</v>
      </c>
      <c r="E198" s="32">
        <f>SUM(E192:E197)</f>
        <v>25348515</v>
      </c>
      <c r="F198" s="32">
        <f>SUM(F192:F197)</f>
        <v>5530341</v>
      </c>
      <c r="G198" s="37">
        <f t="shared" si="35"/>
        <v>0.21817218878502351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5530341</v>
      </c>
      <c r="O198" s="37">
        <f t="shared" si="39"/>
        <v>0.21817218878502351</v>
      </c>
      <c r="P198" s="32">
        <f>SUM(P192:P197)</f>
        <v>4709123</v>
      </c>
      <c r="Q198" s="32">
        <f>SUM(Q192:Q197)</f>
        <v>22479968</v>
      </c>
      <c r="R198" s="32">
        <f>SUM(R192:R197)</f>
        <v>22107857</v>
      </c>
      <c r="S198" s="32">
        <f>SUM(S192:S197)</f>
        <v>4709123</v>
      </c>
      <c r="T198" s="37">
        <f t="shared" si="40"/>
        <v>0.20948085869161379</v>
      </c>
      <c r="U198" s="37">
        <f t="shared" si="41"/>
        <v>0.17438873437792979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13743577</v>
      </c>
      <c r="E200" s="31">
        <v>13743577</v>
      </c>
      <c r="F200" s="31">
        <v>2758629</v>
      </c>
      <c r="G200" s="36">
        <f t="shared" si="35"/>
        <v>0.20072132604197582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2758629</v>
      </c>
      <c r="O200" s="36">
        <f t="shared" si="39"/>
        <v>0.20072132604197582</v>
      </c>
      <c r="P200" s="31">
        <v>2408933</v>
      </c>
      <c r="Q200" s="31">
        <v>12416139</v>
      </c>
      <c r="R200" s="31">
        <v>14576891</v>
      </c>
      <c r="S200" s="31">
        <v>2408933</v>
      </c>
      <c r="T200" s="36">
        <f t="shared" si="40"/>
        <v>0.19401627188613144</v>
      </c>
      <c r="U200" s="36">
        <f t="shared" si="41"/>
        <v>0.1451663454317742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5387123</v>
      </c>
      <c r="E201" s="31">
        <v>5387123</v>
      </c>
      <c r="F201" s="31">
        <v>1492241</v>
      </c>
      <c r="G201" s="36">
        <f t="shared" si="35"/>
        <v>0.27700147184313406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1492241</v>
      </c>
      <c r="O201" s="36">
        <f t="shared" si="39"/>
        <v>0.27700147184313406</v>
      </c>
      <c r="P201" s="31">
        <v>1208573</v>
      </c>
      <c r="Q201" s="31">
        <v>4991066</v>
      </c>
      <c r="R201" s="31">
        <v>5071066</v>
      </c>
      <c r="S201" s="31">
        <v>1208573</v>
      </c>
      <c r="T201" s="36">
        <f t="shared" si="40"/>
        <v>0.24214726873978423</v>
      </c>
      <c r="U201" s="36">
        <f t="shared" si="41"/>
        <v>0.23471316999469627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19130700</v>
      </c>
      <c r="E204" s="32">
        <f>SUM(E199:E203)</f>
        <v>19130700</v>
      </c>
      <c r="F204" s="32">
        <f>SUM(F199:F203)</f>
        <v>4250870</v>
      </c>
      <c r="G204" s="37">
        <f t="shared" si="35"/>
        <v>0.2222014876611938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4250870</v>
      </c>
      <c r="O204" s="37">
        <f t="shared" si="39"/>
        <v>0.2222014876611938</v>
      </c>
      <c r="P204" s="32">
        <f>SUM(P199:P203)</f>
        <v>3617506</v>
      </c>
      <c r="Q204" s="32">
        <f>SUM(Q199:Q203)</f>
        <v>17407205</v>
      </c>
      <c r="R204" s="32">
        <f>SUM(R199:R203)</f>
        <v>19647957</v>
      </c>
      <c r="S204" s="32">
        <f>SUM(S199:S203)</f>
        <v>3617506</v>
      </c>
      <c r="T204" s="37">
        <f t="shared" si="40"/>
        <v>0.20781659088865789</v>
      </c>
      <c r="U204" s="37">
        <f t="shared" si="41"/>
        <v>0.17508305445796091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170565371</v>
      </c>
      <c r="E205" s="32">
        <f>SUM(E173:E178,E180:E184,E186:E190,E192:E197,E199:E203)</f>
        <v>170565371</v>
      </c>
      <c r="F205" s="32">
        <f>SUM(F173:F178,F180:F184,F186:F190,F192:F197,F199:F203)</f>
        <v>32504641</v>
      </c>
      <c r="G205" s="37">
        <f t="shared" si="35"/>
        <v>0.19056998973138575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32504641</v>
      </c>
      <c r="O205" s="37">
        <f t="shared" si="39"/>
        <v>0.19056998973138575</v>
      </c>
      <c r="P205" s="32">
        <f>SUM(P173:P178,P180:P184,P186:P190,P192:P197,P199:P203)</f>
        <v>31496217</v>
      </c>
      <c r="Q205" s="32">
        <f>SUM(Q173:Q178,Q180:Q184,Q186:Q190,Q192:Q197,Q199:Q203)</f>
        <v>169804427</v>
      </c>
      <c r="R205" s="32">
        <f>SUM(R173:R178,R180:R184,R186:R190,R192:R197,R199:R203)</f>
        <v>163286536</v>
      </c>
      <c r="S205" s="32">
        <f>SUM(S173:S178,S180:S184,S186:S190,S192:S197,S199:S203)</f>
        <v>31496217</v>
      </c>
      <c r="T205" s="37">
        <f t="shared" si="40"/>
        <v>0.18548525239568694</v>
      </c>
      <c r="U205" s="37">
        <f t="shared" si="41"/>
        <v>3.2017305443380772E-2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2402462</v>
      </c>
      <c r="E208" s="31">
        <v>2402462</v>
      </c>
      <c r="F208" s="31">
        <v>516849</v>
      </c>
      <c r="G208" s="36">
        <f t="shared" ref="G208:G231" si="42">IF(($D208     =0),0,($F208     /$D208     ))</f>
        <v>0.21513305933663052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516849</v>
      </c>
      <c r="O208" s="36">
        <f t="shared" ref="O208:O231" si="46">IF(($D208     =0),0,($N208     /$D208     ))</f>
        <v>0.21513305933663052</v>
      </c>
      <c r="P208" s="31">
        <v>556723</v>
      </c>
      <c r="Q208" s="31">
        <v>5440813</v>
      </c>
      <c r="R208" s="31">
        <v>3168375</v>
      </c>
      <c r="S208" s="31">
        <v>556723</v>
      </c>
      <c r="T208" s="36">
        <f t="shared" ref="T208:T231" si="47">IF(($Q208     =0),0,($S208     /$Q208     ))</f>
        <v>0.10232349466890334</v>
      </c>
      <c r="U208" s="36">
        <f t="shared" ref="U208:U231" si="48">IF(($P208     =0),0,(($F208     /$P208     )-1))</f>
        <v>-7.1622692074873817E-2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772612</v>
      </c>
      <c r="E210" s="31">
        <v>772612</v>
      </c>
      <c r="F210" s="31">
        <v>2272</v>
      </c>
      <c r="G210" s="36">
        <f t="shared" si="42"/>
        <v>2.9406739734821616E-3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2272</v>
      </c>
      <c r="O210" s="36">
        <f t="shared" si="46"/>
        <v>2.9406739734821616E-3</v>
      </c>
      <c r="P210" s="31">
        <v>2250</v>
      </c>
      <c r="Q210" s="31">
        <v>2791785</v>
      </c>
      <c r="R210" s="31">
        <v>473086</v>
      </c>
      <c r="S210" s="31">
        <v>2250</v>
      </c>
      <c r="T210" s="36">
        <f t="shared" si="47"/>
        <v>8.0593598719099066E-4</v>
      </c>
      <c r="U210" s="36">
        <f t="shared" si="48"/>
        <v>9.7777777777778851E-3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4071635</v>
      </c>
      <c r="E214" s="31">
        <v>4071635</v>
      </c>
      <c r="F214" s="31">
        <v>869055</v>
      </c>
      <c r="G214" s="36">
        <f t="shared" si="42"/>
        <v>0.21344128341563032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869055</v>
      </c>
      <c r="O214" s="36">
        <f t="shared" si="46"/>
        <v>0.21344128341563032</v>
      </c>
      <c r="P214" s="31">
        <v>1250706</v>
      </c>
      <c r="Q214" s="31">
        <v>4710895</v>
      </c>
      <c r="R214" s="31">
        <v>3962026</v>
      </c>
      <c r="S214" s="31">
        <v>1250706</v>
      </c>
      <c r="T214" s="36">
        <f t="shared" si="47"/>
        <v>0.26549222599951816</v>
      </c>
      <c r="U214" s="36">
        <f t="shared" si="48"/>
        <v>-0.30514845215422326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13817430</v>
      </c>
      <c r="E215" s="31">
        <v>13817430</v>
      </c>
      <c r="F215" s="31">
        <v>1940180</v>
      </c>
      <c r="G215" s="36">
        <f t="shared" si="42"/>
        <v>0.14041540286435322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1940180</v>
      </c>
      <c r="O215" s="36">
        <f t="shared" si="46"/>
        <v>0.14041540286435322</v>
      </c>
      <c r="P215" s="31">
        <v>1404300</v>
      </c>
      <c r="Q215" s="31">
        <v>12868560</v>
      </c>
      <c r="R215" s="31">
        <v>13021360</v>
      </c>
      <c r="S215" s="31">
        <v>1404300</v>
      </c>
      <c r="T215" s="36">
        <f t="shared" si="47"/>
        <v>0.10912642906432421</v>
      </c>
      <c r="U215" s="36">
        <f t="shared" si="48"/>
        <v>0.3815993733532721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21064139</v>
      </c>
      <c r="E216" s="32">
        <f>SUM(E208:E215)</f>
        <v>21064139</v>
      </c>
      <c r="F216" s="32">
        <f>SUM(F208:F215)</f>
        <v>3328356</v>
      </c>
      <c r="G216" s="37">
        <f t="shared" si="42"/>
        <v>0.15801054104323942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3328356</v>
      </c>
      <c r="O216" s="37">
        <f t="shared" si="46"/>
        <v>0.15801054104323942</v>
      </c>
      <c r="P216" s="32">
        <f>SUM(P208:P215)</f>
        <v>3213979</v>
      </c>
      <c r="Q216" s="32">
        <f>SUM(Q208:Q215)</f>
        <v>25812053</v>
      </c>
      <c r="R216" s="32">
        <f>SUM(R208:R215)</f>
        <v>20624847</v>
      </c>
      <c r="S216" s="32">
        <f>SUM(S208:S215)</f>
        <v>3213979</v>
      </c>
      <c r="T216" s="37">
        <f t="shared" si="47"/>
        <v>0.12451465987614391</v>
      </c>
      <c r="U216" s="37">
        <f t="shared" si="48"/>
        <v>3.5587351379707144E-2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11595</v>
      </c>
      <c r="E218" s="31">
        <v>11595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11106</v>
      </c>
      <c r="R218" s="31">
        <v>11106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10858824</v>
      </c>
      <c r="E219" s="31">
        <v>10858824</v>
      </c>
      <c r="F219" s="31">
        <v>3534119</v>
      </c>
      <c r="G219" s="36">
        <f t="shared" si="42"/>
        <v>0.3254605655271694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3534119</v>
      </c>
      <c r="O219" s="36">
        <f t="shared" si="46"/>
        <v>0.3254605655271694</v>
      </c>
      <c r="P219" s="31">
        <v>3334785</v>
      </c>
      <c r="Q219" s="31">
        <v>7808817</v>
      </c>
      <c r="R219" s="31">
        <v>10330887</v>
      </c>
      <c r="S219" s="31">
        <v>3334785</v>
      </c>
      <c r="T219" s="36">
        <f t="shared" si="47"/>
        <v>0.42705380341221982</v>
      </c>
      <c r="U219" s="36">
        <f t="shared" si="48"/>
        <v>5.9774168349683743E-2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5002372</v>
      </c>
      <c r="E221" s="31">
        <v>5002372</v>
      </c>
      <c r="F221" s="31">
        <v>1185224</v>
      </c>
      <c r="G221" s="36">
        <f t="shared" si="42"/>
        <v>0.2369323992697864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1185224</v>
      </c>
      <c r="O221" s="36">
        <f t="shared" si="46"/>
        <v>0.2369323992697864</v>
      </c>
      <c r="P221" s="31">
        <v>2368180</v>
      </c>
      <c r="Q221" s="31">
        <v>4629141</v>
      </c>
      <c r="R221" s="31">
        <v>4631191</v>
      </c>
      <c r="S221" s="31">
        <v>2368180</v>
      </c>
      <c r="T221" s="36">
        <f t="shared" si="47"/>
        <v>0.51158087429179622</v>
      </c>
      <c r="U221" s="36">
        <f t="shared" si="48"/>
        <v>-0.49952115126383978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8515172</v>
      </c>
      <c r="E222" s="31">
        <v>8515172</v>
      </c>
      <c r="F222" s="31">
        <v>2616354</v>
      </c>
      <c r="G222" s="36">
        <f t="shared" si="42"/>
        <v>0.30725791563576166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2616354</v>
      </c>
      <c r="O222" s="36">
        <f t="shared" si="46"/>
        <v>0.30725791563576166</v>
      </c>
      <c r="P222" s="31">
        <v>1832459</v>
      </c>
      <c r="Q222" s="31">
        <v>7911503</v>
      </c>
      <c r="R222" s="31">
        <v>8024521</v>
      </c>
      <c r="S222" s="31">
        <v>1832459</v>
      </c>
      <c r="T222" s="36">
        <f t="shared" si="47"/>
        <v>0.23161957974357084</v>
      </c>
      <c r="U222" s="36">
        <f t="shared" si="48"/>
        <v>0.4277831045605931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12028114</v>
      </c>
      <c r="E223" s="31">
        <v>12028114</v>
      </c>
      <c r="F223" s="31">
        <v>2756998</v>
      </c>
      <c r="G223" s="36">
        <f t="shared" si="42"/>
        <v>0.22921282588442377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2756998</v>
      </c>
      <c r="O223" s="36">
        <f t="shared" si="46"/>
        <v>0.22921282588442377</v>
      </c>
      <c r="P223" s="31">
        <v>1106345</v>
      </c>
      <c r="Q223" s="31">
        <v>12728889</v>
      </c>
      <c r="R223" s="31">
        <v>12712449</v>
      </c>
      <c r="S223" s="31">
        <v>1106345</v>
      </c>
      <c r="T223" s="36">
        <f t="shared" si="47"/>
        <v>8.6916069422869502E-2</v>
      </c>
      <c r="U223" s="36">
        <f t="shared" si="48"/>
        <v>1.4919875807275309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36416077</v>
      </c>
      <c r="E224" s="32">
        <f>SUM(E217:E223)</f>
        <v>36416077</v>
      </c>
      <c r="F224" s="32">
        <f>SUM(F217:F223)</f>
        <v>10092695</v>
      </c>
      <c r="G224" s="37">
        <f t="shared" si="42"/>
        <v>0.27714943045622403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10092695</v>
      </c>
      <c r="O224" s="37">
        <f t="shared" si="46"/>
        <v>0.27714943045622403</v>
      </c>
      <c r="P224" s="32">
        <f>SUM(P217:P223)</f>
        <v>8641769</v>
      </c>
      <c r="Q224" s="32">
        <f>SUM(Q217:Q223)</f>
        <v>33089456</v>
      </c>
      <c r="R224" s="32">
        <f>SUM(R217:R223)</f>
        <v>35710154</v>
      </c>
      <c r="S224" s="32">
        <f>SUM(S217:S223)</f>
        <v>8641769</v>
      </c>
      <c r="T224" s="37">
        <f t="shared" si="47"/>
        <v>0.26116382813909061</v>
      </c>
      <c r="U224" s="37">
        <f t="shared" si="48"/>
        <v>0.16789687389237096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7958573</v>
      </c>
      <c r="E225" s="31">
        <v>7958573</v>
      </c>
      <c r="F225" s="31">
        <v>1949819</v>
      </c>
      <c r="G225" s="36">
        <f t="shared" si="42"/>
        <v>0.24499605645383915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1949819</v>
      </c>
      <c r="O225" s="36">
        <f t="shared" si="46"/>
        <v>0.24499605645383915</v>
      </c>
      <c r="P225" s="31">
        <v>1564155</v>
      </c>
      <c r="Q225" s="31">
        <v>10250000</v>
      </c>
      <c r="R225" s="31">
        <v>10250000</v>
      </c>
      <c r="S225" s="31">
        <v>1564155</v>
      </c>
      <c r="T225" s="36">
        <f t="shared" si="47"/>
        <v>0.15260048780487806</v>
      </c>
      <c r="U225" s="36">
        <f t="shared" si="48"/>
        <v>0.24656379962343888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6767386</v>
      </c>
      <c r="E226" s="31">
        <v>6767386</v>
      </c>
      <c r="F226" s="31">
        <v>1313978</v>
      </c>
      <c r="G226" s="36">
        <f t="shared" si="42"/>
        <v>0.19416330027576378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1313978</v>
      </c>
      <c r="O226" s="36">
        <f t="shared" si="46"/>
        <v>0.19416330027576378</v>
      </c>
      <c r="P226" s="31">
        <v>1590570</v>
      </c>
      <c r="Q226" s="31">
        <v>6829558</v>
      </c>
      <c r="R226" s="31">
        <v>6666989</v>
      </c>
      <c r="S226" s="31">
        <v>1590570</v>
      </c>
      <c r="T226" s="36">
        <f t="shared" si="47"/>
        <v>0.23289501311797922</v>
      </c>
      <c r="U226" s="36">
        <f t="shared" si="48"/>
        <v>-0.17389489302577066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4675674</v>
      </c>
      <c r="E227" s="31">
        <v>4675674</v>
      </c>
      <c r="F227" s="31">
        <v>642207</v>
      </c>
      <c r="G227" s="36">
        <f t="shared" si="42"/>
        <v>0.13735067928174632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642207</v>
      </c>
      <c r="O227" s="36">
        <f t="shared" si="46"/>
        <v>0.13735067928174632</v>
      </c>
      <c r="P227" s="31">
        <v>424658</v>
      </c>
      <c r="Q227" s="31">
        <v>4476988</v>
      </c>
      <c r="R227" s="31">
        <v>4477598</v>
      </c>
      <c r="S227" s="31">
        <v>424658</v>
      </c>
      <c r="T227" s="36">
        <f t="shared" si="47"/>
        <v>9.4853504186296678E-2</v>
      </c>
      <c r="U227" s="36">
        <f t="shared" si="48"/>
        <v>0.5122922445826994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14508290</v>
      </c>
      <c r="E228" s="31">
        <v>14508290</v>
      </c>
      <c r="F228" s="31">
        <v>4327712</v>
      </c>
      <c r="G228" s="36">
        <f t="shared" si="42"/>
        <v>0.29829235561186052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4327712</v>
      </c>
      <c r="O228" s="36">
        <f t="shared" si="46"/>
        <v>0.29829235561186052</v>
      </c>
      <c r="P228" s="31">
        <v>2009820</v>
      </c>
      <c r="Q228" s="31">
        <v>9578090</v>
      </c>
      <c r="R228" s="31">
        <v>10313698</v>
      </c>
      <c r="S228" s="31">
        <v>2009820</v>
      </c>
      <c r="T228" s="36">
        <f t="shared" si="47"/>
        <v>0.20983515502568884</v>
      </c>
      <c r="U228" s="36">
        <f t="shared" si="48"/>
        <v>1.1532833786110199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5582027</v>
      </c>
      <c r="E229" s="31">
        <v>5582027</v>
      </c>
      <c r="F229" s="31">
        <v>1334837</v>
      </c>
      <c r="G229" s="36">
        <f t="shared" si="42"/>
        <v>0.23913123315240145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1334837</v>
      </c>
      <c r="O229" s="36">
        <f t="shared" si="46"/>
        <v>0.23913123315240145</v>
      </c>
      <c r="P229" s="31">
        <v>1258473</v>
      </c>
      <c r="Q229" s="31">
        <v>5226190</v>
      </c>
      <c r="R229" s="31">
        <v>4630214</v>
      </c>
      <c r="S229" s="31">
        <v>1258473</v>
      </c>
      <c r="T229" s="36">
        <f t="shared" si="47"/>
        <v>0.24080123378598942</v>
      </c>
      <c r="U229" s="36">
        <f t="shared" si="48"/>
        <v>6.0679887450902692E-2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39491950</v>
      </c>
      <c r="E230" s="32">
        <f>SUM(E225:E229)</f>
        <v>39491950</v>
      </c>
      <c r="F230" s="32">
        <f>SUM(F225:F229)</f>
        <v>9568553</v>
      </c>
      <c r="G230" s="37">
        <f t="shared" si="42"/>
        <v>0.24229122643981874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9568553</v>
      </c>
      <c r="O230" s="37">
        <f t="shared" si="46"/>
        <v>0.24229122643981874</v>
      </c>
      <c r="P230" s="32">
        <f>SUM(P225:P229)</f>
        <v>6847676</v>
      </c>
      <c r="Q230" s="32">
        <f>SUM(Q225:Q229)</f>
        <v>36360826</v>
      </c>
      <c r="R230" s="32">
        <f>SUM(R225:R229)</f>
        <v>36338499</v>
      </c>
      <c r="S230" s="32">
        <f>SUM(S225:S229)</f>
        <v>6847676</v>
      </c>
      <c r="T230" s="37">
        <f t="shared" si="47"/>
        <v>0.18832564474745431</v>
      </c>
      <c r="U230" s="37">
        <f t="shared" si="48"/>
        <v>0.39734312779985492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96972166</v>
      </c>
      <c r="E231" s="32">
        <f>SUM(E208:E215,E217:E223,E225:E229)</f>
        <v>96972166</v>
      </c>
      <c r="F231" s="32">
        <f>SUM(F208:F215,F217:F223,F225:F229)</f>
        <v>22989604</v>
      </c>
      <c r="G231" s="37">
        <f t="shared" si="42"/>
        <v>0.23707425489495615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22989604</v>
      </c>
      <c r="O231" s="37">
        <f t="shared" si="46"/>
        <v>0.23707425489495615</v>
      </c>
      <c r="P231" s="32">
        <f>SUM(P208:P215,P217:P223,P225:P229)</f>
        <v>18703424</v>
      </c>
      <c r="Q231" s="32">
        <f>SUM(Q208:Q215,Q217:Q223,Q225:Q229)</f>
        <v>95262335</v>
      </c>
      <c r="R231" s="32">
        <f>SUM(R208:R215,R217:R223,R225:R229)</f>
        <v>92673500</v>
      </c>
      <c r="S231" s="32">
        <f>SUM(S208:S215,S217:S223,S225:S229)</f>
        <v>18703424</v>
      </c>
      <c r="T231" s="37">
        <f t="shared" si="47"/>
        <v>0.19633598105694133</v>
      </c>
      <c r="U231" s="37">
        <f t="shared" si="48"/>
        <v>0.22916552605555007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8907457</v>
      </c>
      <c r="E234" s="31">
        <v>8657457</v>
      </c>
      <c r="F234" s="31">
        <v>1532752</v>
      </c>
      <c r="G234" s="36">
        <f t="shared" ref="G234:G260" si="49">IF(($D234     =0),0,($F234     /$D234     ))</f>
        <v>0.17207515006808341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1532752</v>
      </c>
      <c r="O234" s="36">
        <f t="shared" ref="O234:O260" si="53">IF(($D234     =0),0,($N234     /$D234     ))</f>
        <v>0.17207515006808341</v>
      </c>
      <c r="P234" s="31">
        <v>1415854</v>
      </c>
      <c r="Q234" s="31">
        <v>7659445</v>
      </c>
      <c r="R234" s="31">
        <v>8663259</v>
      </c>
      <c r="S234" s="31">
        <v>1415854</v>
      </c>
      <c r="T234" s="36">
        <f t="shared" ref="T234:T260" si="54">IF(($Q234     =0),0,($S234     /$Q234     ))</f>
        <v>0.1848507300463676</v>
      </c>
      <c r="U234" s="36">
        <f t="shared" ref="U234:U260" si="55">IF(($P234     =0),0,(($F234     /$P234     )-1))</f>
        <v>8.2563597659080612E-2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11339178</v>
      </c>
      <c r="E235" s="31">
        <v>11339178</v>
      </c>
      <c r="F235" s="31">
        <v>3212702</v>
      </c>
      <c r="G235" s="36">
        <f t="shared" si="49"/>
        <v>0.28332759217643466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3212702</v>
      </c>
      <c r="O235" s="36">
        <f t="shared" si="53"/>
        <v>0.28332759217643466</v>
      </c>
      <c r="P235" s="31">
        <v>2065552</v>
      </c>
      <c r="Q235" s="31">
        <v>12601870</v>
      </c>
      <c r="R235" s="31">
        <v>12679744</v>
      </c>
      <c r="S235" s="31">
        <v>2065552</v>
      </c>
      <c r="T235" s="36">
        <f t="shared" si="54"/>
        <v>0.16390837232886865</v>
      </c>
      <c r="U235" s="36">
        <f t="shared" si="55"/>
        <v>0.5553721232871407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9155303</v>
      </c>
      <c r="E236" s="31">
        <v>9155303</v>
      </c>
      <c r="F236" s="31">
        <v>83172</v>
      </c>
      <c r="G236" s="36">
        <f t="shared" si="49"/>
        <v>9.0845709857991595E-3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83172</v>
      </c>
      <c r="O236" s="36">
        <f t="shared" si="53"/>
        <v>9.0845709857991595E-3</v>
      </c>
      <c r="P236" s="31">
        <v>2246719</v>
      </c>
      <c r="Q236" s="31">
        <v>9832797</v>
      </c>
      <c r="R236" s="31">
        <v>8906854</v>
      </c>
      <c r="S236" s="31">
        <v>2246719</v>
      </c>
      <c r="T236" s="36">
        <f t="shared" si="54"/>
        <v>0.22849236082062915</v>
      </c>
      <c r="U236" s="36">
        <f t="shared" si="55"/>
        <v>-0.96298068427782912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6307559</v>
      </c>
      <c r="E238" s="31">
        <v>6307559</v>
      </c>
      <c r="F238" s="31">
        <v>1909017</v>
      </c>
      <c r="G238" s="36">
        <f t="shared" si="49"/>
        <v>0.30265543294957686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1909017</v>
      </c>
      <c r="O238" s="36">
        <f t="shared" si="53"/>
        <v>0.30265543294957686</v>
      </c>
      <c r="P238" s="31">
        <v>1465438</v>
      </c>
      <c r="Q238" s="31">
        <v>6688588</v>
      </c>
      <c r="R238" s="31">
        <v>6388588</v>
      </c>
      <c r="S238" s="31">
        <v>1465438</v>
      </c>
      <c r="T238" s="36">
        <f t="shared" si="54"/>
        <v>0.21909527093012757</v>
      </c>
      <c r="U238" s="36">
        <f t="shared" si="55"/>
        <v>0.30269380212605368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35709497</v>
      </c>
      <c r="E240" s="32">
        <f>SUM(E234:E239)</f>
        <v>35459497</v>
      </c>
      <c r="F240" s="32">
        <f>SUM(F234:F239)</f>
        <v>6737643</v>
      </c>
      <c r="G240" s="37">
        <f t="shared" si="49"/>
        <v>0.18867930287564677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6737643</v>
      </c>
      <c r="O240" s="37">
        <f t="shared" si="53"/>
        <v>0.18867930287564677</v>
      </c>
      <c r="P240" s="32">
        <f>SUM(P234:P239)</f>
        <v>7193563</v>
      </c>
      <c r="Q240" s="32">
        <f>SUM(Q234:Q239)</f>
        <v>36782700</v>
      </c>
      <c r="R240" s="32">
        <f>SUM(R234:R239)</f>
        <v>36638445</v>
      </c>
      <c r="S240" s="32">
        <f>SUM(S234:S239)</f>
        <v>7193563</v>
      </c>
      <c r="T240" s="37">
        <f t="shared" si="54"/>
        <v>0.1955691942135841</v>
      </c>
      <c r="U240" s="37">
        <f t="shared" si="55"/>
        <v>-6.3378884705673655E-2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3939924</v>
      </c>
      <c r="E243" s="31">
        <v>3939924</v>
      </c>
      <c r="F243" s="31">
        <v>547326</v>
      </c>
      <c r="G243" s="36">
        <f t="shared" si="49"/>
        <v>0.13891790806117071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547326</v>
      </c>
      <c r="O243" s="36">
        <f t="shared" si="53"/>
        <v>0.13891790806117071</v>
      </c>
      <c r="P243" s="31">
        <v>552520</v>
      </c>
      <c r="Q243" s="31">
        <v>4835988</v>
      </c>
      <c r="R243" s="31">
        <v>3351402</v>
      </c>
      <c r="S243" s="31">
        <v>552520</v>
      </c>
      <c r="T243" s="36">
        <f t="shared" si="54"/>
        <v>0.11425173098030847</v>
      </c>
      <c r="U243" s="36">
        <f t="shared" si="55"/>
        <v>-9.4005646854412594E-3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4950122</v>
      </c>
      <c r="E245" s="31">
        <v>4950122</v>
      </c>
      <c r="F245" s="31">
        <v>1953550</v>
      </c>
      <c r="G245" s="36">
        <f t="shared" si="49"/>
        <v>0.39464683900720021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1953550</v>
      </c>
      <c r="O245" s="36">
        <f t="shared" si="53"/>
        <v>0.39464683900720021</v>
      </c>
      <c r="P245" s="31">
        <v>6107437</v>
      </c>
      <c r="Q245" s="31">
        <v>7776420</v>
      </c>
      <c r="R245" s="31">
        <v>11692345</v>
      </c>
      <c r="S245" s="31">
        <v>6107437</v>
      </c>
      <c r="T245" s="36">
        <f t="shared" si="54"/>
        <v>0.78537900473482658</v>
      </c>
      <c r="U245" s="36">
        <f t="shared" si="55"/>
        <v>-0.68013587368973272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12472858</v>
      </c>
      <c r="E246" s="31">
        <v>12472858</v>
      </c>
      <c r="F246" s="31">
        <v>2367845</v>
      </c>
      <c r="G246" s="36">
        <f t="shared" si="49"/>
        <v>0.18983981057108162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2367845</v>
      </c>
      <c r="O246" s="36">
        <f t="shared" si="53"/>
        <v>0.18983981057108162</v>
      </c>
      <c r="P246" s="31">
        <v>2847575</v>
      </c>
      <c r="Q246" s="31">
        <v>10657222</v>
      </c>
      <c r="R246" s="31">
        <v>10456201</v>
      </c>
      <c r="S246" s="31">
        <v>2847575</v>
      </c>
      <c r="T246" s="36">
        <f t="shared" si="54"/>
        <v>0.26719674226547968</v>
      </c>
      <c r="U246" s="36">
        <f t="shared" si="55"/>
        <v>-0.16846966278324538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21362904</v>
      </c>
      <c r="E247" s="32">
        <f>SUM(E241:E246)</f>
        <v>21362904</v>
      </c>
      <c r="F247" s="32">
        <f>SUM(F241:F246)</f>
        <v>4868721</v>
      </c>
      <c r="G247" s="37">
        <f t="shared" si="49"/>
        <v>0.2279053915141874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4868721</v>
      </c>
      <c r="O247" s="37">
        <f t="shared" si="53"/>
        <v>0.2279053915141874</v>
      </c>
      <c r="P247" s="32">
        <f>SUM(P241:P246)</f>
        <v>9507532</v>
      </c>
      <c r="Q247" s="32">
        <f>SUM(Q241:Q246)</f>
        <v>23269630</v>
      </c>
      <c r="R247" s="32">
        <f>SUM(R241:R246)</f>
        <v>25499948</v>
      </c>
      <c r="S247" s="32">
        <f>SUM(S241:S246)</f>
        <v>9507532</v>
      </c>
      <c r="T247" s="37">
        <f t="shared" si="54"/>
        <v>0.40858114202933177</v>
      </c>
      <c r="U247" s="37">
        <f t="shared" si="55"/>
        <v>-0.4879090598906215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3495313</v>
      </c>
      <c r="E248" s="31">
        <v>3495313</v>
      </c>
      <c r="F248" s="31">
        <v>52820</v>
      </c>
      <c r="G248" s="36">
        <f t="shared" si="49"/>
        <v>1.5111665250007653E-2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52820</v>
      </c>
      <c r="O248" s="36">
        <f t="shared" si="53"/>
        <v>1.5111665250007653E-2</v>
      </c>
      <c r="P248" s="31">
        <v>20440</v>
      </c>
      <c r="Q248" s="31">
        <v>855368</v>
      </c>
      <c r="R248" s="31">
        <v>945368</v>
      </c>
      <c r="S248" s="31">
        <v>20440</v>
      </c>
      <c r="T248" s="36">
        <f t="shared" si="54"/>
        <v>2.3896147623011382E-2</v>
      </c>
      <c r="U248" s="36">
        <f t="shared" si="55"/>
        <v>1.5841487279843443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22443589</v>
      </c>
      <c r="E253" s="31">
        <v>22443589</v>
      </c>
      <c r="F253" s="31">
        <v>6012290</v>
      </c>
      <c r="G253" s="36">
        <f t="shared" si="49"/>
        <v>0.2678845170440432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6012290</v>
      </c>
      <c r="O253" s="36">
        <f t="shared" si="53"/>
        <v>0.2678845170440432</v>
      </c>
      <c r="P253" s="31">
        <v>4781207</v>
      </c>
      <c r="Q253" s="31">
        <v>22433092</v>
      </c>
      <c r="R253" s="31">
        <v>23708092</v>
      </c>
      <c r="S253" s="31">
        <v>4781207</v>
      </c>
      <c r="T253" s="36">
        <f t="shared" si="54"/>
        <v>0.21313187678274578</v>
      </c>
      <c r="U253" s="36">
        <f t="shared" si="55"/>
        <v>0.25748372743535253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25938902</v>
      </c>
      <c r="E254" s="32">
        <f>SUM(E248:E253)</f>
        <v>25938902</v>
      </c>
      <c r="F254" s="32">
        <f>SUM(F248:F253)</f>
        <v>6065110</v>
      </c>
      <c r="G254" s="37">
        <f t="shared" si="49"/>
        <v>0.23382292743154665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6065110</v>
      </c>
      <c r="O254" s="37">
        <f t="shared" si="53"/>
        <v>0.23382292743154665</v>
      </c>
      <c r="P254" s="32">
        <f>SUM(P248:P253)</f>
        <v>4801647</v>
      </c>
      <c r="Q254" s="32">
        <f>SUM(Q248:Q253)</f>
        <v>23288460</v>
      </c>
      <c r="R254" s="32">
        <f>SUM(R248:R253)</f>
        <v>24653460</v>
      </c>
      <c r="S254" s="32">
        <f>SUM(S248:S253)</f>
        <v>4801647</v>
      </c>
      <c r="T254" s="37">
        <f t="shared" si="54"/>
        <v>0.20618138769158631</v>
      </c>
      <c r="U254" s="37">
        <f t="shared" si="55"/>
        <v>0.26313117145012943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6735835</v>
      </c>
      <c r="E255" s="31">
        <v>6735835</v>
      </c>
      <c r="F255" s="31">
        <v>1278547</v>
      </c>
      <c r="G255" s="36">
        <f t="shared" si="49"/>
        <v>0.18981269582761454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1278547</v>
      </c>
      <c r="O255" s="36">
        <f t="shared" si="53"/>
        <v>0.18981269582761454</v>
      </c>
      <c r="P255" s="31">
        <v>1295981</v>
      </c>
      <c r="Q255" s="31">
        <v>6674861</v>
      </c>
      <c r="R255" s="31">
        <v>5650532</v>
      </c>
      <c r="S255" s="31">
        <v>1295981</v>
      </c>
      <c r="T255" s="36">
        <f t="shared" si="54"/>
        <v>0.19415850007962712</v>
      </c>
      <c r="U255" s="36">
        <f t="shared" si="55"/>
        <v>-1.3452357712034346E-2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2781242</v>
      </c>
      <c r="E257" s="31">
        <v>2781242</v>
      </c>
      <c r="F257" s="31">
        <v>759569</v>
      </c>
      <c r="G257" s="36">
        <f t="shared" si="49"/>
        <v>0.27310424623243862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759569</v>
      </c>
      <c r="O257" s="36">
        <f t="shared" si="53"/>
        <v>0.27310424623243862</v>
      </c>
      <c r="P257" s="31">
        <v>518541</v>
      </c>
      <c r="Q257" s="31">
        <v>2668104</v>
      </c>
      <c r="R257" s="31">
        <v>2514592</v>
      </c>
      <c r="S257" s="31">
        <v>518541</v>
      </c>
      <c r="T257" s="36">
        <f t="shared" si="54"/>
        <v>0.19434812136258556</v>
      </c>
      <c r="U257" s="36">
        <f t="shared" si="55"/>
        <v>0.46481956103760358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7681512</v>
      </c>
      <c r="E258" s="31">
        <v>7681512</v>
      </c>
      <c r="F258" s="31">
        <v>1723229</v>
      </c>
      <c r="G258" s="36">
        <f t="shared" si="49"/>
        <v>0.22433461016529038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1723229</v>
      </c>
      <c r="O258" s="36">
        <f t="shared" si="53"/>
        <v>0.22433461016529038</v>
      </c>
      <c r="P258" s="31">
        <v>2234667</v>
      </c>
      <c r="Q258" s="31">
        <v>7930974</v>
      </c>
      <c r="R258" s="31">
        <v>7622256</v>
      </c>
      <c r="S258" s="31">
        <v>2234667</v>
      </c>
      <c r="T258" s="36">
        <f t="shared" si="54"/>
        <v>0.28176450963021693</v>
      </c>
      <c r="U258" s="36">
        <f t="shared" si="55"/>
        <v>-0.22886541932198401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17198589</v>
      </c>
      <c r="E259" s="32">
        <f>SUM(E255:E258)</f>
        <v>17198589</v>
      </c>
      <c r="F259" s="32">
        <f>SUM(F255:F258)</f>
        <v>3761345</v>
      </c>
      <c r="G259" s="37">
        <f t="shared" si="49"/>
        <v>0.21870078993108097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3761345</v>
      </c>
      <c r="O259" s="37">
        <f t="shared" si="53"/>
        <v>0.21870078993108097</v>
      </c>
      <c r="P259" s="32">
        <f>SUM(P255:P258)</f>
        <v>4049189</v>
      </c>
      <c r="Q259" s="32">
        <f>SUM(Q255:Q258)</f>
        <v>17273939</v>
      </c>
      <c r="R259" s="32">
        <f>SUM(R255:R258)</f>
        <v>15787380</v>
      </c>
      <c r="S259" s="32">
        <f>SUM(S255:S258)</f>
        <v>4049189</v>
      </c>
      <c r="T259" s="37">
        <f t="shared" si="54"/>
        <v>0.23441028708043951</v>
      </c>
      <c r="U259" s="37">
        <f t="shared" si="55"/>
        <v>-7.1086827510397743E-2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100209892</v>
      </c>
      <c r="E260" s="32">
        <f>SUM(E234:E239,E241:E246,E248:E253,E255:E258)</f>
        <v>99959892</v>
      </c>
      <c r="F260" s="32">
        <f>SUM(F234:F239,F241:F246,F248:F253,F255:F258)</f>
        <v>21432819</v>
      </c>
      <c r="G260" s="37">
        <f t="shared" si="49"/>
        <v>0.21387927451313887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21432819</v>
      </c>
      <c r="O260" s="37">
        <f t="shared" si="53"/>
        <v>0.21387927451313887</v>
      </c>
      <c r="P260" s="32">
        <f>SUM(P234:P239,P241:P246,P248:P253,P255:P258)</f>
        <v>25551931</v>
      </c>
      <c r="Q260" s="32">
        <f>SUM(Q234:Q239,Q241:Q246,Q248:Q253,Q255:Q258)</f>
        <v>100614729</v>
      </c>
      <c r="R260" s="32">
        <f>SUM(R234:R239,R241:R246,R248:R253,R255:R258)</f>
        <v>102579233</v>
      </c>
      <c r="S260" s="32">
        <f>SUM(S234:S239,S241:S246,S248:S253,S255:S258)</f>
        <v>25551931</v>
      </c>
      <c r="T260" s="37">
        <f t="shared" si="54"/>
        <v>0.25395815556984702</v>
      </c>
      <c r="U260" s="37">
        <f t="shared" si="55"/>
        <v>-0.16120550732545424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2460687</v>
      </c>
      <c r="E263" s="31">
        <v>2460687</v>
      </c>
      <c r="F263" s="31">
        <v>512775</v>
      </c>
      <c r="G263" s="36">
        <f t="shared" ref="G263:G299" si="56">IF(($D263     =0),0,($F263     /$D263     ))</f>
        <v>0.20838692609015289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512775</v>
      </c>
      <c r="O263" s="36">
        <f t="shared" ref="O263:O299" si="60">IF(($D263     =0),0,($N263     /$D263     ))</f>
        <v>0.20838692609015289</v>
      </c>
      <c r="P263" s="31">
        <v>448952</v>
      </c>
      <c r="Q263" s="31">
        <v>2671361</v>
      </c>
      <c r="R263" s="31">
        <v>2335482</v>
      </c>
      <c r="S263" s="31">
        <v>448952</v>
      </c>
      <c r="T263" s="36">
        <f t="shared" ref="T263:T299" si="61">IF(($Q263     =0),0,($S263     /$Q263     ))</f>
        <v>0.1680611493542056</v>
      </c>
      <c r="U263" s="36">
        <f t="shared" ref="U263:U299" si="62">IF(($P263     =0),0,(($F263     /$P263     )-1))</f>
        <v>0.14215996364867522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9912252</v>
      </c>
      <c r="E264" s="31">
        <v>9912252</v>
      </c>
      <c r="F264" s="31">
        <v>1211349</v>
      </c>
      <c r="G264" s="36">
        <f t="shared" si="56"/>
        <v>0.12220724412575468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1211349</v>
      </c>
      <c r="O264" s="36">
        <f t="shared" si="60"/>
        <v>0.12220724412575468</v>
      </c>
      <c r="P264" s="31">
        <v>1085125</v>
      </c>
      <c r="Q264" s="31">
        <v>8850054</v>
      </c>
      <c r="R264" s="31">
        <v>9090054</v>
      </c>
      <c r="S264" s="31">
        <v>1085125</v>
      </c>
      <c r="T264" s="36">
        <f t="shared" si="61"/>
        <v>0.12261224620776325</v>
      </c>
      <c r="U264" s="36">
        <f t="shared" si="62"/>
        <v>0.11632208270936517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5405000</v>
      </c>
      <c r="E266" s="31">
        <v>5405000</v>
      </c>
      <c r="F266" s="31">
        <v>852345</v>
      </c>
      <c r="G266" s="36">
        <f t="shared" si="56"/>
        <v>0.15769565217391304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852345</v>
      </c>
      <c r="O266" s="36">
        <f t="shared" si="60"/>
        <v>0.15769565217391304</v>
      </c>
      <c r="P266" s="31">
        <v>1384885</v>
      </c>
      <c r="Q266" s="31">
        <v>4882302</v>
      </c>
      <c r="R266" s="31">
        <v>5294867</v>
      </c>
      <c r="S266" s="31">
        <v>1384885</v>
      </c>
      <c r="T266" s="36">
        <f t="shared" si="61"/>
        <v>0.28365410415005055</v>
      </c>
      <c r="U266" s="36">
        <f t="shared" si="62"/>
        <v>-0.38453734425602126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17777939</v>
      </c>
      <c r="E267" s="32">
        <f>SUM(E263:E266)</f>
        <v>17777939</v>
      </c>
      <c r="F267" s="32">
        <f>SUM(F263:F266)</f>
        <v>2576469</v>
      </c>
      <c r="G267" s="37">
        <f t="shared" si="56"/>
        <v>0.14492506696079899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2576469</v>
      </c>
      <c r="O267" s="37">
        <f t="shared" si="60"/>
        <v>0.14492506696079899</v>
      </c>
      <c r="P267" s="32">
        <f>SUM(P263:P266)</f>
        <v>2918962</v>
      </c>
      <c r="Q267" s="32">
        <f>SUM(Q263:Q266)</f>
        <v>16403717</v>
      </c>
      <c r="R267" s="32">
        <f>SUM(R263:R266)</f>
        <v>16720403</v>
      </c>
      <c r="S267" s="32">
        <f>SUM(S263:S266)</f>
        <v>2918962</v>
      </c>
      <c r="T267" s="37">
        <f t="shared" si="61"/>
        <v>0.17794515718602069</v>
      </c>
      <c r="U267" s="37">
        <f t="shared" si="62"/>
        <v>-0.11733383305435285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364844</v>
      </c>
      <c r="Q268" s="31">
        <v>1440187</v>
      </c>
      <c r="R268" s="31">
        <v>976067</v>
      </c>
      <c r="S268" s="31">
        <v>364844</v>
      </c>
      <c r="T268" s="36">
        <f t="shared" si="61"/>
        <v>0.25333099104491291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1695774</v>
      </c>
      <c r="E269" s="31">
        <v>1695774</v>
      </c>
      <c r="F269" s="31">
        <v>449801</v>
      </c>
      <c r="G269" s="36">
        <f t="shared" si="56"/>
        <v>0.26524819934731869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449801</v>
      </c>
      <c r="O269" s="36">
        <f t="shared" si="60"/>
        <v>0.26524819934731869</v>
      </c>
      <c r="P269" s="31">
        <v>404734</v>
      </c>
      <c r="Q269" s="31">
        <v>1592825</v>
      </c>
      <c r="R269" s="31">
        <v>1614993</v>
      </c>
      <c r="S269" s="31">
        <v>404734</v>
      </c>
      <c r="T269" s="36">
        <f t="shared" si="61"/>
        <v>0.25409822171299423</v>
      </c>
      <c r="U269" s="36">
        <f t="shared" si="62"/>
        <v>0.11134967657770289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1661645</v>
      </c>
      <c r="E271" s="31">
        <v>1661645</v>
      </c>
      <c r="F271" s="31">
        <v>267964</v>
      </c>
      <c r="G271" s="36">
        <f t="shared" si="56"/>
        <v>0.16126428930367195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267964</v>
      </c>
      <c r="O271" s="36">
        <f t="shared" si="60"/>
        <v>0.16126428930367195</v>
      </c>
      <c r="P271" s="31">
        <v>239615</v>
      </c>
      <c r="Q271" s="31">
        <v>2490064</v>
      </c>
      <c r="R271" s="31">
        <v>2308882</v>
      </c>
      <c r="S271" s="31">
        <v>239615</v>
      </c>
      <c r="T271" s="36">
        <f t="shared" si="61"/>
        <v>9.6228450353083292E-2</v>
      </c>
      <c r="U271" s="36">
        <f t="shared" si="62"/>
        <v>0.11831062329153008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1638897</v>
      </c>
      <c r="E274" s="31">
        <v>1638897</v>
      </c>
      <c r="F274" s="31">
        <v>371571</v>
      </c>
      <c r="G274" s="36">
        <f t="shared" si="56"/>
        <v>0.22672016606290693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371571</v>
      </c>
      <c r="O274" s="36">
        <f t="shared" si="60"/>
        <v>0.22672016606290693</v>
      </c>
      <c r="P274" s="31">
        <v>230234</v>
      </c>
      <c r="Q274" s="31">
        <v>1502185</v>
      </c>
      <c r="R274" s="31">
        <v>1407185</v>
      </c>
      <c r="S274" s="31">
        <v>230234</v>
      </c>
      <c r="T274" s="36">
        <f t="shared" si="61"/>
        <v>0.153266075749658</v>
      </c>
      <c r="U274" s="36">
        <f t="shared" si="62"/>
        <v>0.613884135271072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4996316</v>
      </c>
      <c r="E275" s="32">
        <f>SUM(E268:E274)</f>
        <v>4996316</v>
      </c>
      <c r="F275" s="32">
        <f>SUM(F268:F274)</f>
        <v>1089336</v>
      </c>
      <c r="G275" s="37">
        <f t="shared" si="56"/>
        <v>0.21802784291465951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1089336</v>
      </c>
      <c r="O275" s="37">
        <f t="shared" si="60"/>
        <v>0.21802784291465951</v>
      </c>
      <c r="P275" s="32">
        <f>SUM(P268:P274)</f>
        <v>1239427</v>
      </c>
      <c r="Q275" s="32">
        <f>SUM(Q268:Q274)</f>
        <v>7025261</v>
      </c>
      <c r="R275" s="32">
        <f>SUM(R268:R274)</f>
        <v>6307127</v>
      </c>
      <c r="S275" s="32">
        <f>SUM(S268:S274)</f>
        <v>1239427</v>
      </c>
      <c r="T275" s="37">
        <f t="shared" si="61"/>
        <v>0.1764243349820028</v>
      </c>
      <c r="U275" s="37">
        <f t="shared" si="62"/>
        <v>-0.12109708760580495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776374</v>
      </c>
      <c r="E278" s="31">
        <v>776374</v>
      </c>
      <c r="F278" s="31">
        <v>45671</v>
      </c>
      <c r="G278" s="36">
        <f t="shared" si="56"/>
        <v>5.8826029722788241E-2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45671</v>
      </c>
      <c r="O278" s="36">
        <f t="shared" si="60"/>
        <v>5.8826029722788241E-2</v>
      </c>
      <c r="P278" s="31">
        <v>9842</v>
      </c>
      <c r="Q278" s="31">
        <v>0</v>
      </c>
      <c r="R278" s="31">
        <v>1116278</v>
      </c>
      <c r="S278" s="31">
        <v>9842</v>
      </c>
      <c r="T278" s="36">
        <f t="shared" si="61"/>
        <v>0</v>
      </c>
      <c r="U278" s="36">
        <f t="shared" si="62"/>
        <v>3.640418614102825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7913044</v>
      </c>
      <c r="E284" s="31">
        <v>7913044</v>
      </c>
      <c r="F284" s="31">
        <v>2198908</v>
      </c>
      <c r="G284" s="36">
        <f t="shared" si="56"/>
        <v>0.27788395969995872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2198908</v>
      </c>
      <c r="O284" s="36">
        <f t="shared" si="60"/>
        <v>0.27788395969995872</v>
      </c>
      <c r="P284" s="31">
        <v>2048917</v>
      </c>
      <c r="Q284" s="31">
        <v>6869764</v>
      </c>
      <c r="R284" s="31">
        <v>7392477</v>
      </c>
      <c r="S284" s="31">
        <v>2048917</v>
      </c>
      <c r="T284" s="36">
        <f t="shared" si="61"/>
        <v>0.29825143920518959</v>
      </c>
      <c r="U284" s="36">
        <f t="shared" si="62"/>
        <v>7.3205015137265184E-2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8689418</v>
      </c>
      <c r="E285" s="32">
        <f>SUM(E276:E284)</f>
        <v>8689418</v>
      </c>
      <c r="F285" s="32">
        <f>SUM(F276:F284)</f>
        <v>2244579</v>
      </c>
      <c r="G285" s="37">
        <f t="shared" si="56"/>
        <v>0.25831177646189885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2244579</v>
      </c>
      <c r="O285" s="37">
        <f t="shared" si="60"/>
        <v>0.25831177646189885</v>
      </c>
      <c r="P285" s="32">
        <f>SUM(P276:P284)</f>
        <v>2058759</v>
      </c>
      <c r="Q285" s="32">
        <f>SUM(Q276:Q284)</f>
        <v>6869764</v>
      </c>
      <c r="R285" s="32">
        <f>SUM(R276:R284)</f>
        <v>8508755</v>
      </c>
      <c r="S285" s="32">
        <f>SUM(S276:S284)</f>
        <v>2058759</v>
      </c>
      <c r="T285" s="37">
        <f t="shared" si="61"/>
        <v>0.29968409395140794</v>
      </c>
      <c r="U285" s="37">
        <f t="shared" si="62"/>
        <v>9.0258257523100127E-2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2422848</v>
      </c>
      <c r="E286" s="31">
        <v>2422848</v>
      </c>
      <c r="F286" s="31">
        <v>420927</v>
      </c>
      <c r="G286" s="36">
        <f t="shared" si="56"/>
        <v>0.17373231832950314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420927</v>
      </c>
      <c r="O286" s="36">
        <f t="shared" si="60"/>
        <v>0.17373231832950314</v>
      </c>
      <c r="P286" s="31">
        <v>214200</v>
      </c>
      <c r="Q286" s="31">
        <v>1838383</v>
      </c>
      <c r="R286" s="31">
        <v>1838383</v>
      </c>
      <c r="S286" s="31">
        <v>214200</v>
      </c>
      <c r="T286" s="36">
        <f t="shared" si="61"/>
        <v>0.11651543775154578</v>
      </c>
      <c r="U286" s="36">
        <f t="shared" si="62"/>
        <v>0.96511204481792712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1494549</v>
      </c>
      <c r="E288" s="31">
        <v>1494549</v>
      </c>
      <c r="F288" s="31">
        <v>100931</v>
      </c>
      <c r="G288" s="36">
        <f t="shared" si="56"/>
        <v>6.7532747337156557E-2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100931</v>
      </c>
      <c r="O288" s="36">
        <f t="shared" si="60"/>
        <v>6.7532747337156557E-2</v>
      </c>
      <c r="P288" s="31">
        <v>329686</v>
      </c>
      <c r="Q288" s="31">
        <v>1021052</v>
      </c>
      <c r="R288" s="31">
        <v>1116369</v>
      </c>
      <c r="S288" s="31">
        <v>329686</v>
      </c>
      <c r="T288" s="36">
        <f t="shared" si="61"/>
        <v>0.32288855024034036</v>
      </c>
      <c r="U288" s="36">
        <f t="shared" si="62"/>
        <v>-0.69385718532179097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1801709</v>
      </c>
      <c r="E289" s="31">
        <v>1801709</v>
      </c>
      <c r="F289" s="31">
        <v>184059</v>
      </c>
      <c r="G289" s="36">
        <f t="shared" si="56"/>
        <v>0.10215800664813242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184059</v>
      </c>
      <c r="O289" s="36">
        <f t="shared" si="60"/>
        <v>0.10215800664813242</v>
      </c>
      <c r="P289" s="31">
        <v>100178</v>
      </c>
      <c r="Q289" s="31">
        <v>2246315</v>
      </c>
      <c r="R289" s="31">
        <v>2131315</v>
      </c>
      <c r="S289" s="31">
        <v>100178</v>
      </c>
      <c r="T289" s="36">
        <f t="shared" si="61"/>
        <v>4.4596594867594257E-2</v>
      </c>
      <c r="U289" s="36">
        <f t="shared" si="62"/>
        <v>0.83731957116332922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4395463</v>
      </c>
      <c r="E290" s="31">
        <v>4395463</v>
      </c>
      <c r="F290" s="31">
        <v>1071936</v>
      </c>
      <c r="G290" s="36">
        <f t="shared" si="56"/>
        <v>0.24387328479388862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1071936</v>
      </c>
      <c r="O290" s="36">
        <f t="shared" si="60"/>
        <v>0.24387328479388862</v>
      </c>
      <c r="P290" s="31">
        <v>984476</v>
      </c>
      <c r="Q290" s="31">
        <v>4106371</v>
      </c>
      <c r="R290" s="31">
        <v>4106371</v>
      </c>
      <c r="S290" s="31">
        <v>984476</v>
      </c>
      <c r="T290" s="36">
        <f t="shared" si="61"/>
        <v>0.2397435594591916</v>
      </c>
      <c r="U290" s="36">
        <f t="shared" si="62"/>
        <v>8.8839138790585137E-2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4192967</v>
      </c>
      <c r="E291" s="31">
        <v>4192967</v>
      </c>
      <c r="F291" s="31">
        <v>888766</v>
      </c>
      <c r="G291" s="36">
        <f t="shared" si="56"/>
        <v>0.21196589431779453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888766</v>
      </c>
      <c r="O291" s="36">
        <f t="shared" si="60"/>
        <v>0.21196589431779453</v>
      </c>
      <c r="P291" s="31">
        <v>901069</v>
      </c>
      <c r="Q291" s="31">
        <v>3956965</v>
      </c>
      <c r="R291" s="31">
        <v>3918901</v>
      </c>
      <c r="S291" s="31">
        <v>901069</v>
      </c>
      <c r="T291" s="36">
        <f t="shared" si="61"/>
        <v>0.22771720245187915</v>
      </c>
      <c r="U291" s="36">
        <f t="shared" si="62"/>
        <v>-1.3653782340752985E-2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14307536</v>
      </c>
      <c r="E292" s="32">
        <f>SUM(E286:E291)</f>
        <v>14307536</v>
      </c>
      <c r="F292" s="32">
        <f>SUM(F286:F291)</f>
        <v>2666619</v>
      </c>
      <c r="G292" s="37">
        <f t="shared" si="56"/>
        <v>0.18637863291065632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2666619</v>
      </c>
      <c r="O292" s="37">
        <f t="shared" si="60"/>
        <v>0.18637863291065632</v>
      </c>
      <c r="P292" s="32">
        <f>SUM(P286:P291)</f>
        <v>2529609</v>
      </c>
      <c r="Q292" s="32">
        <f>SUM(Q286:Q291)</f>
        <v>13169086</v>
      </c>
      <c r="R292" s="32">
        <f>SUM(R286:R291)</f>
        <v>13111339</v>
      </c>
      <c r="S292" s="32">
        <f>SUM(S286:S291)</f>
        <v>2529609</v>
      </c>
      <c r="T292" s="37">
        <f t="shared" si="61"/>
        <v>0.19208690717032298</v>
      </c>
      <c r="U292" s="37">
        <f t="shared" si="62"/>
        <v>5.4162520769019951E-2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7047795</v>
      </c>
      <c r="E293" s="31">
        <v>7047795</v>
      </c>
      <c r="F293" s="31">
        <v>1212846</v>
      </c>
      <c r="G293" s="36">
        <f t="shared" si="56"/>
        <v>0.1720887171093938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1212846</v>
      </c>
      <c r="O293" s="36">
        <f t="shared" si="60"/>
        <v>0.1720887171093938</v>
      </c>
      <c r="P293" s="31">
        <v>1188318</v>
      </c>
      <c r="Q293" s="31">
        <v>7123031</v>
      </c>
      <c r="R293" s="31">
        <v>7153031</v>
      </c>
      <c r="S293" s="31">
        <v>1188318</v>
      </c>
      <c r="T293" s="36">
        <f t="shared" si="61"/>
        <v>0.16682757663135259</v>
      </c>
      <c r="U293" s="36">
        <f t="shared" si="62"/>
        <v>2.0640939546485049E-2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3714102</v>
      </c>
      <c r="E297" s="31">
        <v>3714102</v>
      </c>
      <c r="F297" s="31">
        <v>631011</v>
      </c>
      <c r="G297" s="36">
        <f t="shared" si="56"/>
        <v>0.16989598023963801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631011</v>
      </c>
      <c r="O297" s="36">
        <f t="shared" si="60"/>
        <v>0.16989598023963801</v>
      </c>
      <c r="P297" s="31">
        <v>451730</v>
      </c>
      <c r="Q297" s="31">
        <v>4691242</v>
      </c>
      <c r="R297" s="31">
        <v>3687044</v>
      </c>
      <c r="S297" s="31">
        <v>451730</v>
      </c>
      <c r="T297" s="36">
        <f t="shared" si="61"/>
        <v>9.6292197247551933E-2</v>
      </c>
      <c r="U297" s="36">
        <f t="shared" si="62"/>
        <v>0.39687645274832306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10761897</v>
      </c>
      <c r="E298" s="32">
        <f>SUM(E293:E297)</f>
        <v>10761897</v>
      </c>
      <c r="F298" s="32">
        <f>SUM(F293:F297)</f>
        <v>1843857</v>
      </c>
      <c r="G298" s="37">
        <f t="shared" si="56"/>
        <v>0.17133196870403053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1843857</v>
      </c>
      <c r="O298" s="37">
        <f t="shared" si="60"/>
        <v>0.17133196870403053</v>
      </c>
      <c r="P298" s="32">
        <f>SUM(P293:P297)</f>
        <v>1640048</v>
      </c>
      <c r="Q298" s="32">
        <f>SUM(Q293:Q297)</f>
        <v>11814273</v>
      </c>
      <c r="R298" s="32">
        <f>SUM(R293:R297)</f>
        <v>10840075</v>
      </c>
      <c r="S298" s="32">
        <f>SUM(S293:S297)</f>
        <v>1640048</v>
      </c>
      <c r="T298" s="37">
        <f t="shared" si="61"/>
        <v>0.13881920622623162</v>
      </c>
      <c r="U298" s="37">
        <f t="shared" si="62"/>
        <v>0.12427014331287856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56533106</v>
      </c>
      <c r="E299" s="32">
        <f>SUM(E263:E266,E268:E274,E276:E284,E286:E291,E293:E297)</f>
        <v>56533106</v>
      </c>
      <c r="F299" s="32">
        <f>SUM(F263:F266,F268:F274,F276:F284,F286:F291,F293:F297)</f>
        <v>10420860</v>
      </c>
      <c r="G299" s="37">
        <f t="shared" si="56"/>
        <v>0.18433199124067232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10420860</v>
      </c>
      <c r="O299" s="37">
        <f t="shared" si="60"/>
        <v>0.18433199124067232</v>
      </c>
      <c r="P299" s="32">
        <f>SUM(P263:P266,P268:P274,P276:P284,P286:P291,P293:P297)</f>
        <v>10386805</v>
      </c>
      <c r="Q299" s="32">
        <f>SUM(Q263:Q266,Q268:Q274,Q276:Q284,Q286:Q291,Q293:Q297)</f>
        <v>55282101</v>
      </c>
      <c r="R299" s="32">
        <f>SUM(R263:R266,R268:R274,R276:R284,R286:R291,R293:R297)</f>
        <v>55487699</v>
      </c>
      <c r="S299" s="32">
        <f>SUM(S263:S266,S268:S274,S276:S284,S286:S291,S293:S297)</f>
        <v>10386805</v>
      </c>
      <c r="T299" s="37">
        <f t="shared" si="61"/>
        <v>0.18788730551322569</v>
      </c>
      <c r="U299" s="37">
        <f t="shared" si="62"/>
        <v>3.278679054820044E-3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69498638</v>
      </c>
      <c r="E302" s="31">
        <v>69498638</v>
      </c>
      <c r="F302" s="31">
        <v>17416886</v>
      </c>
      <c r="G302" s="36">
        <f t="shared" ref="G302:G339" si="63">IF(($D302     =0),0,($F302     /$D302     ))</f>
        <v>0.25060758744653383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17416886</v>
      </c>
      <c r="O302" s="36">
        <f t="shared" ref="O302:O339" si="67">IF(($D302     =0),0,($N302     /$D302     ))</f>
        <v>0.25060758744653383</v>
      </c>
      <c r="P302" s="31">
        <v>15049210</v>
      </c>
      <c r="Q302" s="31">
        <v>65978496</v>
      </c>
      <c r="R302" s="31">
        <v>64648019</v>
      </c>
      <c r="S302" s="31">
        <v>15049210</v>
      </c>
      <c r="T302" s="36">
        <f t="shared" ref="T302:T339" si="68">IF(($Q302     =0),0,($S302     /$Q302     ))</f>
        <v>0.22809265006586388</v>
      </c>
      <c r="U302" s="36">
        <f t="shared" ref="U302:U339" si="69">IF(($P302     =0),0,(($F302     /$P302     )-1))</f>
        <v>0.15732892291356149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69498638</v>
      </c>
      <c r="E303" s="32">
        <f>E302</f>
        <v>69498638</v>
      </c>
      <c r="F303" s="32">
        <f>F302</f>
        <v>17416886</v>
      </c>
      <c r="G303" s="37">
        <f t="shared" si="63"/>
        <v>0.25060758744653383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17416886</v>
      </c>
      <c r="O303" s="37">
        <f t="shared" si="67"/>
        <v>0.25060758744653383</v>
      </c>
      <c r="P303" s="32">
        <f>P302</f>
        <v>15049210</v>
      </c>
      <c r="Q303" s="32">
        <f>Q302</f>
        <v>65978496</v>
      </c>
      <c r="R303" s="32">
        <f>R302</f>
        <v>64648019</v>
      </c>
      <c r="S303" s="32">
        <f>S302</f>
        <v>15049210</v>
      </c>
      <c r="T303" s="37">
        <f t="shared" si="68"/>
        <v>0.22809265006586388</v>
      </c>
      <c r="U303" s="37">
        <f t="shared" si="69"/>
        <v>0.15732892291356149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1705358</v>
      </c>
      <c r="E305" s="31">
        <v>1705358</v>
      </c>
      <c r="F305" s="31">
        <v>301472</v>
      </c>
      <c r="G305" s="36">
        <f t="shared" si="63"/>
        <v>0.1767793038177321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301472</v>
      </c>
      <c r="O305" s="36">
        <f t="shared" si="67"/>
        <v>0.1767793038177321</v>
      </c>
      <c r="P305" s="31">
        <v>270042</v>
      </c>
      <c r="Q305" s="31">
        <v>1214853</v>
      </c>
      <c r="R305" s="31">
        <v>1205970</v>
      </c>
      <c r="S305" s="31">
        <v>270042</v>
      </c>
      <c r="T305" s="36">
        <f t="shared" si="68"/>
        <v>0.22228368370494209</v>
      </c>
      <c r="U305" s="36">
        <f t="shared" si="69"/>
        <v>0.11638930240481105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2665000</v>
      </c>
      <c r="E306" s="31">
        <v>2665000</v>
      </c>
      <c r="F306" s="31">
        <v>553889</v>
      </c>
      <c r="G306" s="36">
        <f t="shared" si="63"/>
        <v>0.20783827392120074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553889</v>
      </c>
      <c r="O306" s="36">
        <f t="shared" si="67"/>
        <v>0.20783827392120074</v>
      </c>
      <c r="P306" s="31">
        <v>330796</v>
      </c>
      <c r="Q306" s="31">
        <v>2142429</v>
      </c>
      <c r="R306" s="31">
        <v>1948500</v>
      </c>
      <c r="S306" s="31">
        <v>330796</v>
      </c>
      <c r="T306" s="36">
        <f t="shared" si="68"/>
        <v>0.1544023162494533</v>
      </c>
      <c r="U306" s="36">
        <f t="shared" si="69"/>
        <v>0.67441262893142606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4841811</v>
      </c>
      <c r="E307" s="31">
        <v>4841811</v>
      </c>
      <c r="F307" s="31">
        <v>789764</v>
      </c>
      <c r="G307" s="36">
        <f t="shared" si="63"/>
        <v>0.1631133474644095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789764</v>
      </c>
      <c r="O307" s="36">
        <f t="shared" si="67"/>
        <v>0.1631133474644095</v>
      </c>
      <c r="P307" s="31">
        <v>505298</v>
      </c>
      <c r="Q307" s="31">
        <v>5234120</v>
      </c>
      <c r="R307" s="31">
        <v>4843040</v>
      </c>
      <c r="S307" s="31">
        <v>505298</v>
      </c>
      <c r="T307" s="36">
        <f t="shared" si="68"/>
        <v>9.6539246329851058E-2</v>
      </c>
      <c r="U307" s="36">
        <f t="shared" si="69"/>
        <v>0.56296680374749153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2789472</v>
      </c>
      <c r="E308" s="31">
        <v>2789472</v>
      </c>
      <c r="F308" s="31">
        <v>669781</v>
      </c>
      <c r="G308" s="36">
        <f t="shared" si="63"/>
        <v>0.24011031478358627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669781</v>
      </c>
      <c r="O308" s="36">
        <f t="shared" si="67"/>
        <v>0.24011031478358627</v>
      </c>
      <c r="P308" s="31">
        <v>626657</v>
      </c>
      <c r="Q308" s="31">
        <v>2711482</v>
      </c>
      <c r="R308" s="31">
        <v>2691909</v>
      </c>
      <c r="S308" s="31">
        <v>626657</v>
      </c>
      <c r="T308" s="36">
        <f t="shared" si="68"/>
        <v>0.23111235848145037</v>
      </c>
      <c r="U308" s="36">
        <f t="shared" si="69"/>
        <v>6.8815955139733598E-2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2575791</v>
      </c>
      <c r="E309" s="31">
        <v>2575791</v>
      </c>
      <c r="F309" s="31">
        <v>712909</v>
      </c>
      <c r="G309" s="36">
        <f t="shared" si="63"/>
        <v>0.27677284375945099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712909</v>
      </c>
      <c r="O309" s="36">
        <f t="shared" si="67"/>
        <v>0.27677284375945099</v>
      </c>
      <c r="P309" s="31">
        <v>347144</v>
      </c>
      <c r="Q309" s="31">
        <v>2746113</v>
      </c>
      <c r="R309" s="31">
        <v>3525113</v>
      </c>
      <c r="S309" s="31">
        <v>347144</v>
      </c>
      <c r="T309" s="36">
        <f t="shared" si="68"/>
        <v>0.12641286065067242</v>
      </c>
      <c r="U309" s="36">
        <f t="shared" si="69"/>
        <v>1.0536405641462907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14577432</v>
      </c>
      <c r="E310" s="32">
        <f>SUM(E304:E309)</f>
        <v>14577432</v>
      </c>
      <c r="F310" s="32">
        <f>SUM(F304:F309)</f>
        <v>3027815</v>
      </c>
      <c r="G310" s="37">
        <f t="shared" si="63"/>
        <v>0.20770565076208211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3027815</v>
      </c>
      <c r="O310" s="37">
        <f t="shared" si="67"/>
        <v>0.20770565076208211</v>
      </c>
      <c r="P310" s="32">
        <f>SUM(P304:P309)</f>
        <v>2079937</v>
      </c>
      <c r="Q310" s="32">
        <f>SUM(Q304:Q309)</f>
        <v>14048997</v>
      </c>
      <c r="R310" s="32">
        <f>SUM(R304:R309)</f>
        <v>14214532</v>
      </c>
      <c r="S310" s="32">
        <f>SUM(S304:S309)</f>
        <v>2079937</v>
      </c>
      <c r="T310" s="37">
        <f t="shared" si="68"/>
        <v>0.14804878953280437</v>
      </c>
      <c r="U310" s="37">
        <f t="shared" si="69"/>
        <v>0.45572438011343608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6261451</v>
      </c>
      <c r="E311" s="31">
        <v>6261451</v>
      </c>
      <c r="F311" s="31">
        <v>979939</v>
      </c>
      <c r="G311" s="36">
        <f t="shared" si="63"/>
        <v>0.15650350054643883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979939</v>
      </c>
      <c r="O311" s="36">
        <f t="shared" si="67"/>
        <v>0.15650350054643883</v>
      </c>
      <c r="P311" s="31">
        <v>949601</v>
      </c>
      <c r="Q311" s="31">
        <v>5078022</v>
      </c>
      <c r="R311" s="31">
        <v>5078022</v>
      </c>
      <c r="S311" s="31">
        <v>949601</v>
      </c>
      <c r="T311" s="36">
        <f t="shared" si="68"/>
        <v>0.1870021437480972</v>
      </c>
      <c r="U311" s="36">
        <f t="shared" si="69"/>
        <v>3.1948155067233586E-2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12278647</v>
      </c>
      <c r="E312" s="31">
        <v>12278647</v>
      </c>
      <c r="F312" s="31">
        <v>2621315</v>
      </c>
      <c r="G312" s="36">
        <f t="shared" si="63"/>
        <v>0.21348565521917848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2621315</v>
      </c>
      <c r="O312" s="36">
        <f t="shared" si="67"/>
        <v>0.21348565521917848</v>
      </c>
      <c r="P312" s="31">
        <v>2531553</v>
      </c>
      <c r="Q312" s="31">
        <v>11230739</v>
      </c>
      <c r="R312" s="31">
        <v>11579125</v>
      </c>
      <c r="S312" s="31">
        <v>2531553</v>
      </c>
      <c r="T312" s="36">
        <f t="shared" si="68"/>
        <v>0.22541286018667159</v>
      </c>
      <c r="U312" s="36">
        <f t="shared" si="69"/>
        <v>3.5457286495680806E-2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7756182</v>
      </c>
      <c r="E313" s="31">
        <v>7756182</v>
      </c>
      <c r="F313" s="31">
        <v>76577</v>
      </c>
      <c r="G313" s="36">
        <f t="shared" si="63"/>
        <v>9.8730277345219601E-3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76577</v>
      </c>
      <c r="O313" s="36">
        <f t="shared" si="67"/>
        <v>9.8730277345219601E-3</v>
      </c>
      <c r="P313" s="31">
        <v>150930</v>
      </c>
      <c r="Q313" s="31">
        <v>5590610</v>
      </c>
      <c r="R313" s="31">
        <v>5504316</v>
      </c>
      <c r="S313" s="31">
        <v>150930</v>
      </c>
      <c r="T313" s="36">
        <f t="shared" si="68"/>
        <v>2.6997053988741838E-2</v>
      </c>
      <c r="U313" s="36">
        <f t="shared" si="69"/>
        <v>-0.49263234612071827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5453172</v>
      </c>
      <c r="E314" s="31">
        <v>5453172</v>
      </c>
      <c r="F314" s="31">
        <v>1347453</v>
      </c>
      <c r="G314" s="36">
        <f t="shared" si="63"/>
        <v>0.24709526858863062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1347453</v>
      </c>
      <c r="O314" s="36">
        <f t="shared" si="67"/>
        <v>0.24709526858863062</v>
      </c>
      <c r="P314" s="31">
        <v>1128834</v>
      </c>
      <c r="Q314" s="31">
        <v>5326939</v>
      </c>
      <c r="R314" s="31">
        <v>5326939</v>
      </c>
      <c r="S314" s="31">
        <v>1128834</v>
      </c>
      <c r="T314" s="36">
        <f t="shared" si="68"/>
        <v>0.21191044237600618</v>
      </c>
      <c r="U314" s="36">
        <f t="shared" si="69"/>
        <v>0.19366797952577608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4046905</v>
      </c>
      <c r="E315" s="31">
        <v>5221273</v>
      </c>
      <c r="F315" s="31">
        <v>679238</v>
      </c>
      <c r="G315" s="36">
        <f t="shared" si="63"/>
        <v>0.16784135036527914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679238</v>
      </c>
      <c r="O315" s="36">
        <f t="shared" si="67"/>
        <v>0.16784135036527914</v>
      </c>
      <c r="P315" s="31">
        <v>804424</v>
      </c>
      <c r="Q315" s="31">
        <v>3946302</v>
      </c>
      <c r="R315" s="31">
        <v>4100938</v>
      </c>
      <c r="S315" s="31">
        <v>804424</v>
      </c>
      <c r="T315" s="36">
        <f t="shared" si="68"/>
        <v>0.20384248341865371</v>
      </c>
      <c r="U315" s="36">
        <f t="shared" si="69"/>
        <v>-0.15562191083309296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3574755</v>
      </c>
      <c r="E316" s="31">
        <v>3574755</v>
      </c>
      <c r="F316" s="31">
        <v>804659</v>
      </c>
      <c r="G316" s="36">
        <f t="shared" si="63"/>
        <v>0.22509486664121037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804659</v>
      </c>
      <c r="O316" s="36">
        <f t="shared" si="67"/>
        <v>0.22509486664121037</v>
      </c>
      <c r="P316" s="31">
        <v>757090</v>
      </c>
      <c r="Q316" s="31">
        <v>3972686</v>
      </c>
      <c r="R316" s="31">
        <v>3567181</v>
      </c>
      <c r="S316" s="31">
        <v>757090</v>
      </c>
      <c r="T316" s="36">
        <f t="shared" si="68"/>
        <v>0.19057383342151885</v>
      </c>
      <c r="U316" s="36">
        <f t="shared" si="69"/>
        <v>6.2831367472823585E-2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39371112</v>
      </c>
      <c r="E317" s="32">
        <f>SUM(E311:E316)</f>
        <v>40545480</v>
      </c>
      <c r="F317" s="32">
        <f>SUM(F311:F316)</f>
        <v>6509181</v>
      </c>
      <c r="G317" s="37">
        <f t="shared" si="63"/>
        <v>0.16532885837717767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6509181</v>
      </c>
      <c r="O317" s="37">
        <f t="shared" si="67"/>
        <v>0.16532885837717767</v>
      </c>
      <c r="P317" s="32">
        <f>SUM(P311:P316)</f>
        <v>6322432</v>
      </c>
      <c r="Q317" s="32">
        <f>SUM(Q311:Q316)</f>
        <v>35145298</v>
      </c>
      <c r="R317" s="32">
        <f>SUM(R311:R316)</f>
        <v>35156521</v>
      </c>
      <c r="S317" s="32">
        <f>SUM(S311:S316)</f>
        <v>6322432</v>
      </c>
      <c r="T317" s="37">
        <f t="shared" si="68"/>
        <v>0.17989410702962313</v>
      </c>
      <c r="U317" s="37">
        <f t="shared" si="69"/>
        <v>2.9537526065918973E-2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3322437</v>
      </c>
      <c r="E318" s="31">
        <v>3322437</v>
      </c>
      <c r="F318" s="31">
        <v>915582</v>
      </c>
      <c r="G318" s="36">
        <f t="shared" si="63"/>
        <v>0.27557542851828343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915582</v>
      </c>
      <c r="O318" s="36">
        <f t="shared" si="67"/>
        <v>0.27557542851828343</v>
      </c>
      <c r="P318" s="31">
        <v>871461</v>
      </c>
      <c r="Q318" s="31">
        <v>3582012</v>
      </c>
      <c r="R318" s="31">
        <v>3158289</v>
      </c>
      <c r="S318" s="31">
        <v>871461</v>
      </c>
      <c r="T318" s="36">
        <f t="shared" si="68"/>
        <v>0.24328812968800775</v>
      </c>
      <c r="U318" s="36">
        <f t="shared" si="69"/>
        <v>5.0628771683414397E-2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4862878</v>
      </c>
      <c r="E319" s="31">
        <v>4862878</v>
      </c>
      <c r="F319" s="31">
        <v>1112536</v>
      </c>
      <c r="G319" s="36">
        <f t="shared" si="63"/>
        <v>0.22878139241823464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1112536</v>
      </c>
      <c r="O319" s="36">
        <f t="shared" si="67"/>
        <v>0.22878139241823464</v>
      </c>
      <c r="P319" s="31">
        <v>906338</v>
      </c>
      <c r="Q319" s="31">
        <v>5145327</v>
      </c>
      <c r="R319" s="31">
        <v>4516834</v>
      </c>
      <c r="S319" s="31">
        <v>906338</v>
      </c>
      <c r="T319" s="36">
        <f t="shared" si="68"/>
        <v>0.17614779391086319</v>
      </c>
      <c r="U319" s="36">
        <f t="shared" si="69"/>
        <v>0.22750673589764525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2219825</v>
      </c>
      <c r="E320" s="31">
        <v>2219825</v>
      </c>
      <c r="F320" s="31">
        <v>510187</v>
      </c>
      <c r="G320" s="36">
        <f t="shared" si="63"/>
        <v>0.2298320813577647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510187</v>
      </c>
      <c r="O320" s="36">
        <f t="shared" si="67"/>
        <v>0.2298320813577647</v>
      </c>
      <c r="P320" s="31">
        <v>497354</v>
      </c>
      <c r="Q320" s="31">
        <v>1979706</v>
      </c>
      <c r="R320" s="31">
        <v>1931427</v>
      </c>
      <c r="S320" s="31">
        <v>497354</v>
      </c>
      <c r="T320" s="36">
        <f t="shared" si="68"/>
        <v>0.25122619217196895</v>
      </c>
      <c r="U320" s="36">
        <f t="shared" si="69"/>
        <v>2.5802547079142757E-2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1547232</v>
      </c>
      <c r="E321" s="31">
        <v>1547232</v>
      </c>
      <c r="F321" s="31">
        <v>308447</v>
      </c>
      <c r="G321" s="36">
        <f t="shared" si="63"/>
        <v>0.19935407230460589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308447</v>
      </c>
      <c r="O321" s="36">
        <f t="shared" si="67"/>
        <v>0.19935407230460589</v>
      </c>
      <c r="P321" s="31">
        <v>289206</v>
      </c>
      <c r="Q321" s="31">
        <v>1497298</v>
      </c>
      <c r="R321" s="31">
        <v>1487338</v>
      </c>
      <c r="S321" s="31">
        <v>289206</v>
      </c>
      <c r="T321" s="36">
        <f t="shared" si="68"/>
        <v>0.19315193101172912</v>
      </c>
      <c r="U321" s="36">
        <f t="shared" si="69"/>
        <v>6.6530431595471784E-2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2362532</v>
      </c>
      <c r="E322" s="31">
        <v>2362532</v>
      </c>
      <c r="F322" s="31">
        <v>318312</v>
      </c>
      <c r="G322" s="36">
        <f t="shared" si="63"/>
        <v>0.13473341313472156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318312</v>
      </c>
      <c r="O322" s="36">
        <f t="shared" si="67"/>
        <v>0.13473341313472156</v>
      </c>
      <c r="P322" s="31">
        <v>472621</v>
      </c>
      <c r="Q322" s="31">
        <v>2200907</v>
      </c>
      <c r="R322" s="31">
        <v>2208879</v>
      </c>
      <c r="S322" s="31">
        <v>472621</v>
      </c>
      <c r="T322" s="36">
        <f t="shared" si="68"/>
        <v>0.21473919615867459</v>
      </c>
      <c r="U322" s="36">
        <f t="shared" si="69"/>
        <v>-0.32649628349142334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14314904</v>
      </c>
      <c r="E323" s="32">
        <f>SUM(E318:E322)</f>
        <v>14314904</v>
      </c>
      <c r="F323" s="32">
        <f>SUM(F318:F322)</f>
        <v>3165064</v>
      </c>
      <c r="G323" s="37">
        <f t="shared" si="63"/>
        <v>0.22110270526438738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3165064</v>
      </c>
      <c r="O323" s="37">
        <f t="shared" si="67"/>
        <v>0.22110270526438738</v>
      </c>
      <c r="P323" s="32">
        <f>SUM(P318:P322)</f>
        <v>3036980</v>
      </c>
      <c r="Q323" s="32">
        <f>SUM(Q318:Q322)</f>
        <v>14405250</v>
      </c>
      <c r="R323" s="32">
        <f>SUM(R318:R322)</f>
        <v>13302767</v>
      </c>
      <c r="S323" s="32">
        <f>SUM(S318:S322)</f>
        <v>3036980</v>
      </c>
      <c r="T323" s="37">
        <f t="shared" si="68"/>
        <v>0.2108245257805314</v>
      </c>
      <c r="U323" s="37">
        <f t="shared" si="69"/>
        <v>4.2174792063168098E-2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2414325</v>
      </c>
      <c r="E325" s="31">
        <v>2414325</v>
      </c>
      <c r="F325" s="31">
        <v>507886</v>
      </c>
      <c r="G325" s="36">
        <f t="shared" si="63"/>
        <v>0.21036355917285371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507886</v>
      </c>
      <c r="O325" s="36">
        <f t="shared" si="67"/>
        <v>0.21036355917285371</v>
      </c>
      <c r="P325" s="31">
        <v>312711</v>
      </c>
      <c r="Q325" s="31">
        <v>2296472</v>
      </c>
      <c r="R325" s="31">
        <v>2207470</v>
      </c>
      <c r="S325" s="31">
        <v>312711</v>
      </c>
      <c r="T325" s="36">
        <f t="shared" si="68"/>
        <v>0.13617017755931707</v>
      </c>
      <c r="U325" s="36">
        <f t="shared" si="69"/>
        <v>0.62413858162968361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11255705</v>
      </c>
      <c r="E326" s="31">
        <v>11255705</v>
      </c>
      <c r="F326" s="31">
        <v>1300861</v>
      </c>
      <c r="G326" s="36">
        <f t="shared" si="63"/>
        <v>0.11557348029288259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1300861</v>
      </c>
      <c r="O326" s="36">
        <f t="shared" si="67"/>
        <v>0.11557348029288259</v>
      </c>
      <c r="P326" s="31">
        <v>343147</v>
      </c>
      <c r="Q326" s="31">
        <v>8988778</v>
      </c>
      <c r="R326" s="31">
        <v>8894731</v>
      </c>
      <c r="S326" s="31">
        <v>343147</v>
      </c>
      <c r="T326" s="36">
        <f t="shared" si="68"/>
        <v>3.8175044483243437E-2</v>
      </c>
      <c r="U326" s="36">
        <f t="shared" si="69"/>
        <v>2.7909729649392241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62227720</v>
      </c>
      <c r="E327" s="31">
        <v>62177720</v>
      </c>
      <c r="F327" s="31">
        <v>9296163</v>
      </c>
      <c r="G327" s="36">
        <f t="shared" si="63"/>
        <v>0.14938942002053104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9296163</v>
      </c>
      <c r="O327" s="36">
        <f t="shared" si="67"/>
        <v>0.14938942002053104</v>
      </c>
      <c r="P327" s="31">
        <v>2455444</v>
      </c>
      <c r="Q327" s="31">
        <v>46373190</v>
      </c>
      <c r="R327" s="31">
        <v>46273190</v>
      </c>
      <c r="S327" s="31">
        <v>2455444</v>
      </c>
      <c r="T327" s="36">
        <f t="shared" si="68"/>
        <v>5.2949646120959114E-2</v>
      </c>
      <c r="U327" s="36">
        <f t="shared" si="69"/>
        <v>2.7859397322846702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3289800</v>
      </c>
      <c r="E328" s="31">
        <v>3289800</v>
      </c>
      <c r="F328" s="31">
        <v>832529</v>
      </c>
      <c r="G328" s="36">
        <f t="shared" si="63"/>
        <v>0.25306371207976169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832529</v>
      </c>
      <c r="O328" s="36">
        <f t="shared" si="67"/>
        <v>0.25306371207976169</v>
      </c>
      <c r="P328" s="31">
        <v>935333</v>
      </c>
      <c r="Q328" s="31">
        <v>3000100</v>
      </c>
      <c r="R328" s="31">
        <v>3096400</v>
      </c>
      <c r="S328" s="31">
        <v>935333</v>
      </c>
      <c r="T328" s="36">
        <f t="shared" si="68"/>
        <v>0.31176727442418584</v>
      </c>
      <c r="U328" s="36">
        <f t="shared" si="69"/>
        <v>-0.10991165713173812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7047656</v>
      </c>
      <c r="E329" s="31">
        <v>7047656</v>
      </c>
      <c r="F329" s="31">
        <v>996726</v>
      </c>
      <c r="G329" s="36">
        <f t="shared" si="63"/>
        <v>0.14142659630379234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996726</v>
      </c>
      <c r="O329" s="36">
        <f t="shared" si="67"/>
        <v>0.14142659630379234</v>
      </c>
      <c r="P329" s="31">
        <v>1101969</v>
      </c>
      <c r="Q329" s="31">
        <v>8017631</v>
      </c>
      <c r="R329" s="31">
        <v>6409240</v>
      </c>
      <c r="S329" s="31">
        <v>1101969</v>
      </c>
      <c r="T329" s="36">
        <f t="shared" si="68"/>
        <v>0.13744321732940815</v>
      </c>
      <c r="U329" s="36">
        <f t="shared" si="69"/>
        <v>-9.5504501487791438E-2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8202150</v>
      </c>
      <c r="E330" s="31">
        <v>8311738</v>
      </c>
      <c r="F330" s="31">
        <v>1048191</v>
      </c>
      <c r="G330" s="36">
        <f t="shared" si="63"/>
        <v>0.1277946635943015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1048191</v>
      </c>
      <c r="O330" s="36">
        <f t="shared" si="67"/>
        <v>0.1277946635943015</v>
      </c>
      <c r="P330" s="31">
        <v>1382655</v>
      </c>
      <c r="Q330" s="31">
        <v>7695499</v>
      </c>
      <c r="R330" s="31">
        <v>7202610</v>
      </c>
      <c r="S330" s="31">
        <v>1382655</v>
      </c>
      <c r="T330" s="36">
        <f t="shared" si="68"/>
        <v>0.17967061005400689</v>
      </c>
      <c r="U330" s="36">
        <f t="shared" si="69"/>
        <v>-0.24189982316629965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4016665</v>
      </c>
      <c r="E331" s="31">
        <v>4016665</v>
      </c>
      <c r="F331" s="31">
        <v>959774</v>
      </c>
      <c r="G331" s="36">
        <f t="shared" si="63"/>
        <v>0.23894798296596803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959774</v>
      </c>
      <c r="O331" s="36">
        <f t="shared" si="67"/>
        <v>0.23894798296596803</v>
      </c>
      <c r="P331" s="31">
        <v>883259</v>
      </c>
      <c r="Q331" s="31">
        <v>3309863</v>
      </c>
      <c r="R331" s="31">
        <v>3768312</v>
      </c>
      <c r="S331" s="31">
        <v>883259</v>
      </c>
      <c r="T331" s="36">
        <f t="shared" si="68"/>
        <v>0.26685666446013023</v>
      </c>
      <c r="U331" s="36">
        <f t="shared" si="69"/>
        <v>8.662804454865447E-2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98454021</v>
      </c>
      <c r="E332" s="32">
        <f>SUM(E324:E331)</f>
        <v>98513609</v>
      </c>
      <c r="F332" s="32">
        <f>SUM(F324:F331)</f>
        <v>14942130</v>
      </c>
      <c r="G332" s="37">
        <f t="shared" si="63"/>
        <v>0.15176759514982124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14942130</v>
      </c>
      <c r="O332" s="37">
        <f t="shared" si="67"/>
        <v>0.15176759514982124</v>
      </c>
      <c r="P332" s="32">
        <f>SUM(P324:P331)</f>
        <v>7414518</v>
      </c>
      <c r="Q332" s="32">
        <f>SUM(Q324:Q331)</f>
        <v>79681533</v>
      </c>
      <c r="R332" s="32">
        <f>SUM(R324:R331)</f>
        <v>77851953</v>
      </c>
      <c r="S332" s="32">
        <f>SUM(S324:S331)</f>
        <v>7414518</v>
      </c>
      <c r="T332" s="37">
        <f t="shared" si="68"/>
        <v>9.3051899490939768E-2</v>
      </c>
      <c r="U332" s="37">
        <f t="shared" si="69"/>
        <v>1.0152530481414974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1493430</v>
      </c>
      <c r="E335" s="31">
        <v>1493430</v>
      </c>
      <c r="F335" s="31">
        <v>311521</v>
      </c>
      <c r="G335" s="36">
        <f t="shared" si="63"/>
        <v>0.2085943097433425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311521</v>
      </c>
      <c r="O335" s="36">
        <f t="shared" si="67"/>
        <v>0.2085943097433425</v>
      </c>
      <c r="P335" s="31">
        <v>289011</v>
      </c>
      <c r="Q335" s="31">
        <v>1448816</v>
      </c>
      <c r="R335" s="31">
        <v>1625551</v>
      </c>
      <c r="S335" s="31">
        <v>289011</v>
      </c>
      <c r="T335" s="36">
        <f t="shared" si="68"/>
        <v>0.19948081743989574</v>
      </c>
      <c r="U335" s="36">
        <f t="shared" si="69"/>
        <v>7.7886308825615647E-2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1151837</v>
      </c>
      <c r="E336" s="31">
        <v>1151837</v>
      </c>
      <c r="F336" s="31">
        <v>216831</v>
      </c>
      <c r="G336" s="36">
        <f t="shared" si="63"/>
        <v>0.18824798994996689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216831</v>
      </c>
      <c r="O336" s="36">
        <f t="shared" si="67"/>
        <v>0.18824798994996689</v>
      </c>
      <c r="P336" s="31">
        <v>195051</v>
      </c>
      <c r="Q336" s="31">
        <v>1642610</v>
      </c>
      <c r="R336" s="31">
        <v>1690391</v>
      </c>
      <c r="S336" s="31">
        <v>195051</v>
      </c>
      <c r="T336" s="36">
        <f t="shared" si="68"/>
        <v>0.11874455896408764</v>
      </c>
      <c r="U336" s="36">
        <f t="shared" si="69"/>
        <v>0.11166310349600872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2645267</v>
      </c>
      <c r="E337" s="32">
        <f>SUM(E333:E336)</f>
        <v>2645267</v>
      </c>
      <c r="F337" s="32">
        <f>SUM(F333:F336)</f>
        <v>528352</v>
      </c>
      <c r="G337" s="37">
        <f t="shared" si="63"/>
        <v>0.19973484718177786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528352</v>
      </c>
      <c r="O337" s="37">
        <f t="shared" si="67"/>
        <v>0.19973484718177786</v>
      </c>
      <c r="P337" s="32">
        <f>SUM(P333:P336)</f>
        <v>484062</v>
      </c>
      <c r="Q337" s="32">
        <f>SUM(Q333:Q336)</f>
        <v>3091426</v>
      </c>
      <c r="R337" s="32">
        <f>SUM(R333:R336)</f>
        <v>3315942</v>
      </c>
      <c r="S337" s="32">
        <f>SUM(S333:S336)</f>
        <v>484062</v>
      </c>
      <c r="T337" s="37">
        <f t="shared" si="68"/>
        <v>0.15658210806275163</v>
      </c>
      <c r="U337" s="37">
        <f t="shared" si="69"/>
        <v>9.1496543831162125E-2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238861374</v>
      </c>
      <c r="E338" s="32">
        <f>SUM(E302,E304:E309,E311:E316,E318:E322,E324:E331,E333:E336)</f>
        <v>240095330</v>
      </c>
      <c r="F338" s="32">
        <f>SUM(F302,F304:F309,F311:F316,F318:F322,F324:F331,F333:F336)</f>
        <v>45589428</v>
      </c>
      <c r="G338" s="37">
        <f t="shared" si="63"/>
        <v>0.19086144920191239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45589428</v>
      </c>
      <c r="O338" s="37">
        <f t="shared" si="67"/>
        <v>0.19086144920191239</v>
      </c>
      <c r="P338" s="32">
        <f>SUM(P302,P304:P309,P311:P316,P318:P322,P324:P331,P333:P336)</f>
        <v>34387139</v>
      </c>
      <c r="Q338" s="32">
        <f>SUM(Q302,Q304:Q309,Q311:Q316,Q318:Q322,Q324:Q331,Q333:Q336)</f>
        <v>212351000</v>
      </c>
      <c r="R338" s="32">
        <f>SUM(R302,R304:R309,R311:R316,R318:R322,R324:R331,R333:R336)</f>
        <v>208489734</v>
      </c>
      <c r="S338" s="32">
        <f>SUM(S302,S304:S309,S311:S316,S318:S322,S324:S331,S333:S336)</f>
        <v>34387139</v>
      </c>
      <c r="T338" s="37">
        <f t="shared" si="68"/>
        <v>0.16193537586354667</v>
      </c>
      <c r="U338" s="37">
        <f t="shared" si="69"/>
        <v>0.32576973036343615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1825497544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1826350974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331894355</v>
      </c>
      <c r="G339" s="39">
        <f t="shared" si="63"/>
        <v>0.18181035416391664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331894355</v>
      </c>
      <c r="O339" s="39">
        <f t="shared" si="67"/>
        <v>0.18181035416391664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331003021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1697510998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1733717061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331003021</v>
      </c>
      <c r="T339" s="39">
        <f t="shared" si="68"/>
        <v>0.19499315255688257</v>
      </c>
      <c r="U339" s="39">
        <f t="shared" si="69"/>
        <v>2.6928273866115848E-3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169005555</v>
      </c>
      <c r="E8" s="31">
        <v>169005555</v>
      </c>
      <c r="F8" s="31">
        <v>43079085</v>
      </c>
      <c r="G8" s="36">
        <f>IF(($D8       =0),0,($F8       /$D8       ))</f>
        <v>0.25489744996843444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43079085</v>
      </c>
      <c r="O8" s="36">
        <f>IF(($D8       =0),0,($N8       /$D8       ))</f>
        <v>0.25489744996843444</v>
      </c>
      <c r="P8" s="31">
        <v>44011415</v>
      </c>
      <c r="Q8" s="31">
        <v>168002919</v>
      </c>
      <c r="R8" s="31">
        <v>150304243</v>
      </c>
      <c r="S8" s="31">
        <v>44011415</v>
      </c>
      <c r="T8" s="36">
        <f>IF(($Q8       =0),0,($S8       /$Q8       ))</f>
        <v>0.26196815663661177</v>
      </c>
      <c r="U8" s="36">
        <f>IF(($P8       =0),0,(($F8       /$P8       )-1))</f>
        <v>-2.1183822424250653E-2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456605080</v>
      </c>
      <c r="E9" s="31">
        <v>456605080</v>
      </c>
      <c r="F9" s="31">
        <v>46109379</v>
      </c>
      <c r="G9" s="36">
        <f>IF(($D9       =0),0,($F9       /$D9       ))</f>
        <v>0.10098306177408276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46109379</v>
      </c>
      <c r="O9" s="36">
        <f>IF(($D9       =0),0,($N9       /$D9       ))</f>
        <v>0.10098306177408276</v>
      </c>
      <c r="P9" s="31">
        <v>66869076</v>
      </c>
      <c r="Q9" s="31">
        <v>404322710</v>
      </c>
      <c r="R9" s="31">
        <v>428645450</v>
      </c>
      <c r="S9" s="31">
        <v>66869076</v>
      </c>
      <c r="T9" s="36">
        <f>IF(($Q9       =0),0,($S9       /$Q9       ))</f>
        <v>0.16538540711700314</v>
      </c>
      <c r="U9" s="36">
        <f>IF(($P9       =0),0,(($F9       /$P9       )-1))</f>
        <v>-0.31045287660322984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625610635</v>
      </c>
      <c r="E10" s="32">
        <f>SUM(E8:E9)</f>
        <v>625610635</v>
      </c>
      <c r="F10" s="32">
        <f>SUM(F8:F9)</f>
        <v>89188464</v>
      </c>
      <c r="G10" s="37">
        <f t="shared" ref="G10:G54" si="0">IF(($D10      =0),0,($F10      /$D10      ))</f>
        <v>0.14256225679411605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89188464</v>
      </c>
      <c r="O10" s="37">
        <f t="shared" ref="O10:O54" si="4">IF(($D10      =0),0,($N10      /$D10      ))</f>
        <v>0.14256225679411605</v>
      </c>
      <c r="P10" s="32">
        <f>SUM(P8:P9)</f>
        <v>110880491</v>
      </c>
      <c r="Q10" s="32">
        <f>SUM(Q8:Q9)</f>
        <v>572325629</v>
      </c>
      <c r="R10" s="32">
        <f>SUM(R8:R9)</f>
        <v>578949693</v>
      </c>
      <c r="S10" s="32">
        <f>SUM(S8:S9)</f>
        <v>110880491</v>
      </c>
      <c r="T10" s="37">
        <f t="shared" ref="T10:T54" si="5">IF(($Q10      =0),0,($S10      /$Q10      ))</f>
        <v>0.19373672151243118</v>
      </c>
      <c r="U10" s="37">
        <f t="shared" ref="U10:U54" si="6">IF(($P10      =0),0,(($F10      /$P10      )-1))</f>
        <v>-0.19563429783152742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9272427</v>
      </c>
      <c r="E11" s="31">
        <v>9272427</v>
      </c>
      <c r="F11" s="31">
        <v>1116195</v>
      </c>
      <c r="G11" s="36">
        <f t="shared" si="0"/>
        <v>0.12037786870686606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1116195</v>
      </c>
      <c r="O11" s="36">
        <f t="shared" si="4"/>
        <v>0.12037786870686606</v>
      </c>
      <c r="P11" s="31">
        <v>489981</v>
      </c>
      <c r="Q11" s="31">
        <v>7485379</v>
      </c>
      <c r="R11" s="31">
        <v>7070379</v>
      </c>
      <c r="S11" s="31">
        <v>489981</v>
      </c>
      <c r="T11" s="36">
        <f t="shared" si="5"/>
        <v>6.5458408986371966E-2</v>
      </c>
      <c r="U11" s="36">
        <f t="shared" si="6"/>
        <v>1.2780373116508601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9269397</v>
      </c>
      <c r="E12" s="31">
        <v>9449704</v>
      </c>
      <c r="F12" s="31">
        <v>1852750</v>
      </c>
      <c r="G12" s="36">
        <f t="shared" si="0"/>
        <v>0.1998781582016608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1852750</v>
      </c>
      <c r="O12" s="36">
        <f t="shared" si="4"/>
        <v>0.1998781582016608</v>
      </c>
      <c r="P12" s="31">
        <v>1636450</v>
      </c>
      <c r="Q12" s="31">
        <v>8763340</v>
      </c>
      <c r="R12" s="31">
        <v>11148035</v>
      </c>
      <c r="S12" s="31">
        <v>1636450</v>
      </c>
      <c r="T12" s="36">
        <f t="shared" si="5"/>
        <v>0.18673816147724498</v>
      </c>
      <c r="U12" s="36">
        <f t="shared" si="6"/>
        <v>0.1321763573589172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20699181</v>
      </c>
      <c r="E13" s="31">
        <v>20699181</v>
      </c>
      <c r="F13" s="31">
        <v>3853028</v>
      </c>
      <c r="G13" s="36">
        <f t="shared" si="0"/>
        <v>0.1861439831846487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3853028</v>
      </c>
      <c r="O13" s="36">
        <f t="shared" si="4"/>
        <v>0.1861439831846487</v>
      </c>
      <c r="P13" s="31">
        <v>2466838</v>
      </c>
      <c r="Q13" s="31">
        <v>17013756</v>
      </c>
      <c r="R13" s="31">
        <v>16661050</v>
      </c>
      <c r="S13" s="31">
        <v>2466838</v>
      </c>
      <c r="T13" s="36">
        <f t="shared" si="5"/>
        <v>0.14499079450769131</v>
      </c>
      <c r="U13" s="36">
        <f t="shared" si="6"/>
        <v>0.56192988757267393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18845064</v>
      </c>
      <c r="E14" s="31">
        <v>18845064</v>
      </c>
      <c r="F14" s="31">
        <v>2674345</v>
      </c>
      <c r="G14" s="36">
        <f t="shared" si="0"/>
        <v>0.1419122269895183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2674345</v>
      </c>
      <c r="O14" s="36">
        <f t="shared" si="4"/>
        <v>0.1419122269895183</v>
      </c>
      <c r="P14" s="31">
        <v>3242630</v>
      </c>
      <c r="Q14" s="31">
        <v>16672813</v>
      </c>
      <c r="R14" s="31">
        <v>17333042</v>
      </c>
      <c r="S14" s="31">
        <v>3242630</v>
      </c>
      <c r="T14" s="36">
        <f t="shared" si="5"/>
        <v>0.19448607742436744</v>
      </c>
      <c r="U14" s="36">
        <f t="shared" si="6"/>
        <v>-0.17525434600925793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25429848</v>
      </c>
      <c r="E15" s="31">
        <v>25429848</v>
      </c>
      <c r="F15" s="31">
        <v>7448773</v>
      </c>
      <c r="G15" s="36">
        <f t="shared" si="0"/>
        <v>0.29291457031123425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7448773</v>
      </c>
      <c r="O15" s="36">
        <f t="shared" si="4"/>
        <v>0.29291457031123425</v>
      </c>
      <c r="P15" s="31">
        <v>7687829</v>
      </c>
      <c r="Q15" s="31">
        <v>20239201</v>
      </c>
      <c r="R15" s="31">
        <v>21215005</v>
      </c>
      <c r="S15" s="31">
        <v>7687829</v>
      </c>
      <c r="T15" s="36">
        <f t="shared" si="5"/>
        <v>0.37984844362186038</v>
      </c>
      <c r="U15" s="36">
        <f t="shared" si="6"/>
        <v>-3.1095384665813963E-2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12288982</v>
      </c>
      <c r="E16" s="31">
        <v>12284326</v>
      </c>
      <c r="F16" s="31">
        <v>2940229</v>
      </c>
      <c r="G16" s="36">
        <f t="shared" si="0"/>
        <v>0.23925732823109352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2940229</v>
      </c>
      <c r="O16" s="36">
        <f t="shared" si="4"/>
        <v>0.23925732823109352</v>
      </c>
      <c r="P16" s="31">
        <v>2245583</v>
      </c>
      <c r="Q16" s="31">
        <v>13952043</v>
      </c>
      <c r="R16" s="31">
        <v>13795882</v>
      </c>
      <c r="S16" s="31">
        <v>2245583</v>
      </c>
      <c r="T16" s="36">
        <f t="shared" si="5"/>
        <v>0.16095012035154996</v>
      </c>
      <c r="U16" s="36">
        <f t="shared" si="6"/>
        <v>0.30933882203418883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9059380</v>
      </c>
      <c r="E17" s="31">
        <v>9059380</v>
      </c>
      <c r="F17" s="31">
        <v>2010392</v>
      </c>
      <c r="G17" s="36">
        <f t="shared" si="0"/>
        <v>0.22191275782669453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2010392</v>
      </c>
      <c r="O17" s="36">
        <f t="shared" si="4"/>
        <v>0.22191275782669453</v>
      </c>
      <c r="P17" s="31">
        <v>1632246</v>
      </c>
      <c r="Q17" s="31">
        <v>9697975</v>
      </c>
      <c r="R17" s="31">
        <v>9092875</v>
      </c>
      <c r="S17" s="31">
        <v>1632246</v>
      </c>
      <c r="T17" s="36">
        <f t="shared" si="5"/>
        <v>0.16830791995236119</v>
      </c>
      <c r="U17" s="36">
        <f t="shared" si="6"/>
        <v>0.23167218666794098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11545143</v>
      </c>
      <c r="E18" s="31">
        <v>11545143</v>
      </c>
      <c r="F18" s="31">
        <v>2235687</v>
      </c>
      <c r="G18" s="36">
        <f t="shared" si="0"/>
        <v>0.19364740653277313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2235687</v>
      </c>
      <c r="O18" s="36">
        <f t="shared" si="4"/>
        <v>0.19364740653277313</v>
      </c>
      <c r="P18" s="31">
        <v>2255481</v>
      </c>
      <c r="Q18" s="31">
        <v>9158682</v>
      </c>
      <c r="R18" s="31">
        <v>9164856</v>
      </c>
      <c r="S18" s="31">
        <v>2255481</v>
      </c>
      <c r="T18" s="36">
        <f t="shared" si="5"/>
        <v>0.24626698470369426</v>
      </c>
      <c r="U18" s="36">
        <f t="shared" si="6"/>
        <v>-8.7759551066933783E-3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116409422</v>
      </c>
      <c r="E19" s="32">
        <f>SUM(E11:E18)</f>
        <v>116585073</v>
      </c>
      <c r="F19" s="32">
        <f>SUM(F11:F18)</f>
        <v>24131399</v>
      </c>
      <c r="G19" s="37">
        <f t="shared" si="0"/>
        <v>0.2072976446872144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24131399</v>
      </c>
      <c r="O19" s="37">
        <f t="shared" si="4"/>
        <v>0.2072976446872144</v>
      </c>
      <c r="P19" s="32">
        <f>SUM(P11:P18)</f>
        <v>21657038</v>
      </c>
      <c r="Q19" s="32">
        <f>SUM(Q11:Q18)</f>
        <v>102983189</v>
      </c>
      <c r="R19" s="32">
        <f>SUM(R11:R18)</f>
        <v>105481124</v>
      </c>
      <c r="S19" s="32">
        <f>SUM(S11:S18)</f>
        <v>21657038</v>
      </c>
      <c r="T19" s="37">
        <f t="shared" si="5"/>
        <v>0.21029682815512735</v>
      </c>
      <c r="U19" s="37">
        <f t="shared" si="6"/>
        <v>0.11425205053433429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70165145</v>
      </c>
      <c r="E20" s="31">
        <v>70165145</v>
      </c>
      <c r="F20" s="31">
        <v>6372982</v>
      </c>
      <c r="G20" s="36">
        <f t="shared" si="0"/>
        <v>9.0828316538075993E-2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6372982</v>
      </c>
      <c r="O20" s="36">
        <f t="shared" si="4"/>
        <v>9.0828316538075993E-2</v>
      </c>
      <c r="P20" s="31">
        <v>1463439</v>
      </c>
      <c r="Q20" s="31">
        <v>54758490</v>
      </c>
      <c r="R20" s="31">
        <v>63810092</v>
      </c>
      <c r="S20" s="31">
        <v>1463439</v>
      </c>
      <c r="T20" s="36">
        <f t="shared" si="5"/>
        <v>2.672533519459722E-2</v>
      </c>
      <c r="U20" s="36">
        <f t="shared" si="6"/>
        <v>3.3547985259378761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40459636</v>
      </c>
      <c r="E21" s="31">
        <v>42543861</v>
      </c>
      <c r="F21" s="31">
        <v>8168214</v>
      </c>
      <c r="G21" s="36">
        <f t="shared" si="0"/>
        <v>0.20188550386365314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8168214</v>
      </c>
      <c r="O21" s="36">
        <f t="shared" si="4"/>
        <v>0.20188550386365314</v>
      </c>
      <c r="P21" s="31">
        <v>6607092</v>
      </c>
      <c r="Q21" s="31">
        <v>30446340</v>
      </c>
      <c r="R21" s="31">
        <v>30175883</v>
      </c>
      <c r="S21" s="31">
        <v>6607092</v>
      </c>
      <c r="T21" s="36">
        <f t="shared" si="5"/>
        <v>0.21700775856802493</v>
      </c>
      <c r="U21" s="36">
        <f t="shared" si="6"/>
        <v>0.23627974303975185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776000</v>
      </c>
      <c r="E22" s="31">
        <v>746000</v>
      </c>
      <c r="F22" s="31">
        <v>231449</v>
      </c>
      <c r="G22" s="36">
        <f t="shared" si="0"/>
        <v>0.29825902061855669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231449</v>
      </c>
      <c r="O22" s="36">
        <f t="shared" si="4"/>
        <v>0.29825902061855669</v>
      </c>
      <c r="P22" s="31">
        <v>759189</v>
      </c>
      <c r="Q22" s="31">
        <v>1295228</v>
      </c>
      <c r="R22" s="31">
        <v>1295228</v>
      </c>
      <c r="S22" s="31">
        <v>759189</v>
      </c>
      <c r="T22" s="36">
        <f t="shared" si="5"/>
        <v>0.58614313464501999</v>
      </c>
      <c r="U22" s="36">
        <f t="shared" si="6"/>
        <v>-0.69513652068193821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7662366</v>
      </c>
      <c r="E23" s="31">
        <v>7662366</v>
      </c>
      <c r="F23" s="31">
        <v>1154337</v>
      </c>
      <c r="G23" s="36">
        <f t="shared" si="0"/>
        <v>0.15065020386653419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1154337</v>
      </c>
      <c r="O23" s="36">
        <f t="shared" si="4"/>
        <v>0.15065020386653419</v>
      </c>
      <c r="P23" s="31">
        <v>1184334</v>
      </c>
      <c r="Q23" s="31">
        <v>8369216</v>
      </c>
      <c r="R23" s="31">
        <v>7939162</v>
      </c>
      <c r="S23" s="31">
        <v>1184334</v>
      </c>
      <c r="T23" s="36">
        <f t="shared" si="5"/>
        <v>0.14151074604837538</v>
      </c>
      <c r="U23" s="36">
        <f t="shared" si="6"/>
        <v>-2.5328159117276039E-2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5251944</v>
      </c>
      <c r="E24" s="31">
        <v>5251944</v>
      </c>
      <c r="F24" s="31">
        <v>279423</v>
      </c>
      <c r="G24" s="36">
        <f t="shared" si="0"/>
        <v>5.3203727991006762E-2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279423</v>
      </c>
      <c r="O24" s="36">
        <f t="shared" si="4"/>
        <v>5.3203727991006762E-2</v>
      </c>
      <c r="P24" s="31">
        <v>236942</v>
      </c>
      <c r="Q24" s="31">
        <v>1303566</v>
      </c>
      <c r="R24" s="31">
        <v>1316366</v>
      </c>
      <c r="S24" s="31">
        <v>236942</v>
      </c>
      <c r="T24" s="36">
        <f t="shared" si="5"/>
        <v>0.18176448296442221</v>
      </c>
      <c r="U24" s="36">
        <f t="shared" si="6"/>
        <v>0.17928860227397414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7602488</v>
      </c>
      <c r="E25" s="31">
        <v>7602488</v>
      </c>
      <c r="F25" s="31">
        <v>1933651</v>
      </c>
      <c r="G25" s="36">
        <f t="shared" si="0"/>
        <v>0.25434449880091886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1933651</v>
      </c>
      <c r="O25" s="36">
        <f t="shared" si="4"/>
        <v>0.25434449880091886</v>
      </c>
      <c r="P25" s="31">
        <v>1552877</v>
      </c>
      <c r="Q25" s="31">
        <v>5991889</v>
      </c>
      <c r="R25" s="31">
        <v>6770489</v>
      </c>
      <c r="S25" s="31">
        <v>1552877</v>
      </c>
      <c r="T25" s="36">
        <f t="shared" si="5"/>
        <v>0.25916317875714989</v>
      </c>
      <c r="U25" s="36">
        <f t="shared" si="6"/>
        <v>0.24520551209142782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15461981</v>
      </c>
      <c r="E26" s="31">
        <v>15461981</v>
      </c>
      <c r="F26" s="31">
        <v>80485811</v>
      </c>
      <c r="G26" s="36">
        <f t="shared" si="0"/>
        <v>5.2054009767571179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80485811</v>
      </c>
      <c r="O26" s="36">
        <f t="shared" si="4"/>
        <v>5.2054009767571179</v>
      </c>
      <c r="P26" s="31">
        <v>1918640</v>
      </c>
      <c r="Q26" s="31">
        <v>9120324</v>
      </c>
      <c r="R26" s="31">
        <v>9113956</v>
      </c>
      <c r="S26" s="31">
        <v>1918640</v>
      </c>
      <c r="T26" s="36">
        <f t="shared" si="5"/>
        <v>0.21036971932137499</v>
      </c>
      <c r="U26" s="36">
        <f t="shared" si="6"/>
        <v>40.949407392736525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147379560</v>
      </c>
      <c r="E27" s="32">
        <f>SUM(E20:E26)</f>
        <v>149433785</v>
      </c>
      <c r="F27" s="32">
        <f>SUM(F20:F26)</f>
        <v>98625867</v>
      </c>
      <c r="G27" s="37">
        <f t="shared" si="0"/>
        <v>0.66919637295700973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98625867</v>
      </c>
      <c r="O27" s="37">
        <f t="shared" si="4"/>
        <v>0.66919637295700973</v>
      </c>
      <c r="P27" s="32">
        <f>SUM(P20:P26)</f>
        <v>13722513</v>
      </c>
      <c r="Q27" s="32">
        <f>SUM(Q20:Q26)</f>
        <v>111285053</v>
      </c>
      <c r="R27" s="32">
        <f>SUM(R20:R26)</f>
        <v>120421176</v>
      </c>
      <c r="S27" s="32">
        <f>SUM(S20:S26)</f>
        <v>13722513</v>
      </c>
      <c r="T27" s="37">
        <f t="shared" si="5"/>
        <v>0.12330957869068004</v>
      </c>
      <c r="U27" s="37">
        <f t="shared" si="6"/>
        <v>6.1871578478373461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18363434</v>
      </c>
      <c r="E28" s="31">
        <v>18363434</v>
      </c>
      <c r="F28" s="31">
        <v>4871201</v>
      </c>
      <c r="G28" s="36">
        <f t="shared" si="0"/>
        <v>0.26526634397466181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4871201</v>
      </c>
      <c r="O28" s="36">
        <f t="shared" si="4"/>
        <v>0.26526634397466181</v>
      </c>
      <c r="P28" s="31">
        <v>2744560</v>
      </c>
      <c r="Q28" s="31">
        <v>16162901</v>
      </c>
      <c r="R28" s="31">
        <v>19640612</v>
      </c>
      <c r="S28" s="31">
        <v>2744560</v>
      </c>
      <c r="T28" s="36">
        <f t="shared" si="5"/>
        <v>0.16980615051716272</v>
      </c>
      <c r="U28" s="36">
        <f t="shared" si="6"/>
        <v>0.77485680764858489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9812042</v>
      </c>
      <c r="E29" s="31">
        <v>9812042</v>
      </c>
      <c r="F29" s="31">
        <v>13557119</v>
      </c>
      <c r="G29" s="36">
        <f t="shared" si="0"/>
        <v>1.3816817131439103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13557119</v>
      </c>
      <c r="O29" s="36">
        <f t="shared" si="4"/>
        <v>1.3816817131439103</v>
      </c>
      <c r="P29" s="31">
        <v>9189570</v>
      </c>
      <c r="Q29" s="31">
        <v>9511458</v>
      </c>
      <c r="R29" s="31">
        <v>9728926</v>
      </c>
      <c r="S29" s="31">
        <v>9189570</v>
      </c>
      <c r="T29" s="36">
        <f t="shared" si="5"/>
        <v>0.96615786980292606</v>
      </c>
      <c r="U29" s="36">
        <f t="shared" si="6"/>
        <v>0.47527240121137337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19891270</v>
      </c>
      <c r="E30" s="31">
        <v>19891270</v>
      </c>
      <c r="F30" s="31">
        <v>5823338</v>
      </c>
      <c r="G30" s="36">
        <f t="shared" si="0"/>
        <v>0.29275848148459099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5823338</v>
      </c>
      <c r="O30" s="36">
        <f t="shared" si="4"/>
        <v>0.29275848148459099</v>
      </c>
      <c r="P30" s="31">
        <v>5209835</v>
      </c>
      <c r="Q30" s="31">
        <v>15762457</v>
      </c>
      <c r="R30" s="31">
        <v>15002771</v>
      </c>
      <c r="S30" s="31">
        <v>5209835</v>
      </c>
      <c r="T30" s="36">
        <f t="shared" si="5"/>
        <v>0.33052175812438378</v>
      </c>
      <c r="U30" s="36">
        <f t="shared" si="6"/>
        <v>0.11775862383357638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15377924</v>
      </c>
      <c r="E31" s="31">
        <v>15377924</v>
      </c>
      <c r="F31" s="31">
        <v>3660698</v>
      </c>
      <c r="G31" s="36">
        <f t="shared" si="0"/>
        <v>0.23804890699160694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3660698</v>
      </c>
      <c r="O31" s="36">
        <f t="shared" si="4"/>
        <v>0.23804890699160694</v>
      </c>
      <c r="P31" s="31">
        <v>2690080</v>
      </c>
      <c r="Q31" s="31">
        <v>16860745</v>
      </c>
      <c r="R31" s="31">
        <v>14266993</v>
      </c>
      <c r="S31" s="31">
        <v>2690080</v>
      </c>
      <c r="T31" s="36">
        <f t="shared" si="5"/>
        <v>0.15954692393485578</v>
      </c>
      <c r="U31" s="36">
        <f t="shared" si="6"/>
        <v>0.36081380479390956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3615182</v>
      </c>
      <c r="E32" s="31">
        <v>3615182</v>
      </c>
      <c r="F32" s="31">
        <v>614074</v>
      </c>
      <c r="G32" s="36">
        <f t="shared" si="0"/>
        <v>0.16985977469460736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614074</v>
      </c>
      <c r="O32" s="36">
        <f t="shared" si="4"/>
        <v>0.16985977469460736</v>
      </c>
      <c r="P32" s="31">
        <v>294004</v>
      </c>
      <c r="Q32" s="31">
        <v>3778406</v>
      </c>
      <c r="R32" s="31">
        <v>3101563</v>
      </c>
      <c r="S32" s="31">
        <v>294004</v>
      </c>
      <c r="T32" s="36">
        <f t="shared" si="5"/>
        <v>7.7811648615844886E-2</v>
      </c>
      <c r="U32" s="36">
        <f t="shared" si="6"/>
        <v>1.0886586577053374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17269288</v>
      </c>
      <c r="E33" s="31">
        <v>17269288</v>
      </c>
      <c r="F33" s="31">
        <v>3683591</v>
      </c>
      <c r="G33" s="36">
        <f t="shared" si="0"/>
        <v>0.21330300357490128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3683591</v>
      </c>
      <c r="O33" s="36">
        <f t="shared" si="4"/>
        <v>0.21330300357490128</v>
      </c>
      <c r="P33" s="31">
        <v>8152559</v>
      </c>
      <c r="Q33" s="31">
        <v>50338144</v>
      </c>
      <c r="R33" s="31">
        <v>18287144</v>
      </c>
      <c r="S33" s="31">
        <v>8152559</v>
      </c>
      <c r="T33" s="36">
        <f t="shared" si="5"/>
        <v>0.16195589173887698</v>
      </c>
      <c r="U33" s="36">
        <f t="shared" si="6"/>
        <v>-0.54816751402841735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20288261</v>
      </c>
      <c r="E34" s="31">
        <v>20288261</v>
      </c>
      <c r="F34" s="31">
        <v>3631108</v>
      </c>
      <c r="G34" s="36">
        <f t="shared" si="0"/>
        <v>0.17897581266329332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3631108</v>
      </c>
      <c r="O34" s="36">
        <f t="shared" si="4"/>
        <v>0.17897581266329332</v>
      </c>
      <c r="P34" s="31">
        <v>3430136</v>
      </c>
      <c r="Q34" s="31">
        <v>20812999</v>
      </c>
      <c r="R34" s="31">
        <v>20512523</v>
      </c>
      <c r="S34" s="31">
        <v>3430136</v>
      </c>
      <c r="T34" s="36">
        <f t="shared" si="5"/>
        <v>0.16480738792136587</v>
      </c>
      <c r="U34" s="36">
        <f t="shared" si="6"/>
        <v>5.8590096719197238E-2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104617401</v>
      </c>
      <c r="E35" s="32">
        <f>SUM(E28:E34)</f>
        <v>104617401</v>
      </c>
      <c r="F35" s="32">
        <f>SUM(F28:F34)</f>
        <v>35841129</v>
      </c>
      <c r="G35" s="37">
        <f t="shared" si="0"/>
        <v>0.34259242398881617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35841129</v>
      </c>
      <c r="O35" s="37">
        <f t="shared" si="4"/>
        <v>0.34259242398881617</v>
      </c>
      <c r="P35" s="32">
        <f>SUM(P28:P34)</f>
        <v>31710744</v>
      </c>
      <c r="Q35" s="32">
        <f>SUM(Q28:Q34)</f>
        <v>133227110</v>
      </c>
      <c r="R35" s="32">
        <f>SUM(R28:R34)</f>
        <v>100540532</v>
      </c>
      <c r="S35" s="32">
        <f>SUM(S28:S34)</f>
        <v>31710744</v>
      </c>
      <c r="T35" s="37">
        <f t="shared" si="5"/>
        <v>0.2380202047466165</v>
      </c>
      <c r="U35" s="37">
        <f t="shared" si="6"/>
        <v>0.13025191083501531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15446556</v>
      </c>
      <c r="E36" s="31">
        <v>15446556</v>
      </c>
      <c r="F36" s="31">
        <v>2841602</v>
      </c>
      <c r="G36" s="36">
        <f t="shared" si="0"/>
        <v>0.18396346732566146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2841602</v>
      </c>
      <c r="O36" s="36">
        <f t="shared" si="4"/>
        <v>0.18396346732566146</v>
      </c>
      <c r="P36" s="31">
        <v>2445516</v>
      </c>
      <c r="Q36" s="31">
        <v>16302033</v>
      </c>
      <c r="R36" s="31">
        <v>17973602</v>
      </c>
      <c r="S36" s="31">
        <v>2445516</v>
      </c>
      <c r="T36" s="36">
        <f t="shared" si="5"/>
        <v>0.15001294623805508</v>
      </c>
      <c r="U36" s="36">
        <f t="shared" si="6"/>
        <v>0.16196418261013212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22997887</v>
      </c>
      <c r="E37" s="31">
        <v>22997887</v>
      </c>
      <c r="F37" s="31">
        <v>4218618</v>
      </c>
      <c r="G37" s="36">
        <f t="shared" si="0"/>
        <v>0.18343502600912859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4218618</v>
      </c>
      <c r="O37" s="36">
        <f t="shared" si="4"/>
        <v>0.18343502600912859</v>
      </c>
      <c r="P37" s="31">
        <v>2541497</v>
      </c>
      <c r="Q37" s="31">
        <v>20862138</v>
      </c>
      <c r="R37" s="31">
        <v>22650021</v>
      </c>
      <c r="S37" s="31">
        <v>2541497</v>
      </c>
      <c r="T37" s="36">
        <f t="shared" si="5"/>
        <v>0.12182342001572417</v>
      </c>
      <c r="U37" s="36">
        <f t="shared" si="6"/>
        <v>0.65989493593736293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13048447</v>
      </c>
      <c r="E38" s="31">
        <v>13048447</v>
      </c>
      <c r="F38" s="31">
        <v>864478</v>
      </c>
      <c r="G38" s="36">
        <f t="shared" si="0"/>
        <v>6.6251409075731391E-2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864478</v>
      </c>
      <c r="O38" s="36">
        <f t="shared" si="4"/>
        <v>6.6251409075731391E-2</v>
      </c>
      <c r="P38" s="31">
        <v>618630</v>
      </c>
      <c r="Q38" s="31">
        <v>5210370</v>
      </c>
      <c r="R38" s="31">
        <v>6448554</v>
      </c>
      <c r="S38" s="31">
        <v>618630</v>
      </c>
      <c r="T38" s="36">
        <f t="shared" si="5"/>
        <v>0.11873053161291808</v>
      </c>
      <c r="U38" s="36">
        <f t="shared" si="6"/>
        <v>0.39740717391655767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51492890</v>
      </c>
      <c r="E40" s="32">
        <f>SUM(E36:E39)</f>
        <v>51492890</v>
      </c>
      <c r="F40" s="32">
        <f>SUM(F36:F39)</f>
        <v>7924698</v>
      </c>
      <c r="G40" s="37">
        <f t="shared" si="0"/>
        <v>0.15389887807811914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7924698</v>
      </c>
      <c r="O40" s="37">
        <f t="shared" si="4"/>
        <v>0.15389887807811914</v>
      </c>
      <c r="P40" s="32">
        <f>SUM(P36:P39)</f>
        <v>5605643</v>
      </c>
      <c r="Q40" s="32">
        <f>SUM(Q36:Q39)</f>
        <v>42374541</v>
      </c>
      <c r="R40" s="32">
        <f>SUM(R36:R39)</f>
        <v>47072177</v>
      </c>
      <c r="S40" s="32">
        <f>SUM(S36:S39)</f>
        <v>5605643</v>
      </c>
      <c r="T40" s="37">
        <f t="shared" si="5"/>
        <v>0.13228799339678984</v>
      </c>
      <c r="U40" s="37">
        <f t="shared" si="6"/>
        <v>0.41370008757246945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2702083</v>
      </c>
      <c r="E42" s="31">
        <v>2702083</v>
      </c>
      <c r="F42" s="31">
        <v>173524</v>
      </c>
      <c r="G42" s="36">
        <f t="shared" si="0"/>
        <v>6.4218604683867961E-2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173524</v>
      </c>
      <c r="O42" s="36">
        <f t="shared" si="4"/>
        <v>6.4218604683867961E-2</v>
      </c>
      <c r="P42" s="31">
        <v>30668</v>
      </c>
      <c r="Q42" s="31">
        <v>1915509</v>
      </c>
      <c r="R42" s="31">
        <v>2803509</v>
      </c>
      <c r="S42" s="31">
        <v>30668</v>
      </c>
      <c r="T42" s="36">
        <f t="shared" si="5"/>
        <v>1.6010365913185477E-2</v>
      </c>
      <c r="U42" s="36">
        <f t="shared" si="6"/>
        <v>4.6581452980305205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23456963</v>
      </c>
      <c r="E43" s="31">
        <v>23456963</v>
      </c>
      <c r="F43" s="31">
        <v>3081391</v>
      </c>
      <c r="G43" s="36">
        <f t="shared" si="0"/>
        <v>0.13136359553451143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3081391</v>
      </c>
      <c r="O43" s="36">
        <f t="shared" si="4"/>
        <v>0.13136359553451143</v>
      </c>
      <c r="P43" s="31">
        <v>5781682</v>
      </c>
      <c r="Q43" s="31">
        <v>17263662</v>
      </c>
      <c r="R43" s="31">
        <v>21895151</v>
      </c>
      <c r="S43" s="31">
        <v>5781682</v>
      </c>
      <c r="T43" s="36">
        <f t="shared" si="5"/>
        <v>0.33490472647112762</v>
      </c>
      <c r="U43" s="36">
        <f t="shared" si="6"/>
        <v>-0.46704246272970396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1639912</v>
      </c>
      <c r="E44" s="31">
        <v>1639912</v>
      </c>
      <c r="F44" s="31">
        <v>230003</v>
      </c>
      <c r="G44" s="36">
        <f t="shared" si="0"/>
        <v>0.14025325749186543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230003</v>
      </c>
      <c r="O44" s="36">
        <f t="shared" si="4"/>
        <v>0.14025325749186543</v>
      </c>
      <c r="P44" s="31">
        <v>411089</v>
      </c>
      <c r="Q44" s="31">
        <v>1609151</v>
      </c>
      <c r="R44" s="31">
        <v>1609151</v>
      </c>
      <c r="S44" s="31">
        <v>411089</v>
      </c>
      <c r="T44" s="36">
        <f t="shared" si="5"/>
        <v>0.25546949913339395</v>
      </c>
      <c r="U44" s="36">
        <f t="shared" si="6"/>
        <v>-0.44050315138570961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13510070</v>
      </c>
      <c r="E45" s="31">
        <v>13510070</v>
      </c>
      <c r="F45" s="31">
        <v>3231035</v>
      </c>
      <c r="G45" s="36">
        <f t="shared" si="0"/>
        <v>0.23915753212233543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3231035</v>
      </c>
      <c r="O45" s="36">
        <f t="shared" si="4"/>
        <v>0.23915753212233543</v>
      </c>
      <c r="P45" s="31">
        <v>3915268</v>
      </c>
      <c r="Q45" s="31">
        <v>25367004</v>
      </c>
      <c r="R45" s="31">
        <v>13466764</v>
      </c>
      <c r="S45" s="31">
        <v>3915268</v>
      </c>
      <c r="T45" s="36">
        <f t="shared" si="5"/>
        <v>0.1543449119967025</v>
      </c>
      <c r="U45" s="36">
        <f t="shared" si="6"/>
        <v>-0.17476019521524455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58814965</v>
      </c>
      <c r="E46" s="31">
        <v>58744965</v>
      </c>
      <c r="F46" s="31">
        <v>10570985</v>
      </c>
      <c r="G46" s="36">
        <f t="shared" si="0"/>
        <v>0.17973291321349932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10570985</v>
      </c>
      <c r="O46" s="36">
        <f t="shared" si="4"/>
        <v>0.17973291321349932</v>
      </c>
      <c r="P46" s="31">
        <v>8380011</v>
      </c>
      <c r="Q46" s="31">
        <v>54607137</v>
      </c>
      <c r="R46" s="31">
        <v>53574137</v>
      </c>
      <c r="S46" s="31">
        <v>8380011</v>
      </c>
      <c r="T46" s="36">
        <f t="shared" si="5"/>
        <v>0.15345999553135334</v>
      </c>
      <c r="U46" s="36">
        <f t="shared" si="6"/>
        <v>0.2614524014347952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100123993</v>
      </c>
      <c r="E47" s="32">
        <f>SUM(E41:E46)</f>
        <v>100053993</v>
      </c>
      <c r="F47" s="32">
        <f>SUM(F41:F46)</f>
        <v>17286938</v>
      </c>
      <c r="G47" s="37">
        <f t="shared" si="0"/>
        <v>0.17265529951447303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17286938</v>
      </c>
      <c r="O47" s="37">
        <f t="shared" si="4"/>
        <v>0.17265529951447303</v>
      </c>
      <c r="P47" s="32">
        <f>SUM(P41:P46)</f>
        <v>18518718</v>
      </c>
      <c r="Q47" s="32">
        <f>SUM(Q41:Q46)</f>
        <v>100762463</v>
      </c>
      <c r="R47" s="32">
        <f>SUM(R41:R46)</f>
        <v>93348712</v>
      </c>
      <c r="S47" s="32">
        <f>SUM(S41:S46)</f>
        <v>18518718</v>
      </c>
      <c r="T47" s="37">
        <f t="shared" si="5"/>
        <v>0.18378588066073773</v>
      </c>
      <c r="U47" s="37">
        <f t="shared" si="6"/>
        <v>-6.6515403496073544E-2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28267712</v>
      </c>
      <c r="E48" s="31">
        <v>28267712</v>
      </c>
      <c r="F48" s="31">
        <v>6383709</v>
      </c>
      <c r="G48" s="36">
        <f t="shared" si="0"/>
        <v>0.22583041032822182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6383709</v>
      </c>
      <c r="O48" s="36">
        <f t="shared" si="4"/>
        <v>0.22583041032822182</v>
      </c>
      <c r="P48" s="31">
        <v>4218867</v>
      </c>
      <c r="Q48" s="31">
        <v>29280804</v>
      </c>
      <c r="R48" s="31">
        <v>25781198</v>
      </c>
      <c r="S48" s="31">
        <v>4218867</v>
      </c>
      <c r="T48" s="36">
        <f t="shared" si="5"/>
        <v>0.14408303132659883</v>
      </c>
      <c r="U48" s="36">
        <f t="shared" si="6"/>
        <v>0.51313350243086586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18383160</v>
      </c>
      <c r="E50" s="31">
        <v>18383160</v>
      </c>
      <c r="F50" s="31">
        <v>4379937</v>
      </c>
      <c r="G50" s="36">
        <f t="shared" si="0"/>
        <v>0.23825811231583688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4379937</v>
      </c>
      <c r="O50" s="36">
        <f t="shared" si="4"/>
        <v>0.23825811231583688</v>
      </c>
      <c r="P50" s="31">
        <v>2152374</v>
      </c>
      <c r="Q50" s="31">
        <v>14083032</v>
      </c>
      <c r="R50" s="31">
        <v>14379037</v>
      </c>
      <c r="S50" s="31">
        <v>2152374</v>
      </c>
      <c r="T50" s="36">
        <f t="shared" si="5"/>
        <v>0.15283456005780574</v>
      </c>
      <c r="U50" s="36">
        <f t="shared" si="6"/>
        <v>1.034933055314736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25418856</v>
      </c>
      <c r="E51" s="31">
        <v>25418856</v>
      </c>
      <c r="F51" s="31">
        <v>4860130</v>
      </c>
      <c r="G51" s="36">
        <f t="shared" si="0"/>
        <v>0.1912017598274289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4860130</v>
      </c>
      <c r="O51" s="36">
        <f t="shared" si="4"/>
        <v>0.1912017598274289</v>
      </c>
      <c r="P51" s="31">
        <v>1824979</v>
      </c>
      <c r="Q51" s="31">
        <v>25099135</v>
      </c>
      <c r="R51" s="31">
        <v>22698422</v>
      </c>
      <c r="S51" s="31">
        <v>1824979</v>
      </c>
      <c r="T51" s="36">
        <f t="shared" si="5"/>
        <v>7.2710832464943517E-2</v>
      </c>
      <c r="U51" s="36">
        <f t="shared" si="6"/>
        <v>1.6631155755764859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26312913</v>
      </c>
      <c r="E52" s="31">
        <v>26312913</v>
      </c>
      <c r="F52" s="31">
        <v>7087314</v>
      </c>
      <c r="G52" s="36">
        <f t="shared" si="0"/>
        <v>0.26934737328398417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7087314</v>
      </c>
      <c r="O52" s="36">
        <f t="shared" si="4"/>
        <v>0.26934737328398417</v>
      </c>
      <c r="P52" s="31">
        <v>5966611</v>
      </c>
      <c r="Q52" s="31">
        <v>27159143</v>
      </c>
      <c r="R52" s="31">
        <v>26773921</v>
      </c>
      <c r="S52" s="31">
        <v>5966611</v>
      </c>
      <c r="T52" s="36">
        <f t="shared" si="5"/>
        <v>0.21969069495307714</v>
      </c>
      <c r="U52" s="36">
        <f t="shared" si="6"/>
        <v>0.18782907080753208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98382641</v>
      </c>
      <c r="E53" s="32">
        <f>SUM(E48:E52)</f>
        <v>98382641</v>
      </c>
      <c r="F53" s="32">
        <f>SUM(F48:F52)</f>
        <v>22711090</v>
      </c>
      <c r="G53" s="37">
        <f t="shared" si="0"/>
        <v>0.23084448403860189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22711090</v>
      </c>
      <c r="O53" s="37">
        <f t="shared" si="4"/>
        <v>0.23084448403860189</v>
      </c>
      <c r="P53" s="32">
        <f>SUM(P48:P52)</f>
        <v>14162831</v>
      </c>
      <c r="Q53" s="32">
        <f>SUM(Q48:Q52)</f>
        <v>95622114</v>
      </c>
      <c r="R53" s="32">
        <f>SUM(R48:R52)</f>
        <v>89632578</v>
      </c>
      <c r="S53" s="32">
        <f>SUM(S48:S52)</f>
        <v>14162831</v>
      </c>
      <c r="T53" s="37">
        <f t="shared" si="5"/>
        <v>0.14811250669484258</v>
      </c>
      <c r="U53" s="37">
        <f t="shared" si="6"/>
        <v>0.6035699359824318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1244016542</v>
      </c>
      <c r="E54" s="32">
        <f>SUM(E8:E9,E11:E18,E20:E26,E28:E34,E36:E39,E41:E46,E48:E52)</f>
        <v>1246176418</v>
      </c>
      <c r="F54" s="32">
        <f>SUM(F8:F9,F11:F18,F20:F26,F28:F34,F36:F39,F41:F46,F48:F52)</f>
        <v>295709585</v>
      </c>
      <c r="G54" s="37">
        <f t="shared" si="0"/>
        <v>0.23770550874234275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295709585</v>
      </c>
      <c r="O54" s="37">
        <f t="shared" si="4"/>
        <v>0.23770550874234275</v>
      </c>
      <c r="P54" s="32">
        <f>SUM(P8:P9,P11:P18,P20:P26,P28:P34,P36:P39,P41:P46,P48:P52)</f>
        <v>216257978</v>
      </c>
      <c r="Q54" s="32">
        <f>SUM(Q8:Q9,Q11:Q18,Q20:Q26,Q28:Q34,Q36:Q39,Q41:Q46,Q48:Q52)</f>
        <v>1158580099</v>
      </c>
      <c r="R54" s="32">
        <f>SUM(R8:R9,R11:R18,R20:R26,R28:R34,R36:R39,R41:R46,R48:R52)</f>
        <v>1135445992</v>
      </c>
      <c r="S54" s="32">
        <f>SUM(S8:S9,S11:S18,S20:S26,S28:S34,S36:S39,S41:S46,S48:S52)</f>
        <v>216257978</v>
      </c>
      <c r="T54" s="37">
        <f t="shared" si="5"/>
        <v>0.18665777030578876</v>
      </c>
      <c r="U54" s="37">
        <f t="shared" si="6"/>
        <v>0.36739272111385413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53336510</v>
      </c>
      <c r="E57" s="31">
        <v>53336510</v>
      </c>
      <c r="F57" s="31">
        <v>12243376</v>
      </c>
      <c r="G57" s="36">
        <f t="shared" ref="G57:G85" si="7">IF(($D57      =0),0,($F57      /$D57      ))</f>
        <v>0.22954962745031499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12243376</v>
      </c>
      <c r="O57" s="36">
        <f t="shared" ref="O57:O85" si="11">IF(($D57      =0),0,($N57      /$D57      ))</f>
        <v>0.22954962745031499</v>
      </c>
      <c r="P57" s="31">
        <v>12364264</v>
      </c>
      <c r="Q57" s="31">
        <v>55903606</v>
      </c>
      <c r="R57" s="31">
        <v>54127288</v>
      </c>
      <c r="S57" s="31">
        <v>12364264</v>
      </c>
      <c r="T57" s="36">
        <f t="shared" ref="T57:T85" si="12">IF(($Q57      =0),0,($S57      /$Q57      ))</f>
        <v>0.22117113518580536</v>
      </c>
      <c r="U57" s="36">
        <f t="shared" ref="U57:U85" si="13">IF(($P57      =0),0,(($F57      /$P57      )-1))</f>
        <v>-9.7772095451860164E-3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53336510</v>
      </c>
      <c r="E58" s="32">
        <f>E57</f>
        <v>53336510</v>
      </c>
      <c r="F58" s="32">
        <f>F57</f>
        <v>12243376</v>
      </c>
      <c r="G58" s="37">
        <f t="shared" si="7"/>
        <v>0.22954962745031499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12243376</v>
      </c>
      <c r="O58" s="37">
        <f t="shared" si="11"/>
        <v>0.22954962745031499</v>
      </c>
      <c r="P58" s="32">
        <f>P57</f>
        <v>12364264</v>
      </c>
      <c r="Q58" s="32">
        <f>Q57</f>
        <v>55903606</v>
      </c>
      <c r="R58" s="32">
        <f>R57</f>
        <v>54127288</v>
      </c>
      <c r="S58" s="32">
        <f>S57</f>
        <v>12364264</v>
      </c>
      <c r="T58" s="37">
        <f t="shared" si="12"/>
        <v>0.22117113518580536</v>
      </c>
      <c r="U58" s="37">
        <f t="shared" si="13"/>
        <v>-9.7772095451860164E-3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3525090</v>
      </c>
      <c r="E59" s="31">
        <v>3525090</v>
      </c>
      <c r="F59" s="31">
        <v>14800</v>
      </c>
      <c r="G59" s="36">
        <f t="shared" si="7"/>
        <v>4.1984743651935124E-3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14800</v>
      </c>
      <c r="O59" s="36">
        <f t="shared" si="11"/>
        <v>4.1984743651935124E-3</v>
      </c>
      <c r="P59" s="31">
        <v>645894</v>
      </c>
      <c r="Q59" s="31">
        <v>5352700</v>
      </c>
      <c r="R59" s="31">
        <v>4396614</v>
      </c>
      <c r="S59" s="31">
        <v>645894</v>
      </c>
      <c r="T59" s="36">
        <f t="shared" si="12"/>
        <v>0.12066695312645954</v>
      </c>
      <c r="U59" s="36">
        <f t="shared" si="13"/>
        <v>-0.97708602340322093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24684060</v>
      </c>
      <c r="E60" s="31">
        <v>24684060</v>
      </c>
      <c r="F60" s="31">
        <v>3394711</v>
      </c>
      <c r="G60" s="36">
        <f t="shared" si="7"/>
        <v>0.13752644419110957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3394711</v>
      </c>
      <c r="O60" s="36">
        <f t="shared" si="11"/>
        <v>0.13752644419110957</v>
      </c>
      <c r="P60" s="31">
        <v>0</v>
      </c>
      <c r="Q60" s="31">
        <v>4999572</v>
      </c>
      <c r="R60" s="31">
        <v>4999572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9364080</v>
      </c>
      <c r="E61" s="31">
        <v>9364080</v>
      </c>
      <c r="F61" s="31">
        <v>1356617</v>
      </c>
      <c r="G61" s="36">
        <f t="shared" si="7"/>
        <v>0.14487456322457731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1356617</v>
      </c>
      <c r="O61" s="36">
        <f t="shared" si="11"/>
        <v>0.14487456322457731</v>
      </c>
      <c r="P61" s="31">
        <v>726624</v>
      </c>
      <c r="Q61" s="31">
        <v>8939424</v>
      </c>
      <c r="R61" s="31">
        <v>8939424</v>
      </c>
      <c r="S61" s="31">
        <v>726624</v>
      </c>
      <c r="T61" s="36">
        <f t="shared" si="12"/>
        <v>8.1283089380255372E-2</v>
      </c>
      <c r="U61" s="36">
        <f t="shared" si="13"/>
        <v>0.86701375126612934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37573230</v>
      </c>
      <c r="E63" s="32">
        <f>SUM(E59:E62)</f>
        <v>37573230</v>
      </c>
      <c r="F63" s="32">
        <f>SUM(F59:F62)</f>
        <v>4766128</v>
      </c>
      <c r="G63" s="37">
        <f t="shared" si="7"/>
        <v>0.12684903586942087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4766128</v>
      </c>
      <c r="O63" s="37">
        <f t="shared" si="11"/>
        <v>0.12684903586942087</v>
      </c>
      <c r="P63" s="32">
        <f>SUM(P59:P62)</f>
        <v>1372518</v>
      </c>
      <c r="Q63" s="32">
        <f>SUM(Q59:Q62)</f>
        <v>19291696</v>
      </c>
      <c r="R63" s="32">
        <f>SUM(R59:R62)</f>
        <v>18335610</v>
      </c>
      <c r="S63" s="32">
        <f>SUM(S59:S62)</f>
        <v>1372518</v>
      </c>
      <c r="T63" s="37">
        <f t="shared" si="12"/>
        <v>7.1145533290593005E-2</v>
      </c>
      <c r="U63" s="37">
        <f t="shared" si="13"/>
        <v>2.4725431651898191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13542862</v>
      </c>
      <c r="E64" s="31">
        <v>13542862</v>
      </c>
      <c r="F64" s="31">
        <v>34943</v>
      </c>
      <c r="G64" s="36">
        <f t="shared" si="7"/>
        <v>2.5801783995140761E-3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34943</v>
      </c>
      <c r="O64" s="36">
        <f t="shared" si="11"/>
        <v>2.5801783995140761E-3</v>
      </c>
      <c r="P64" s="31">
        <v>107800</v>
      </c>
      <c r="Q64" s="31">
        <v>13442885</v>
      </c>
      <c r="R64" s="31">
        <v>13491816</v>
      </c>
      <c r="S64" s="31">
        <v>107800</v>
      </c>
      <c r="T64" s="36">
        <f t="shared" si="12"/>
        <v>8.0191119688965574E-3</v>
      </c>
      <c r="U64" s="36">
        <f t="shared" si="13"/>
        <v>-0.67585343228200379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1730545</v>
      </c>
      <c r="E65" s="31">
        <v>1730545</v>
      </c>
      <c r="F65" s="31">
        <v>361136</v>
      </c>
      <c r="G65" s="36">
        <f t="shared" si="7"/>
        <v>0.20868339164829577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361136</v>
      </c>
      <c r="O65" s="36">
        <f t="shared" si="11"/>
        <v>0.20868339164829577</v>
      </c>
      <c r="P65" s="31">
        <v>394412</v>
      </c>
      <c r="Q65" s="31">
        <v>1491504</v>
      </c>
      <c r="R65" s="31">
        <v>1493088</v>
      </c>
      <c r="S65" s="31">
        <v>394412</v>
      </c>
      <c r="T65" s="36">
        <f t="shared" si="12"/>
        <v>0.26443911648912777</v>
      </c>
      <c r="U65" s="36">
        <f t="shared" si="13"/>
        <v>-8.4368629757715308E-2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4182932</v>
      </c>
      <c r="E66" s="31">
        <v>4182932</v>
      </c>
      <c r="F66" s="31">
        <v>754983</v>
      </c>
      <c r="G66" s="36">
        <f t="shared" si="7"/>
        <v>0.18049133956755692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754983</v>
      </c>
      <c r="O66" s="36">
        <f t="shared" si="11"/>
        <v>0.18049133956755692</v>
      </c>
      <c r="P66" s="31">
        <v>6113</v>
      </c>
      <c r="Q66" s="31">
        <v>3793199</v>
      </c>
      <c r="R66" s="31">
        <v>3891305</v>
      </c>
      <c r="S66" s="31">
        <v>6113</v>
      </c>
      <c r="T66" s="36">
        <f t="shared" si="12"/>
        <v>1.6115684940336639E-3</v>
      </c>
      <c r="U66" s="36">
        <f t="shared" si="13"/>
        <v>122.5044986095207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167041592</v>
      </c>
      <c r="E67" s="31">
        <v>167041592</v>
      </c>
      <c r="F67" s="31">
        <v>19982192</v>
      </c>
      <c r="G67" s="36">
        <f t="shared" si="7"/>
        <v>0.11962405147575461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19982192</v>
      </c>
      <c r="O67" s="36">
        <f t="shared" si="11"/>
        <v>0.11962405147575461</v>
      </c>
      <c r="P67" s="31">
        <v>22894851</v>
      </c>
      <c r="Q67" s="31">
        <v>144668377</v>
      </c>
      <c r="R67" s="31">
        <v>144284265</v>
      </c>
      <c r="S67" s="31">
        <v>22894851</v>
      </c>
      <c r="T67" s="36">
        <f t="shared" si="12"/>
        <v>0.15825746769800286</v>
      </c>
      <c r="U67" s="36">
        <f t="shared" si="13"/>
        <v>-0.12721895416572049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1826896</v>
      </c>
      <c r="E68" s="31">
        <v>1826896</v>
      </c>
      <c r="F68" s="31">
        <v>469626</v>
      </c>
      <c r="G68" s="36">
        <f t="shared" si="7"/>
        <v>0.25706225203843019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469626</v>
      </c>
      <c r="O68" s="36">
        <f t="shared" si="11"/>
        <v>0.25706225203843019</v>
      </c>
      <c r="P68" s="31">
        <v>471456</v>
      </c>
      <c r="Q68" s="31">
        <v>1575852</v>
      </c>
      <c r="R68" s="31">
        <v>1748154</v>
      </c>
      <c r="S68" s="31">
        <v>471456</v>
      </c>
      <c r="T68" s="36">
        <f t="shared" si="12"/>
        <v>0.29917530326451974</v>
      </c>
      <c r="U68" s="36">
        <f t="shared" si="13"/>
        <v>-3.8815923437182098E-3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15357634</v>
      </c>
      <c r="E69" s="31">
        <v>15357634</v>
      </c>
      <c r="F69" s="31">
        <v>3343479</v>
      </c>
      <c r="G69" s="36">
        <f t="shared" si="7"/>
        <v>0.21770794902391866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3343479</v>
      </c>
      <c r="O69" s="36">
        <f t="shared" si="11"/>
        <v>0.21770794902391866</v>
      </c>
      <c r="P69" s="31">
        <v>3975506</v>
      </c>
      <c r="Q69" s="31">
        <v>15987594</v>
      </c>
      <c r="R69" s="31">
        <v>15148489</v>
      </c>
      <c r="S69" s="31">
        <v>3975506</v>
      </c>
      <c r="T69" s="36">
        <f t="shared" si="12"/>
        <v>0.24866193124493904</v>
      </c>
      <c r="U69" s="36">
        <f t="shared" si="13"/>
        <v>-0.15898026565674905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203682461</v>
      </c>
      <c r="E70" s="32">
        <f>SUM(E64:E69)</f>
        <v>203682461</v>
      </c>
      <c r="F70" s="32">
        <f>SUM(F64:F69)</f>
        <v>24946359</v>
      </c>
      <c r="G70" s="37">
        <f t="shared" si="7"/>
        <v>0.12247671634328888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24946359</v>
      </c>
      <c r="O70" s="37">
        <f t="shared" si="11"/>
        <v>0.12247671634328888</v>
      </c>
      <c r="P70" s="32">
        <f>SUM(P64:P69)</f>
        <v>27850138</v>
      </c>
      <c r="Q70" s="32">
        <f>SUM(Q64:Q69)</f>
        <v>180959411</v>
      </c>
      <c r="R70" s="32">
        <f>SUM(R64:R69)</f>
        <v>180057117</v>
      </c>
      <c r="S70" s="32">
        <f>SUM(S64:S69)</f>
        <v>27850138</v>
      </c>
      <c r="T70" s="37">
        <f t="shared" si="12"/>
        <v>0.15390267820887193</v>
      </c>
      <c r="U70" s="37">
        <f t="shared" si="13"/>
        <v>-0.10426443847423661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22315260</v>
      </c>
      <c r="E71" s="31">
        <v>22315260</v>
      </c>
      <c r="F71" s="31">
        <v>5713035</v>
      </c>
      <c r="G71" s="36">
        <f t="shared" si="7"/>
        <v>0.2560147181793983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5713035</v>
      </c>
      <c r="O71" s="36">
        <f t="shared" si="11"/>
        <v>0.2560147181793983</v>
      </c>
      <c r="P71" s="31">
        <v>5337765</v>
      </c>
      <c r="Q71" s="31">
        <v>21828984</v>
      </c>
      <c r="R71" s="31">
        <v>27614456</v>
      </c>
      <c r="S71" s="31">
        <v>5337765</v>
      </c>
      <c r="T71" s="36">
        <f t="shared" si="12"/>
        <v>0.24452649743112184</v>
      </c>
      <c r="U71" s="36">
        <f t="shared" si="13"/>
        <v>7.0304706183205834E-2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13105304</v>
      </c>
      <c r="E72" s="31">
        <v>13105304</v>
      </c>
      <c r="F72" s="31">
        <v>3143500</v>
      </c>
      <c r="G72" s="36">
        <f t="shared" si="7"/>
        <v>0.23986471431719555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3143500</v>
      </c>
      <c r="O72" s="36">
        <f t="shared" si="11"/>
        <v>0.23986471431719555</v>
      </c>
      <c r="P72" s="31">
        <v>2934804</v>
      </c>
      <c r="Q72" s="31">
        <v>14810581</v>
      </c>
      <c r="R72" s="31">
        <v>14810581</v>
      </c>
      <c r="S72" s="31">
        <v>2934804</v>
      </c>
      <c r="T72" s="36">
        <f t="shared" si="12"/>
        <v>0.19815589948834553</v>
      </c>
      <c r="U72" s="36">
        <f t="shared" si="13"/>
        <v>7.1110711311556107E-2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7963296</v>
      </c>
      <c r="E73" s="31">
        <v>7963296</v>
      </c>
      <c r="F73" s="31">
        <v>2122699</v>
      </c>
      <c r="G73" s="36">
        <f t="shared" si="7"/>
        <v>0.26656035390371025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2122699</v>
      </c>
      <c r="O73" s="36">
        <f t="shared" si="11"/>
        <v>0.26656035390371025</v>
      </c>
      <c r="P73" s="31">
        <v>1676741</v>
      </c>
      <c r="Q73" s="31">
        <v>4433840</v>
      </c>
      <c r="R73" s="31">
        <v>7594024</v>
      </c>
      <c r="S73" s="31">
        <v>1676741</v>
      </c>
      <c r="T73" s="36">
        <f t="shared" si="12"/>
        <v>0.37816903632066112</v>
      </c>
      <c r="U73" s="36">
        <f t="shared" si="13"/>
        <v>0.26596713505544378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24022976</v>
      </c>
      <c r="E74" s="31">
        <v>24022976</v>
      </c>
      <c r="F74" s="31">
        <v>4587898</v>
      </c>
      <c r="G74" s="36">
        <f t="shared" si="7"/>
        <v>0.19097958554343974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4587898</v>
      </c>
      <c r="O74" s="36">
        <f t="shared" si="11"/>
        <v>0.19097958554343974</v>
      </c>
      <c r="P74" s="31">
        <v>5120667</v>
      </c>
      <c r="Q74" s="31">
        <v>21271049</v>
      </c>
      <c r="R74" s="31">
        <v>22774850</v>
      </c>
      <c r="S74" s="31">
        <v>5120667</v>
      </c>
      <c r="T74" s="36">
        <f t="shared" si="12"/>
        <v>0.24073410765966455</v>
      </c>
      <c r="U74" s="36">
        <f t="shared" si="13"/>
        <v>-0.10404289128740452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2353547</v>
      </c>
      <c r="E75" s="31">
        <v>2353547</v>
      </c>
      <c r="F75" s="31">
        <v>288425</v>
      </c>
      <c r="G75" s="36">
        <f t="shared" si="7"/>
        <v>0.12254907167776977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288425</v>
      </c>
      <c r="O75" s="36">
        <f t="shared" si="11"/>
        <v>0.12254907167776977</v>
      </c>
      <c r="P75" s="31">
        <v>465426</v>
      </c>
      <c r="Q75" s="31">
        <v>2498226</v>
      </c>
      <c r="R75" s="31">
        <v>2369476</v>
      </c>
      <c r="S75" s="31">
        <v>465426</v>
      </c>
      <c r="T75" s="36">
        <f t="shared" si="12"/>
        <v>0.18630260032519075</v>
      </c>
      <c r="U75" s="36">
        <f t="shared" si="13"/>
        <v>-0.38029890895652585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11095070</v>
      </c>
      <c r="E76" s="31">
        <v>11095070</v>
      </c>
      <c r="F76" s="31">
        <v>1099718</v>
      </c>
      <c r="G76" s="36">
        <f t="shared" si="7"/>
        <v>9.9117716246945722E-2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1099718</v>
      </c>
      <c r="O76" s="36">
        <f t="shared" si="11"/>
        <v>9.9117716246945722E-2</v>
      </c>
      <c r="P76" s="31">
        <v>2359497</v>
      </c>
      <c r="Q76" s="31">
        <v>12783780</v>
      </c>
      <c r="R76" s="31">
        <v>12413412</v>
      </c>
      <c r="S76" s="31">
        <v>2359497</v>
      </c>
      <c r="T76" s="36">
        <f t="shared" si="12"/>
        <v>0.1845695873990322</v>
      </c>
      <c r="U76" s="36">
        <f t="shared" si="13"/>
        <v>-0.53391845804423577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36403268</v>
      </c>
      <c r="E77" s="31">
        <v>36403268</v>
      </c>
      <c r="F77" s="31">
        <v>7897402</v>
      </c>
      <c r="G77" s="36">
        <f t="shared" si="7"/>
        <v>0.21694211629571278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7897402</v>
      </c>
      <c r="O77" s="36">
        <f t="shared" si="11"/>
        <v>0.21694211629571278</v>
      </c>
      <c r="P77" s="31">
        <v>5080545</v>
      </c>
      <c r="Q77" s="31">
        <v>33105456</v>
      </c>
      <c r="R77" s="31">
        <v>34564908</v>
      </c>
      <c r="S77" s="31">
        <v>5080545</v>
      </c>
      <c r="T77" s="36">
        <f t="shared" si="12"/>
        <v>0.15346548919308045</v>
      </c>
      <c r="U77" s="36">
        <f t="shared" si="13"/>
        <v>0.55443992721253332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117258721</v>
      </c>
      <c r="E78" s="32">
        <f>SUM(E71:E77)</f>
        <v>117258721</v>
      </c>
      <c r="F78" s="32">
        <f>SUM(F71:F77)</f>
        <v>24852677</v>
      </c>
      <c r="G78" s="37">
        <f t="shared" si="7"/>
        <v>0.21194736551833956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24852677</v>
      </c>
      <c r="O78" s="37">
        <f t="shared" si="11"/>
        <v>0.21194736551833956</v>
      </c>
      <c r="P78" s="32">
        <f>SUM(P71:P77)</f>
        <v>22975445</v>
      </c>
      <c r="Q78" s="32">
        <f>SUM(Q71:Q77)</f>
        <v>110731916</v>
      </c>
      <c r="R78" s="32">
        <f>SUM(R71:R77)</f>
        <v>122141707</v>
      </c>
      <c r="S78" s="32">
        <f>SUM(S71:S77)</f>
        <v>22975445</v>
      </c>
      <c r="T78" s="37">
        <f t="shared" si="12"/>
        <v>0.20748710787231389</v>
      </c>
      <c r="U78" s="37">
        <f t="shared" si="13"/>
        <v>8.1706012658296689E-2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19911272</v>
      </c>
      <c r="E79" s="31">
        <v>19911272</v>
      </c>
      <c r="F79" s="31">
        <v>2328077</v>
      </c>
      <c r="G79" s="36">
        <f t="shared" si="7"/>
        <v>0.11692256526855743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2328077</v>
      </c>
      <c r="O79" s="36">
        <f t="shared" si="11"/>
        <v>0.11692256526855743</v>
      </c>
      <c r="P79" s="31">
        <v>2436941</v>
      </c>
      <c r="Q79" s="31">
        <v>18759145</v>
      </c>
      <c r="R79" s="31">
        <v>19784931</v>
      </c>
      <c r="S79" s="31">
        <v>2436941</v>
      </c>
      <c r="T79" s="36">
        <f t="shared" si="12"/>
        <v>0.12990682677701995</v>
      </c>
      <c r="U79" s="36">
        <f t="shared" si="13"/>
        <v>-4.4672398716259387E-2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94474892</v>
      </c>
      <c r="E80" s="31">
        <v>94474892</v>
      </c>
      <c r="F80" s="31">
        <v>24403653</v>
      </c>
      <c r="G80" s="36">
        <f t="shared" si="7"/>
        <v>0.25830834503626637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24403653</v>
      </c>
      <c r="O80" s="36">
        <f t="shared" si="11"/>
        <v>0.25830834503626637</v>
      </c>
      <c r="P80" s="31">
        <v>18404417</v>
      </c>
      <c r="Q80" s="31">
        <v>73469477</v>
      </c>
      <c r="R80" s="31">
        <v>80482633</v>
      </c>
      <c r="S80" s="31">
        <v>18404417</v>
      </c>
      <c r="T80" s="36">
        <f t="shared" si="12"/>
        <v>0.25050426042913032</v>
      </c>
      <c r="U80" s="36">
        <f t="shared" si="13"/>
        <v>0.32596718494261467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8762340</v>
      </c>
      <c r="E81" s="31">
        <v>8762340</v>
      </c>
      <c r="F81" s="31">
        <v>2244830</v>
      </c>
      <c r="G81" s="36">
        <f t="shared" si="7"/>
        <v>0.2561906979185925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2244830</v>
      </c>
      <c r="O81" s="36">
        <f t="shared" si="11"/>
        <v>0.2561906979185925</v>
      </c>
      <c r="P81" s="31">
        <v>1598910</v>
      </c>
      <c r="Q81" s="31">
        <v>8326230</v>
      </c>
      <c r="R81" s="31">
        <v>8400555</v>
      </c>
      <c r="S81" s="31">
        <v>1598910</v>
      </c>
      <c r="T81" s="36">
        <f t="shared" si="12"/>
        <v>0.19203288883444247</v>
      </c>
      <c r="U81" s="36">
        <f t="shared" si="13"/>
        <v>0.40397520811052523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2669214</v>
      </c>
      <c r="E82" s="31">
        <v>2669214</v>
      </c>
      <c r="F82" s="31">
        <v>102475</v>
      </c>
      <c r="G82" s="36">
        <f t="shared" si="7"/>
        <v>3.8391451565891681E-2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102475</v>
      </c>
      <c r="O82" s="36">
        <f t="shared" si="11"/>
        <v>3.8391451565891681E-2</v>
      </c>
      <c r="P82" s="31">
        <v>128382</v>
      </c>
      <c r="Q82" s="31">
        <v>910236</v>
      </c>
      <c r="R82" s="31">
        <v>597282</v>
      </c>
      <c r="S82" s="31">
        <v>128382</v>
      </c>
      <c r="T82" s="36">
        <f t="shared" si="12"/>
        <v>0.14104254281307266</v>
      </c>
      <c r="U82" s="36">
        <f t="shared" si="13"/>
        <v>-0.20179620195977632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125817718</v>
      </c>
      <c r="E84" s="32">
        <f>SUM(E79:E83)</f>
        <v>125817718</v>
      </c>
      <c r="F84" s="32">
        <f>SUM(F79:F83)</f>
        <v>29079035</v>
      </c>
      <c r="G84" s="37">
        <f t="shared" si="7"/>
        <v>0.23112034983816826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29079035</v>
      </c>
      <c r="O84" s="37">
        <f t="shared" si="11"/>
        <v>0.23112034983816826</v>
      </c>
      <c r="P84" s="32">
        <f>SUM(P79:P83)</f>
        <v>22568650</v>
      </c>
      <c r="Q84" s="32">
        <f>SUM(Q79:Q83)</f>
        <v>101465088</v>
      </c>
      <c r="R84" s="32">
        <f>SUM(R79:R83)</f>
        <v>109265401</v>
      </c>
      <c r="S84" s="32">
        <f>SUM(S79:S83)</f>
        <v>22568650</v>
      </c>
      <c r="T84" s="37">
        <f t="shared" si="12"/>
        <v>0.22242773790330719</v>
      </c>
      <c r="U84" s="37">
        <f t="shared" si="13"/>
        <v>0.28847028953880716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537668640</v>
      </c>
      <c r="E85" s="32">
        <f>SUM(E57,E59:E62,E64:E69,E71:E77,E79:E83)</f>
        <v>537668640</v>
      </c>
      <c r="F85" s="32">
        <f>SUM(F57,F59:F62,F64:F69,F71:F77,F79:F83)</f>
        <v>95887575</v>
      </c>
      <c r="G85" s="37">
        <f t="shared" si="7"/>
        <v>0.17833953455049936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95887575</v>
      </c>
      <c r="O85" s="37">
        <f t="shared" si="11"/>
        <v>0.17833953455049936</v>
      </c>
      <c r="P85" s="32">
        <f>SUM(P57,P59:P62,P64:P69,P71:P77,P79:P83)</f>
        <v>87131015</v>
      </c>
      <c r="Q85" s="32">
        <f>SUM(Q57,Q59:Q62,Q64:Q69,Q71:Q77,Q79:Q83)</f>
        <v>468351717</v>
      </c>
      <c r="R85" s="32">
        <f>SUM(R57,R59:R62,R64:R69,R71:R77,R79:R83)</f>
        <v>483927123</v>
      </c>
      <c r="S85" s="32">
        <f>SUM(S57,S59:S62,S64:S69,S71:S77,S79:S83)</f>
        <v>87131015</v>
      </c>
      <c r="T85" s="37">
        <f t="shared" si="12"/>
        <v>0.18603756928257401</v>
      </c>
      <c r="U85" s="37">
        <f t="shared" si="13"/>
        <v>0.10049877187818823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1496323600</v>
      </c>
      <c r="E88" s="31">
        <v>1496323600</v>
      </c>
      <c r="F88" s="31">
        <v>313174601</v>
      </c>
      <c r="G88" s="36">
        <f t="shared" ref="G88:G99" si="14">IF(($D88      =0),0,($F88      /$D88      ))</f>
        <v>0.20929603796932694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313174601</v>
      </c>
      <c r="O88" s="36">
        <f t="shared" ref="O88:O99" si="18">IF(($D88      =0),0,($N88      /$D88      ))</f>
        <v>0.20929603796932694</v>
      </c>
      <c r="P88" s="31">
        <v>281291015</v>
      </c>
      <c r="Q88" s="31">
        <v>1276854263</v>
      </c>
      <c r="R88" s="31">
        <v>1246477451</v>
      </c>
      <c r="S88" s="31">
        <v>281291015</v>
      </c>
      <c r="T88" s="36">
        <f t="shared" ref="T88:T99" si="19">IF(($Q88      =0),0,($S88      /$Q88      ))</f>
        <v>0.22030001633788648</v>
      </c>
      <c r="U88" s="36">
        <f t="shared" ref="U88:U99" si="20">IF(($P88      =0),0,(($F88      /$P88      )-1))</f>
        <v>0.11334733176600031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1576974000</v>
      </c>
      <c r="E89" s="31">
        <v>1576974000</v>
      </c>
      <c r="F89" s="31">
        <v>322239507</v>
      </c>
      <c r="G89" s="36">
        <f t="shared" si="14"/>
        <v>0.20434040573909271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322239507</v>
      </c>
      <c r="O89" s="36">
        <f t="shared" si="18"/>
        <v>0.20434040573909271</v>
      </c>
      <c r="P89" s="31">
        <v>289253201</v>
      </c>
      <c r="Q89" s="31">
        <v>1510528000</v>
      </c>
      <c r="R89" s="31">
        <v>1590835000</v>
      </c>
      <c r="S89" s="31">
        <v>289253201</v>
      </c>
      <c r="T89" s="36">
        <f t="shared" si="19"/>
        <v>0.19149145265761375</v>
      </c>
      <c r="U89" s="36">
        <f t="shared" si="20"/>
        <v>0.11403955387861031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390140904</v>
      </c>
      <c r="E90" s="31">
        <v>390140904</v>
      </c>
      <c r="F90" s="31">
        <v>70709801</v>
      </c>
      <c r="G90" s="36">
        <f t="shared" si="14"/>
        <v>0.18124170081894309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70709801</v>
      </c>
      <c r="O90" s="36">
        <f t="shared" si="18"/>
        <v>0.18124170081894309</v>
      </c>
      <c r="P90" s="31">
        <v>79815657</v>
      </c>
      <c r="Q90" s="31">
        <v>408620476</v>
      </c>
      <c r="R90" s="31">
        <v>400013000</v>
      </c>
      <c r="S90" s="31">
        <v>79815657</v>
      </c>
      <c r="T90" s="36">
        <f t="shared" si="19"/>
        <v>0.19532955808117652</v>
      </c>
      <c r="U90" s="36">
        <f t="shared" si="20"/>
        <v>-0.11408608714453106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3463438504</v>
      </c>
      <c r="E91" s="32">
        <f>SUM(E88:E90)</f>
        <v>3463438504</v>
      </c>
      <c r="F91" s="32">
        <f>SUM(F88:F90)</f>
        <v>706123909</v>
      </c>
      <c r="G91" s="37">
        <f t="shared" si="14"/>
        <v>0.20387944182767564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706123909</v>
      </c>
      <c r="O91" s="37">
        <f t="shared" si="18"/>
        <v>0.20387944182767564</v>
      </c>
      <c r="P91" s="32">
        <f>SUM(P88:P90)</f>
        <v>650359873</v>
      </c>
      <c r="Q91" s="32">
        <f>SUM(Q88:Q90)</f>
        <v>3196002739</v>
      </c>
      <c r="R91" s="32">
        <f>SUM(R88:R90)</f>
        <v>3237325451</v>
      </c>
      <c r="S91" s="32">
        <f>SUM(S88:S90)</f>
        <v>650359873</v>
      </c>
      <c r="T91" s="37">
        <f t="shared" si="19"/>
        <v>0.2034916506997399</v>
      </c>
      <c r="U91" s="37">
        <f t="shared" si="20"/>
        <v>8.5743352742182477E-2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280799891</v>
      </c>
      <c r="E92" s="31">
        <v>280799891</v>
      </c>
      <c r="F92" s="31">
        <v>31783420</v>
      </c>
      <c r="G92" s="36">
        <f t="shared" si="14"/>
        <v>0.11318886160108944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31783420</v>
      </c>
      <c r="O92" s="36">
        <f t="shared" si="18"/>
        <v>0.11318886160108944</v>
      </c>
      <c r="P92" s="31">
        <v>75670974</v>
      </c>
      <c r="Q92" s="31">
        <v>204499748</v>
      </c>
      <c r="R92" s="31">
        <v>203115791</v>
      </c>
      <c r="S92" s="31">
        <v>75670974</v>
      </c>
      <c r="T92" s="36">
        <f t="shared" si="19"/>
        <v>0.37002966869181669</v>
      </c>
      <c r="U92" s="36">
        <f t="shared" si="20"/>
        <v>-0.57997871152021907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32615367</v>
      </c>
      <c r="E93" s="31">
        <v>32615367</v>
      </c>
      <c r="F93" s="31">
        <v>5602403</v>
      </c>
      <c r="G93" s="36">
        <f t="shared" si="14"/>
        <v>0.17177188286736125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5602403</v>
      </c>
      <c r="O93" s="36">
        <f t="shared" si="18"/>
        <v>0.17177188286736125</v>
      </c>
      <c r="P93" s="31">
        <v>4896779</v>
      </c>
      <c r="Q93" s="31">
        <v>28122867</v>
      </c>
      <c r="R93" s="31">
        <v>30316597</v>
      </c>
      <c r="S93" s="31">
        <v>4896779</v>
      </c>
      <c r="T93" s="36">
        <f t="shared" si="19"/>
        <v>0.17412090310706943</v>
      </c>
      <c r="U93" s="36">
        <f t="shared" si="20"/>
        <v>0.14409962140419252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30324434</v>
      </c>
      <c r="E94" s="31">
        <v>30324434</v>
      </c>
      <c r="F94" s="31">
        <v>6871724</v>
      </c>
      <c r="G94" s="36">
        <f t="shared" si="14"/>
        <v>0.22660683460736644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6871724</v>
      </c>
      <c r="O94" s="36">
        <f t="shared" si="18"/>
        <v>0.22660683460736644</v>
      </c>
      <c r="P94" s="31">
        <v>7535550</v>
      </c>
      <c r="Q94" s="31">
        <v>32773489</v>
      </c>
      <c r="R94" s="31">
        <v>28139172</v>
      </c>
      <c r="S94" s="31">
        <v>7535550</v>
      </c>
      <c r="T94" s="36">
        <f t="shared" si="19"/>
        <v>0.22992822033687044</v>
      </c>
      <c r="U94" s="36">
        <f t="shared" si="20"/>
        <v>-8.8092574530060808E-2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35453389</v>
      </c>
      <c r="E95" s="31">
        <v>35453389</v>
      </c>
      <c r="F95" s="31">
        <v>8324182</v>
      </c>
      <c r="G95" s="36">
        <f t="shared" si="14"/>
        <v>0.23479227895533486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8324182</v>
      </c>
      <c r="O95" s="36">
        <f t="shared" si="18"/>
        <v>0.23479227895533486</v>
      </c>
      <c r="P95" s="31">
        <v>8108972</v>
      </c>
      <c r="Q95" s="31">
        <v>32050337</v>
      </c>
      <c r="R95" s="31">
        <v>34706080</v>
      </c>
      <c r="S95" s="31">
        <v>8108972</v>
      </c>
      <c r="T95" s="36">
        <f t="shared" si="19"/>
        <v>0.25300738647459464</v>
      </c>
      <c r="U95" s="36">
        <f t="shared" si="20"/>
        <v>2.6539738945947855E-2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379193081</v>
      </c>
      <c r="E96" s="32">
        <f>SUM(E92:E95)</f>
        <v>379193081</v>
      </c>
      <c r="F96" s="32">
        <f>SUM(F92:F95)</f>
        <v>52581729</v>
      </c>
      <c r="G96" s="37">
        <f t="shared" si="14"/>
        <v>0.13866742732048953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52581729</v>
      </c>
      <c r="O96" s="37">
        <f t="shared" si="18"/>
        <v>0.13866742732048953</v>
      </c>
      <c r="P96" s="32">
        <f>SUM(P92:P95)</f>
        <v>96212275</v>
      </c>
      <c r="Q96" s="32">
        <f>SUM(Q92:Q95)</f>
        <v>297446441</v>
      </c>
      <c r="R96" s="32">
        <f>SUM(R92:R95)</f>
        <v>296277640</v>
      </c>
      <c r="S96" s="32">
        <f>SUM(S92:S95)</f>
        <v>96212275</v>
      </c>
      <c r="T96" s="37">
        <f t="shared" si="19"/>
        <v>0.32346083777818674</v>
      </c>
      <c r="U96" s="37">
        <f t="shared" si="20"/>
        <v>-0.45348211545772099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109270683</v>
      </c>
      <c r="E97" s="31">
        <v>109270683</v>
      </c>
      <c r="F97" s="31">
        <v>24058118</v>
      </c>
      <c r="G97" s="36">
        <f t="shared" si="14"/>
        <v>0.22016992426047158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24058118</v>
      </c>
      <c r="O97" s="36">
        <f t="shared" si="18"/>
        <v>0.22016992426047158</v>
      </c>
      <c r="P97" s="31">
        <v>14302203</v>
      </c>
      <c r="Q97" s="31">
        <v>107134732</v>
      </c>
      <c r="R97" s="31">
        <v>98451659</v>
      </c>
      <c r="S97" s="31">
        <v>14302203</v>
      </c>
      <c r="T97" s="36">
        <f t="shared" si="19"/>
        <v>0.13349735172716912</v>
      </c>
      <c r="U97" s="36">
        <f t="shared" si="20"/>
        <v>0.68212673250407652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67934163</v>
      </c>
      <c r="E98" s="31">
        <v>67934163</v>
      </c>
      <c r="F98" s="31">
        <v>22076226</v>
      </c>
      <c r="G98" s="36">
        <f t="shared" si="14"/>
        <v>0.32496501060887434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22076226</v>
      </c>
      <c r="O98" s="36">
        <f t="shared" si="18"/>
        <v>0.32496501060887434</v>
      </c>
      <c r="P98" s="31">
        <v>14521133</v>
      </c>
      <c r="Q98" s="31">
        <v>31333637</v>
      </c>
      <c r="R98" s="31">
        <v>71602683</v>
      </c>
      <c r="S98" s="31">
        <v>14521133</v>
      </c>
      <c r="T98" s="36">
        <f t="shared" si="19"/>
        <v>0.46343592350929452</v>
      </c>
      <c r="U98" s="36">
        <f t="shared" si="20"/>
        <v>0.52028261155654998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47553120</v>
      </c>
      <c r="E99" s="31">
        <v>47553120</v>
      </c>
      <c r="F99" s="31">
        <v>12039253</v>
      </c>
      <c r="G99" s="36">
        <f t="shared" si="14"/>
        <v>0.25317482848654305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12039253</v>
      </c>
      <c r="O99" s="36">
        <f t="shared" si="18"/>
        <v>0.25317482848654305</v>
      </c>
      <c r="P99" s="31">
        <v>13826018</v>
      </c>
      <c r="Q99" s="31">
        <v>52108226</v>
      </c>
      <c r="R99" s="31">
        <v>52608226</v>
      </c>
      <c r="S99" s="31">
        <v>13826018</v>
      </c>
      <c r="T99" s="36">
        <f t="shared" si="19"/>
        <v>0.26533273268600621</v>
      </c>
      <c r="U99" s="36">
        <f t="shared" si="20"/>
        <v>-0.12923207535242609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224757966</v>
      </c>
      <c r="E101" s="32">
        <f>SUM(E97:E100)</f>
        <v>224757966</v>
      </c>
      <c r="F101" s="32">
        <f>SUM(F97:F100)</f>
        <v>58173597</v>
      </c>
      <c r="G101" s="37">
        <f>IF(($D101     =0),0,($F101     /$D101     ))</f>
        <v>0.25882774272837117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58173597</v>
      </c>
      <c r="O101" s="37">
        <f>IF(($D101     =0),0,($N101     /$D101     ))</f>
        <v>0.25882774272837117</v>
      </c>
      <c r="P101" s="32">
        <f>SUM(P97:P100)</f>
        <v>42649354</v>
      </c>
      <c r="Q101" s="32">
        <f>SUM(Q97:Q100)</f>
        <v>190576595</v>
      </c>
      <c r="R101" s="32">
        <f>SUM(R97:R100)</f>
        <v>222662568</v>
      </c>
      <c r="S101" s="32">
        <f>SUM(S97:S100)</f>
        <v>42649354</v>
      </c>
      <c r="T101" s="37">
        <f>IF(($Q101     =0),0,($S101     /$Q101     ))</f>
        <v>0.2237911428735517</v>
      </c>
      <c r="U101" s="37">
        <f>IF(($P101     =0),0,(($F101     /$P101     )-1))</f>
        <v>0.36399714284066298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4067389551</v>
      </c>
      <c r="E102" s="32">
        <f>SUM(E88:E90,E92:E95,E97:E100)</f>
        <v>4067389551</v>
      </c>
      <c r="F102" s="32">
        <f>SUM(F88:F90,F92:F95,F97:F100)</f>
        <v>816879235</v>
      </c>
      <c r="G102" s="37">
        <f>IF(($D102     =0),0,($F102     /$D102     ))</f>
        <v>0.20083624269506317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816879235</v>
      </c>
      <c r="O102" s="37">
        <f>IF(($D102     =0),0,($N102     /$D102     ))</f>
        <v>0.20083624269506317</v>
      </c>
      <c r="P102" s="32">
        <f>SUM(P88:P90,P92:P95,P97:P100)</f>
        <v>789221502</v>
      </c>
      <c r="Q102" s="32">
        <f>SUM(Q88:Q90,Q92:Q95,Q97:Q100)</f>
        <v>3684025775</v>
      </c>
      <c r="R102" s="32">
        <f>SUM(R88:R90,R92:R95,R97:R100)</f>
        <v>3756265659</v>
      </c>
      <c r="S102" s="32">
        <f>SUM(S88:S90,S92:S95,S97:S100)</f>
        <v>789221502</v>
      </c>
      <c r="T102" s="37">
        <f>IF(($Q102     =0),0,($S102     /$Q102     ))</f>
        <v>0.21422800767456629</v>
      </c>
      <c r="U102" s="37">
        <f>IF(($P102     =0),0,(($F102     /$P102     )-1))</f>
        <v>3.5044322702703079E-2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1365912900</v>
      </c>
      <c r="E105" s="31">
        <v>1365912900</v>
      </c>
      <c r="F105" s="31">
        <v>263597715</v>
      </c>
      <c r="G105" s="36">
        <f t="shared" ref="G105:G136" si="21">IF(($D105     =0),0,($F105     /$D105     ))</f>
        <v>0.19298281391148733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263597715</v>
      </c>
      <c r="O105" s="36">
        <f t="shared" ref="O105:O136" si="25">IF(($D105     =0),0,($N105     /$D105     ))</f>
        <v>0.19298281391148733</v>
      </c>
      <c r="P105" s="31">
        <v>246481344</v>
      </c>
      <c r="Q105" s="31">
        <v>1234115600</v>
      </c>
      <c r="R105" s="31">
        <v>1233463209</v>
      </c>
      <c r="S105" s="31">
        <v>246481344</v>
      </c>
      <c r="T105" s="36">
        <f t="shared" ref="T105:T136" si="26">IF(($Q105     =0),0,($S105     /$Q105     ))</f>
        <v>0.19972305997914619</v>
      </c>
      <c r="U105" s="36">
        <f t="shared" ref="U105:U136" si="27">IF(($P105     =0),0,(($F105     /$P105     )-1))</f>
        <v>6.944286623169349E-2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1365912900</v>
      </c>
      <c r="E106" s="32">
        <f>E105</f>
        <v>1365912900</v>
      </c>
      <c r="F106" s="32">
        <f>F105</f>
        <v>263597715</v>
      </c>
      <c r="G106" s="37">
        <f t="shared" si="21"/>
        <v>0.19298281391148733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263597715</v>
      </c>
      <c r="O106" s="37">
        <f t="shared" si="25"/>
        <v>0.19298281391148733</v>
      </c>
      <c r="P106" s="32">
        <f>P105</f>
        <v>246481344</v>
      </c>
      <c r="Q106" s="32">
        <f>Q105</f>
        <v>1234115600</v>
      </c>
      <c r="R106" s="32">
        <f>R105</f>
        <v>1233463209</v>
      </c>
      <c r="S106" s="32">
        <f>S105</f>
        <v>246481344</v>
      </c>
      <c r="T106" s="37">
        <f t="shared" si="26"/>
        <v>0.19972305997914619</v>
      </c>
      <c r="U106" s="37">
        <f t="shared" si="27"/>
        <v>6.944286623169349E-2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30188939</v>
      </c>
      <c r="E107" s="31">
        <v>30188939</v>
      </c>
      <c r="F107" s="31">
        <v>6569632</v>
      </c>
      <c r="G107" s="36">
        <f t="shared" si="21"/>
        <v>0.21761718754011197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6569632</v>
      </c>
      <c r="O107" s="36">
        <f t="shared" si="25"/>
        <v>0.21761718754011197</v>
      </c>
      <c r="P107" s="31">
        <v>2776583</v>
      </c>
      <c r="Q107" s="31">
        <v>32201151</v>
      </c>
      <c r="R107" s="31">
        <v>28478594</v>
      </c>
      <c r="S107" s="31">
        <v>2776583</v>
      </c>
      <c r="T107" s="36">
        <f t="shared" si="26"/>
        <v>8.6226203529184406E-2</v>
      </c>
      <c r="U107" s="36">
        <f t="shared" si="27"/>
        <v>1.3660852205750738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7662694</v>
      </c>
      <c r="E108" s="31">
        <v>7662694</v>
      </c>
      <c r="F108" s="31">
        <v>1690370</v>
      </c>
      <c r="G108" s="36">
        <f t="shared" si="21"/>
        <v>0.22059735127097599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1690370</v>
      </c>
      <c r="O108" s="36">
        <f t="shared" si="25"/>
        <v>0.22059735127097599</v>
      </c>
      <c r="P108" s="31">
        <v>1872615</v>
      </c>
      <c r="Q108" s="31">
        <v>10759798</v>
      </c>
      <c r="R108" s="31">
        <v>10745657</v>
      </c>
      <c r="S108" s="31">
        <v>1872615</v>
      </c>
      <c r="T108" s="36">
        <f t="shared" si="26"/>
        <v>0.17403811855947482</v>
      </c>
      <c r="U108" s="36">
        <f t="shared" si="27"/>
        <v>-9.7321125805357789E-2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25000716</v>
      </c>
      <c r="E109" s="31">
        <v>25000716</v>
      </c>
      <c r="F109" s="31">
        <v>6232614</v>
      </c>
      <c r="G109" s="36">
        <f t="shared" si="21"/>
        <v>0.24929742012188771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6232614</v>
      </c>
      <c r="O109" s="36">
        <f t="shared" si="25"/>
        <v>0.24929742012188771</v>
      </c>
      <c r="P109" s="31">
        <v>6966983</v>
      </c>
      <c r="Q109" s="31">
        <v>27152112</v>
      </c>
      <c r="R109" s="31">
        <v>32172076</v>
      </c>
      <c r="S109" s="31">
        <v>6966983</v>
      </c>
      <c r="T109" s="36">
        <f t="shared" si="26"/>
        <v>0.25659083168189645</v>
      </c>
      <c r="U109" s="36">
        <f t="shared" si="27"/>
        <v>-0.10540703199648971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73040704</v>
      </c>
      <c r="E110" s="31">
        <v>73040704</v>
      </c>
      <c r="F110" s="31">
        <v>17561790</v>
      </c>
      <c r="G110" s="36">
        <f t="shared" si="21"/>
        <v>0.24043839993656141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17561790</v>
      </c>
      <c r="O110" s="36">
        <f t="shared" si="25"/>
        <v>0.24043839993656141</v>
      </c>
      <c r="P110" s="31">
        <v>17697803</v>
      </c>
      <c r="Q110" s="31">
        <v>71657736</v>
      </c>
      <c r="R110" s="31">
        <v>75302331</v>
      </c>
      <c r="S110" s="31">
        <v>17697803</v>
      </c>
      <c r="T110" s="36">
        <f t="shared" si="26"/>
        <v>0.24697686513567774</v>
      </c>
      <c r="U110" s="36">
        <f t="shared" si="27"/>
        <v>-7.6853042154441109E-3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7338465</v>
      </c>
      <c r="E111" s="31">
        <v>7338465</v>
      </c>
      <c r="F111" s="31">
        <v>19572</v>
      </c>
      <c r="G111" s="36">
        <f t="shared" si="21"/>
        <v>2.6670427671181916E-3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19572</v>
      </c>
      <c r="O111" s="36">
        <f t="shared" si="25"/>
        <v>2.6670427671181916E-3</v>
      </c>
      <c r="P111" s="31">
        <v>988000</v>
      </c>
      <c r="Q111" s="31">
        <v>4124724</v>
      </c>
      <c r="R111" s="31">
        <v>7110359</v>
      </c>
      <c r="S111" s="31">
        <v>988000</v>
      </c>
      <c r="T111" s="36">
        <f t="shared" si="26"/>
        <v>0.23953117832853787</v>
      </c>
      <c r="U111" s="36">
        <f t="shared" si="27"/>
        <v>-0.98019028340080971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143231518</v>
      </c>
      <c r="E112" s="32">
        <f>SUM(E107:E111)</f>
        <v>143231518</v>
      </c>
      <c r="F112" s="32">
        <f>SUM(F107:F111)</f>
        <v>32073978</v>
      </c>
      <c r="G112" s="37">
        <f t="shared" si="21"/>
        <v>0.22393100658194517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32073978</v>
      </c>
      <c r="O112" s="37">
        <f t="shared" si="25"/>
        <v>0.22393100658194517</v>
      </c>
      <c r="P112" s="32">
        <f>SUM(P107:P111)</f>
        <v>30301984</v>
      </c>
      <c r="Q112" s="32">
        <f>SUM(Q107:Q111)</f>
        <v>145895521</v>
      </c>
      <c r="R112" s="32">
        <f>SUM(R107:R111)</f>
        <v>153809017</v>
      </c>
      <c r="S112" s="32">
        <f>SUM(S107:S111)</f>
        <v>30301984</v>
      </c>
      <c r="T112" s="37">
        <f t="shared" si="26"/>
        <v>0.20769646519854437</v>
      </c>
      <c r="U112" s="37">
        <f t="shared" si="27"/>
        <v>5.8477821122207674E-2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41590486</v>
      </c>
      <c r="E113" s="31">
        <v>41590486</v>
      </c>
      <c r="F113" s="31">
        <v>8439285</v>
      </c>
      <c r="G113" s="36">
        <f t="shared" si="21"/>
        <v>0.20291383466882307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8439285</v>
      </c>
      <c r="O113" s="36">
        <f t="shared" si="25"/>
        <v>0.20291383466882307</v>
      </c>
      <c r="P113" s="31">
        <v>8657627</v>
      </c>
      <c r="Q113" s="31">
        <v>41705010</v>
      </c>
      <c r="R113" s="31">
        <v>41234210</v>
      </c>
      <c r="S113" s="31">
        <v>8657627</v>
      </c>
      <c r="T113" s="36">
        <f t="shared" si="26"/>
        <v>0.20759201352547332</v>
      </c>
      <c r="U113" s="36">
        <f t="shared" si="27"/>
        <v>-2.5219612718358042E-2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16647856</v>
      </c>
      <c r="E114" s="31">
        <v>16647856</v>
      </c>
      <c r="F114" s="31">
        <v>2997653</v>
      </c>
      <c r="G114" s="36">
        <f t="shared" si="21"/>
        <v>0.18006240563349418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2997653</v>
      </c>
      <c r="O114" s="36">
        <f t="shared" si="25"/>
        <v>0.18006240563349418</v>
      </c>
      <c r="P114" s="31">
        <v>2737195</v>
      </c>
      <c r="Q114" s="31">
        <v>14097572</v>
      </c>
      <c r="R114" s="31">
        <v>13306905</v>
      </c>
      <c r="S114" s="31">
        <v>2737195</v>
      </c>
      <c r="T114" s="36">
        <f t="shared" si="26"/>
        <v>0.1941607391684185</v>
      </c>
      <c r="U114" s="36">
        <f t="shared" si="27"/>
        <v>9.5155076638675729E-2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6341803</v>
      </c>
      <c r="E115" s="31">
        <v>6341803</v>
      </c>
      <c r="F115" s="31">
        <v>1439480</v>
      </c>
      <c r="G115" s="36">
        <f t="shared" si="21"/>
        <v>0.22698276814968865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1439480</v>
      </c>
      <c r="O115" s="36">
        <f t="shared" si="25"/>
        <v>0.22698276814968865</v>
      </c>
      <c r="P115" s="31">
        <v>4691832</v>
      </c>
      <c r="Q115" s="31">
        <v>6212968</v>
      </c>
      <c r="R115" s="31">
        <v>5256149</v>
      </c>
      <c r="S115" s="31">
        <v>4691832</v>
      </c>
      <c r="T115" s="36">
        <f t="shared" si="26"/>
        <v>0.75516757852285732</v>
      </c>
      <c r="U115" s="36">
        <f t="shared" si="27"/>
        <v>-0.69319447073126228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86000</v>
      </c>
      <c r="E116" s="31">
        <v>86000</v>
      </c>
      <c r="F116" s="31">
        <v>181308</v>
      </c>
      <c r="G116" s="36">
        <f t="shared" si="21"/>
        <v>2.1082325581395347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181308</v>
      </c>
      <c r="O116" s="36">
        <f t="shared" si="25"/>
        <v>2.1082325581395347</v>
      </c>
      <c r="P116" s="31">
        <v>838737</v>
      </c>
      <c r="Q116" s="31">
        <v>2541054</v>
      </c>
      <c r="R116" s="31">
        <v>1475599</v>
      </c>
      <c r="S116" s="31">
        <v>838737</v>
      </c>
      <c r="T116" s="36">
        <f t="shared" si="26"/>
        <v>0.33007444942138181</v>
      </c>
      <c r="U116" s="36">
        <f t="shared" si="27"/>
        <v>-0.78383211900750771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129613880</v>
      </c>
      <c r="E117" s="31">
        <v>129613880</v>
      </c>
      <c r="F117" s="31">
        <v>27162118</v>
      </c>
      <c r="G117" s="36">
        <f t="shared" si="21"/>
        <v>0.20956180001709693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27162118</v>
      </c>
      <c r="O117" s="36">
        <f t="shared" si="25"/>
        <v>0.20956180001709693</v>
      </c>
      <c r="P117" s="31">
        <v>27025768</v>
      </c>
      <c r="Q117" s="31">
        <v>273422795</v>
      </c>
      <c r="R117" s="31">
        <v>139956207</v>
      </c>
      <c r="S117" s="31">
        <v>27025768</v>
      </c>
      <c r="T117" s="36">
        <f t="shared" si="26"/>
        <v>9.8842409975364337E-2</v>
      </c>
      <c r="U117" s="36">
        <f t="shared" si="27"/>
        <v>5.0451850248991459E-3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24260379</v>
      </c>
      <c r="E118" s="31">
        <v>24260379</v>
      </c>
      <c r="F118" s="31">
        <v>4348991</v>
      </c>
      <c r="G118" s="36">
        <f t="shared" si="21"/>
        <v>0.17926311044027796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4348991</v>
      </c>
      <c r="O118" s="36">
        <f t="shared" si="25"/>
        <v>0.17926311044027796</v>
      </c>
      <c r="P118" s="31">
        <v>6248021</v>
      </c>
      <c r="Q118" s="31">
        <v>24255108</v>
      </c>
      <c r="R118" s="31">
        <v>21527244</v>
      </c>
      <c r="S118" s="31">
        <v>6248021</v>
      </c>
      <c r="T118" s="36">
        <f t="shared" si="26"/>
        <v>0.25759609068737194</v>
      </c>
      <c r="U118" s="36">
        <f t="shared" si="27"/>
        <v>-0.30394103989087107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24368456</v>
      </c>
      <c r="E119" s="31">
        <v>24368456</v>
      </c>
      <c r="F119" s="31">
        <v>6744392</v>
      </c>
      <c r="G119" s="36">
        <f t="shared" si="21"/>
        <v>0.27676730934450666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6744392</v>
      </c>
      <c r="O119" s="36">
        <f t="shared" si="25"/>
        <v>0.27676730934450666</v>
      </c>
      <c r="P119" s="31">
        <v>5022153</v>
      </c>
      <c r="Q119" s="31">
        <v>21591876</v>
      </c>
      <c r="R119" s="31">
        <v>21893377</v>
      </c>
      <c r="S119" s="31">
        <v>5022153</v>
      </c>
      <c r="T119" s="36">
        <f t="shared" si="26"/>
        <v>0.23259456473351367</v>
      </c>
      <c r="U119" s="36">
        <f t="shared" si="27"/>
        <v>0.34292842133642676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39447072</v>
      </c>
      <c r="E120" s="31">
        <v>39447072</v>
      </c>
      <c r="F120" s="31">
        <v>27186648</v>
      </c>
      <c r="G120" s="36">
        <f t="shared" si="21"/>
        <v>0.68919305341597981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27186648</v>
      </c>
      <c r="O120" s="36">
        <f t="shared" si="25"/>
        <v>0.68919305341597981</v>
      </c>
      <c r="P120" s="31">
        <v>26747475</v>
      </c>
      <c r="Q120" s="31">
        <v>44852712</v>
      </c>
      <c r="R120" s="31">
        <v>52657947</v>
      </c>
      <c r="S120" s="31">
        <v>26747475</v>
      </c>
      <c r="T120" s="36">
        <f t="shared" si="26"/>
        <v>0.59634019454609566</v>
      </c>
      <c r="U120" s="36">
        <f t="shared" si="27"/>
        <v>1.6419232095739922E-2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282355932</v>
      </c>
      <c r="E121" s="32">
        <f>SUM(E113:E120)</f>
        <v>282355932</v>
      </c>
      <c r="F121" s="32">
        <f>SUM(F113:F120)</f>
        <v>78499875</v>
      </c>
      <c r="G121" s="37">
        <f t="shared" si="21"/>
        <v>0.27801744572520615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78499875</v>
      </c>
      <c r="O121" s="37">
        <f t="shared" si="25"/>
        <v>0.27801744572520615</v>
      </c>
      <c r="P121" s="32">
        <f>SUM(P113:P120)</f>
        <v>81968808</v>
      </c>
      <c r="Q121" s="32">
        <f>SUM(Q113:Q120)</f>
        <v>428679095</v>
      </c>
      <c r="R121" s="32">
        <f>SUM(R113:R120)</f>
        <v>297307638</v>
      </c>
      <c r="S121" s="32">
        <f>SUM(S113:S120)</f>
        <v>81968808</v>
      </c>
      <c r="T121" s="37">
        <f t="shared" si="26"/>
        <v>0.19121251527322553</v>
      </c>
      <c r="U121" s="37">
        <f t="shared" si="27"/>
        <v>-4.2320159151271297E-2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43543027</v>
      </c>
      <c r="E122" s="31">
        <v>43543027</v>
      </c>
      <c r="F122" s="31">
        <v>10949796</v>
      </c>
      <c r="G122" s="36">
        <f t="shared" si="21"/>
        <v>0.25147071194659937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10949796</v>
      </c>
      <c r="O122" s="36">
        <f t="shared" si="25"/>
        <v>0.25147071194659937</v>
      </c>
      <c r="P122" s="31">
        <v>12043997</v>
      </c>
      <c r="Q122" s="31">
        <v>38746712</v>
      </c>
      <c r="R122" s="31">
        <v>51260698</v>
      </c>
      <c r="S122" s="31">
        <v>12043997</v>
      </c>
      <c r="T122" s="36">
        <f t="shared" si="26"/>
        <v>0.31083920101401119</v>
      </c>
      <c r="U122" s="36">
        <f t="shared" si="27"/>
        <v>-9.0850321533623712E-2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45269684</v>
      </c>
      <c r="E123" s="31">
        <v>45269684</v>
      </c>
      <c r="F123" s="31">
        <v>10925561</v>
      </c>
      <c r="G123" s="36">
        <f t="shared" si="21"/>
        <v>0.24134387595901929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10925561</v>
      </c>
      <c r="O123" s="36">
        <f t="shared" si="25"/>
        <v>0.24134387595901929</v>
      </c>
      <c r="P123" s="31">
        <v>8454112</v>
      </c>
      <c r="Q123" s="31">
        <v>42324693</v>
      </c>
      <c r="R123" s="31">
        <v>44168505</v>
      </c>
      <c r="S123" s="31">
        <v>8454112</v>
      </c>
      <c r="T123" s="36">
        <f t="shared" si="26"/>
        <v>0.19974420133419515</v>
      </c>
      <c r="U123" s="36">
        <f t="shared" si="27"/>
        <v>0.29233691249891169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39090384</v>
      </c>
      <c r="E124" s="31">
        <v>39090384</v>
      </c>
      <c r="F124" s="31">
        <v>9565623</v>
      </c>
      <c r="G124" s="36">
        <f t="shared" si="21"/>
        <v>0.24470527073870649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9565623</v>
      </c>
      <c r="O124" s="36">
        <f t="shared" si="25"/>
        <v>0.24470527073870649</v>
      </c>
      <c r="P124" s="31">
        <v>8377278</v>
      </c>
      <c r="Q124" s="31">
        <v>45639216</v>
      </c>
      <c r="R124" s="31">
        <v>36869923</v>
      </c>
      <c r="S124" s="31">
        <v>8377278</v>
      </c>
      <c r="T124" s="36">
        <f t="shared" si="26"/>
        <v>0.18355438007524055</v>
      </c>
      <c r="U124" s="36">
        <f t="shared" si="27"/>
        <v>0.141853356185625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9390036</v>
      </c>
      <c r="E125" s="31">
        <v>9390036</v>
      </c>
      <c r="F125" s="31">
        <v>3398506</v>
      </c>
      <c r="G125" s="36">
        <f t="shared" si="21"/>
        <v>0.36192683393333103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3398506</v>
      </c>
      <c r="O125" s="36">
        <f t="shared" si="25"/>
        <v>0.36192683393333103</v>
      </c>
      <c r="P125" s="31">
        <v>2390318</v>
      </c>
      <c r="Q125" s="31">
        <v>7773036</v>
      </c>
      <c r="R125" s="31">
        <v>20269361</v>
      </c>
      <c r="S125" s="31">
        <v>2390318</v>
      </c>
      <c r="T125" s="36">
        <f t="shared" si="26"/>
        <v>0.30751407815427589</v>
      </c>
      <c r="U125" s="36">
        <f t="shared" si="27"/>
        <v>0.42177986359973851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137293131</v>
      </c>
      <c r="E126" s="32">
        <f>SUM(E122:E125)</f>
        <v>137293131</v>
      </c>
      <c r="F126" s="32">
        <f>SUM(F122:F125)</f>
        <v>34839486</v>
      </c>
      <c r="G126" s="37">
        <f t="shared" si="21"/>
        <v>0.25375986217402241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34839486</v>
      </c>
      <c r="O126" s="37">
        <f t="shared" si="25"/>
        <v>0.25375986217402241</v>
      </c>
      <c r="P126" s="32">
        <f>SUM(P122:P125)</f>
        <v>31265705</v>
      </c>
      <c r="Q126" s="32">
        <f>SUM(Q122:Q125)</f>
        <v>134483657</v>
      </c>
      <c r="R126" s="32">
        <f>SUM(R122:R125)</f>
        <v>152568487</v>
      </c>
      <c r="S126" s="32">
        <f>SUM(S122:S125)</f>
        <v>31265705</v>
      </c>
      <c r="T126" s="37">
        <f t="shared" si="26"/>
        <v>0.23248702256810283</v>
      </c>
      <c r="U126" s="37">
        <f t="shared" si="27"/>
        <v>0.11430354760911365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33686788</v>
      </c>
      <c r="E127" s="31">
        <v>33686788</v>
      </c>
      <c r="F127" s="31">
        <v>7384137</v>
      </c>
      <c r="G127" s="36">
        <f t="shared" si="21"/>
        <v>0.21919979429324044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7384137</v>
      </c>
      <c r="O127" s="36">
        <f t="shared" si="25"/>
        <v>0.21919979429324044</v>
      </c>
      <c r="P127" s="31">
        <v>5927188</v>
      </c>
      <c r="Q127" s="31">
        <v>30038640</v>
      </c>
      <c r="R127" s="31">
        <v>30289969</v>
      </c>
      <c r="S127" s="31">
        <v>5927188</v>
      </c>
      <c r="T127" s="36">
        <f t="shared" si="26"/>
        <v>0.19731878673601735</v>
      </c>
      <c r="U127" s="36">
        <f t="shared" si="27"/>
        <v>0.24580779283532084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22383554</v>
      </c>
      <c r="E128" s="31">
        <v>22383554</v>
      </c>
      <c r="F128" s="31">
        <v>1832794</v>
      </c>
      <c r="G128" s="36">
        <f t="shared" si="21"/>
        <v>8.1881277655907553E-2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1832794</v>
      </c>
      <c r="O128" s="36">
        <f t="shared" si="25"/>
        <v>8.1881277655907553E-2</v>
      </c>
      <c r="P128" s="31">
        <v>2972488</v>
      </c>
      <c r="Q128" s="31">
        <v>15470159</v>
      </c>
      <c r="R128" s="31">
        <v>17807065</v>
      </c>
      <c r="S128" s="31">
        <v>2972488</v>
      </c>
      <c r="T128" s="36">
        <f t="shared" si="26"/>
        <v>0.19214333866898201</v>
      </c>
      <c r="U128" s="36">
        <f t="shared" si="27"/>
        <v>-0.38341416348863311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24503449</v>
      </c>
      <c r="E129" s="31">
        <v>24503449</v>
      </c>
      <c r="F129" s="31">
        <v>3181880</v>
      </c>
      <c r="G129" s="36">
        <f t="shared" si="21"/>
        <v>0.12985437274564898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3181880</v>
      </c>
      <c r="O129" s="36">
        <f t="shared" si="25"/>
        <v>0.12985437274564898</v>
      </c>
      <c r="P129" s="31">
        <v>3517009</v>
      </c>
      <c r="Q129" s="31">
        <v>18304765</v>
      </c>
      <c r="R129" s="31">
        <v>21994900</v>
      </c>
      <c r="S129" s="31">
        <v>3517009</v>
      </c>
      <c r="T129" s="36">
        <f t="shared" si="26"/>
        <v>0.19213625523190273</v>
      </c>
      <c r="U129" s="36">
        <f t="shared" si="27"/>
        <v>-9.5288070061805397E-2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11571076</v>
      </c>
      <c r="E130" s="31">
        <v>11571076</v>
      </c>
      <c r="F130" s="31">
        <v>3833393</v>
      </c>
      <c r="G130" s="36">
        <f t="shared" si="21"/>
        <v>0.33129097069278607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3833393</v>
      </c>
      <c r="O130" s="36">
        <f t="shared" si="25"/>
        <v>0.33129097069278607</v>
      </c>
      <c r="P130" s="31">
        <v>2580646</v>
      </c>
      <c r="Q130" s="31">
        <v>19572778</v>
      </c>
      <c r="R130" s="31">
        <v>19786088</v>
      </c>
      <c r="S130" s="31">
        <v>2580646</v>
      </c>
      <c r="T130" s="36">
        <f t="shared" si="26"/>
        <v>0.13184873399166944</v>
      </c>
      <c r="U130" s="36">
        <f t="shared" si="27"/>
        <v>0.48543930473222585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40008451</v>
      </c>
      <c r="E131" s="31">
        <v>40008451</v>
      </c>
      <c r="F131" s="31">
        <v>9273681</v>
      </c>
      <c r="G131" s="36">
        <f t="shared" si="21"/>
        <v>0.23179305292274374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9273681</v>
      </c>
      <c r="O131" s="36">
        <f t="shared" si="25"/>
        <v>0.23179305292274374</v>
      </c>
      <c r="P131" s="31">
        <v>7358218</v>
      </c>
      <c r="Q131" s="31">
        <v>44222074</v>
      </c>
      <c r="R131" s="31">
        <v>44084252</v>
      </c>
      <c r="S131" s="31">
        <v>7358218</v>
      </c>
      <c r="T131" s="36">
        <f t="shared" si="26"/>
        <v>0.16639242202887183</v>
      </c>
      <c r="U131" s="36">
        <f t="shared" si="27"/>
        <v>0.26031615263369479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132153318</v>
      </c>
      <c r="E132" s="32">
        <f>SUM(E127:E131)</f>
        <v>132153318</v>
      </c>
      <c r="F132" s="32">
        <f>SUM(F127:F131)</f>
        <v>25505885</v>
      </c>
      <c r="G132" s="37">
        <f t="shared" si="21"/>
        <v>0.1930022294256736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25505885</v>
      </c>
      <c r="O132" s="37">
        <f t="shared" si="25"/>
        <v>0.1930022294256736</v>
      </c>
      <c r="P132" s="32">
        <f>SUM(P127:P131)</f>
        <v>22355549</v>
      </c>
      <c r="Q132" s="32">
        <f>SUM(Q127:Q131)</f>
        <v>127608416</v>
      </c>
      <c r="R132" s="32">
        <f>SUM(R127:R131)</f>
        <v>133962274</v>
      </c>
      <c r="S132" s="32">
        <f>SUM(S127:S131)</f>
        <v>22355549</v>
      </c>
      <c r="T132" s="37">
        <f t="shared" si="26"/>
        <v>0.17518867250887277</v>
      </c>
      <c r="U132" s="37">
        <f t="shared" si="27"/>
        <v>0.14091964370904075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47221860</v>
      </c>
      <c r="E133" s="31">
        <v>47221860</v>
      </c>
      <c r="F133" s="31">
        <v>11681205</v>
      </c>
      <c r="G133" s="36">
        <f t="shared" si="21"/>
        <v>0.24736859158025543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11681205</v>
      </c>
      <c r="O133" s="36">
        <f t="shared" si="25"/>
        <v>0.24736859158025543</v>
      </c>
      <c r="P133" s="31">
        <v>9670984</v>
      </c>
      <c r="Q133" s="31">
        <v>43719818</v>
      </c>
      <c r="R133" s="31">
        <v>44519818</v>
      </c>
      <c r="S133" s="31">
        <v>9670984</v>
      </c>
      <c r="T133" s="36">
        <f t="shared" si="26"/>
        <v>0.22120366557793081</v>
      </c>
      <c r="U133" s="36">
        <f t="shared" si="27"/>
        <v>0.20786106150108408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9404522</v>
      </c>
      <c r="E134" s="31">
        <v>9404522</v>
      </c>
      <c r="F134" s="31">
        <v>1567093</v>
      </c>
      <c r="G134" s="36">
        <f t="shared" si="21"/>
        <v>0.16663186071551536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1567093</v>
      </c>
      <c r="O134" s="36">
        <f t="shared" si="25"/>
        <v>0.16663186071551536</v>
      </c>
      <c r="P134" s="31">
        <v>1828086</v>
      </c>
      <c r="Q134" s="31">
        <v>7507000</v>
      </c>
      <c r="R134" s="31">
        <v>8092851</v>
      </c>
      <c r="S134" s="31">
        <v>1828086</v>
      </c>
      <c r="T134" s="36">
        <f t="shared" si="26"/>
        <v>0.24351751698414814</v>
      </c>
      <c r="U134" s="36">
        <f t="shared" si="27"/>
        <v>-0.14276844743628037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8579134</v>
      </c>
      <c r="E136" s="31">
        <v>8579134</v>
      </c>
      <c r="F136" s="31">
        <v>547925</v>
      </c>
      <c r="G136" s="36">
        <f t="shared" si="21"/>
        <v>6.3867168877418168E-2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547925</v>
      </c>
      <c r="O136" s="36">
        <f t="shared" si="25"/>
        <v>6.3867168877418168E-2</v>
      </c>
      <c r="P136" s="31">
        <v>733433</v>
      </c>
      <c r="Q136" s="31">
        <v>4518072</v>
      </c>
      <c r="R136" s="31">
        <v>4744899</v>
      </c>
      <c r="S136" s="31">
        <v>733433</v>
      </c>
      <c r="T136" s="36">
        <f t="shared" si="26"/>
        <v>0.16233318105599026</v>
      </c>
      <c r="U136" s="36">
        <f t="shared" si="27"/>
        <v>-0.25293107891245692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65205516</v>
      </c>
      <c r="E137" s="32">
        <f>SUM(E133:E136)</f>
        <v>65205516</v>
      </c>
      <c r="F137" s="32">
        <f>SUM(F133:F136)</f>
        <v>13796223</v>
      </c>
      <c r="G137" s="37">
        <f t="shared" ref="G137:G170" si="28">IF(($D137     =0),0,($F137     /$D137     ))</f>
        <v>0.21158061229053077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13796223</v>
      </c>
      <c r="O137" s="37">
        <f t="shared" ref="O137:O170" si="32">IF(($D137     =0),0,($N137     /$D137     ))</f>
        <v>0.21158061229053077</v>
      </c>
      <c r="P137" s="32">
        <f>SUM(P133:P136)</f>
        <v>12232503</v>
      </c>
      <c r="Q137" s="32">
        <f>SUM(Q133:Q136)</f>
        <v>55744890</v>
      </c>
      <c r="R137" s="32">
        <f>SUM(R133:R136)</f>
        <v>57357568</v>
      </c>
      <c r="S137" s="32">
        <f>SUM(S133:S136)</f>
        <v>12232503</v>
      </c>
      <c r="T137" s="37">
        <f t="shared" ref="T137:T170" si="33">IF(($Q137     =0),0,($S137     /$Q137     ))</f>
        <v>0.2194372076077287</v>
      </c>
      <c r="U137" s="37">
        <f t="shared" ref="U137:U170" si="34">IF(($P137     =0),0,(($F137     /$P137     )-1))</f>
        <v>0.12783319979565921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22274973</v>
      </c>
      <c r="E138" s="31">
        <v>22274973</v>
      </c>
      <c r="F138" s="31">
        <v>4649549</v>
      </c>
      <c r="G138" s="36">
        <f t="shared" si="28"/>
        <v>0.20873421485179802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4649549</v>
      </c>
      <c r="O138" s="36">
        <f t="shared" si="32"/>
        <v>0.20873421485179802</v>
      </c>
      <c r="P138" s="31">
        <v>4450342</v>
      </c>
      <c r="Q138" s="31">
        <v>23604546</v>
      </c>
      <c r="R138" s="31">
        <v>23705721</v>
      </c>
      <c r="S138" s="31">
        <v>4450342</v>
      </c>
      <c r="T138" s="36">
        <f t="shared" si="33"/>
        <v>0.18853749612468718</v>
      </c>
      <c r="U138" s="36">
        <f t="shared" si="34"/>
        <v>4.4762177828130856E-2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39063275</v>
      </c>
      <c r="E139" s="31">
        <v>39063275</v>
      </c>
      <c r="F139" s="31">
        <v>10215330</v>
      </c>
      <c r="G139" s="36">
        <f t="shared" si="28"/>
        <v>0.26150725969596761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10215330</v>
      </c>
      <c r="O139" s="36">
        <f t="shared" si="32"/>
        <v>0.26150725969596761</v>
      </c>
      <c r="P139" s="31">
        <v>8372372</v>
      </c>
      <c r="Q139" s="31">
        <v>35944048</v>
      </c>
      <c r="R139" s="31">
        <v>36071411</v>
      </c>
      <c r="S139" s="31">
        <v>8372372</v>
      </c>
      <c r="T139" s="36">
        <f t="shared" si="33"/>
        <v>0.23292791062375612</v>
      </c>
      <c r="U139" s="36">
        <f t="shared" si="34"/>
        <v>0.22012375943161633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44569404</v>
      </c>
      <c r="E140" s="31">
        <v>44569404</v>
      </c>
      <c r="F140" s="31">
        <v>9398811</v>
      </c>
      <c r="G140" s="36">
        <f t="shared" si="28"/>
        <v>0.21088033844921955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9398811</v>
      </c>
      <c r="O140" s="36">
        <f t="shared" si="32"/>
        <v>0.21088033844921955</v>
      </c>
      <c r="P140" s="31">
        <v>8385662</v>
      </c>
      <c r="Q140" s="31">
        <v>39219468</v>
      </c>
      <c r="R140" s="31">
        <v>38733041</v>
      </c>
      <c r="S140" s="31">
        <v>8385662</v>
      </c>
      <c r="T140" s="36">
        <f t="shared" si="33"/>
        <v>0.21381376208366723</v>
      </c>
      <c r="U140" s="36">
        <f t="shared" si="34"/>
        <v>0.1208192030635149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25289755</v>
      </c>
      <c r="E141" s="31">
        <v>25289755</v>
      </c>
      <c r="F141" s="31">
        <v>9047870</v>
      </c>
      <c r="G141" s="36">
        <f t="shared" si="28"/>
        <v>0.35776819506555124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9047870</v>
      </c>
      <c r="O141" s="36">
        <f t="shared" si="32"/>
        <v>0.35776819506555124</v>
      </c>
      <c r="P141" s="31">
        <v>6156064</v>
      </c>
      <c r="Q141" s="31">
        <v>32470590</v>
      </c>
      <c r="R141" s="31">
        <v>19635167</v>
      </c>
      <c r="S141" s="31">
        <v>6156064</v>
      </c>
      <c r="T141" s="36">
        <f t="shared" si="33"/>
        <v>0.18958891723248639</v>
      </c>
      <c r="U141" s="36">
        <f t="shared" si="34"/>
        <v>0.46974917739646638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50678326</v>
      </c>
      <c r="E142" s="31">
        <v>50678326</v>
      </c>
      <c r="F142" s="31">
        <v>8702053</v>
      </c>
      <c r="G142" s="36">
        <f t="shared" si="28"/>
        <v>0.17171153206599601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8702053</v>
      </c>
      <c r="O142" s="36">
        <f t="shared" si="32"/>
        <v>0.17171153206599601</v>
      </c>
      <c r="P142" s="31">
        <v>6958527</v>
      </c>
      <c r="Q142" s="31">
        <v>46861730</v>
      </c>
      <c r="R142" s="31">
        <v>50205313</v>
      </c>
      <c r="S142" s="31">
        <v>6958527</v>
      </c>
      <c r="T142" s="36">
        <f t="shared" si="33"/>
        <v>0.14849061270251868</v>
      </c>
      <c r="U142" s="36">
        <f t="shared" si="34"/>
        <v>0.25055963711860274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13973048</v>
      </c>
      <c r="E143" s="31">
        <v>13973048</v>
      </c>
      <c r="F143" s="31">
        <v>7136675</v>
      </c>
      <c r="G143" s="36">
        <f t="shared" si="28"/>
        <v>0.51074575854888637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7136675</v>
      </c>
      <c r="O143" s="36">
        <f t="shared" si="32"/>
        <v>0.51074575854888637</v>
      </c>
      <c r="P143" s="31">
        <v>1598660</v>
      </c>
      <c r="Q143" s="31">
        <v>9176324</v>
      </c>
      <c r="R143" s="31">
        <v>19062972</v>
      </c>
      <c r="S143" s="31">
        <v>1598660</v>
      </c>
      <c r="T143" s="36">
        <f t="shared" si="33"/>
        <v>0.17421573170258592</v>
      </c>
      <c r="U143" s="36">
        <f t="shared" si="34"/>
        <v>3.4641606095104649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195848781</v>
      </c>
      <c r="E144" s="32">
        <f>SUM(E138:E143)</f>
        <v>195848781</v>
      </c>
      <c r="F144" s="32">
        <f>SUM(F138:F143)</f>
        <v>49150288</v>
      </c>
      <c r="G144" s="37">
        <f t="shared" si="28"/>
        <v>0.25096039785920343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49150288</v>
      </c>
      <c r="O144" s="37">
        <f t="shared" si="32"/>
        <v>0.25096039785920343</v>
      </c>
      <c r="P144" s="32">
        <f>SUM(P138:P143)</f>
        <v>35921627</v>
      </c>
      <c r="Q144" s="32">
        <f>SUM(Q138:Q143)</f>
        <v>187276706</v>
      </c>
      <c r="R144" s="32">
        <f>SUM(R138:R143)</f>
        <v>187413625</v>
      </c>
      <c r="S144" s="32">
        <f>SUM(S138:S143)</f>
        <v>35921627</v>
      </c>
      <c r="T144" s="37">
        <f t="shared" si="33"/>
        <v>0.19181043797299596</v>
      </c>
      <c r="U144" s="37">
        <f t="shared" si="34"/>
        <v>0.3682645276618457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49506778</v>
      </c>
      <c r="E145" s="31">
        <v>49506778</v>
      </c>
      <c r="F145" s="31">
        <v>12037534</v>
      </c>
      <c r="G145" s="36">
        <f t="shared" si="28"/>
        <v>0.24314921080099375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12037534</v>
      </c>
      <c r="O145" s="36">
        <f t="shared" si="32"/>
        <v>0.24314921080099375</v>
      </c>
      <c r="P145" s="31">
        <v>8733819</v>
      </c>
      <c r="Q145" s="31">
        <v>47407201</v>
      </c>
      <c r="R145" s="31">
        <v>49661637</v>
      </c>
      <c r="S145" s="31">
        <v>8733819</v>
      </c>
      <c r="T145" s="36">
        <f t="shared" si="33"/>
        <v>0.18422979665051306</v>
      </c>
      <c r="U145" s="36">
        <f t="shared" si="34"/>
        <v>0.37826694141474659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64988942</v>
      </c>
      <c r="E146" s="31">
        <v>64988942</v>
      </c>
      <c r="F146" s="31">
        <v>15396693</v>
      </c>
      <c r="G146" s="36">
        <f t="shared" si="28"/>
        <v>0.23691250428419039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15396693</v>
      </c>
      <c r="O146" s="36">
        <f t="shared" si="32"/>
        <v>0.23691250428419039</v>
      </c>
      <c r="P146" s="31">
        <v>15785566</v>
      </c>
      <c r="Q146" s="31">
        <v>50436916</v>
      </c>
      <c r="R146" s="31">
        <v>62157644</v>
      </c>
      <c r="S146" s="31">
        <v>15785566</v>
      </c>
      <c r="T146" s="36">
        <f t="shared" si="33"/>
        <v>0.31297643178659063</v>
      </c>
      <c r="U146" s="36">
        <f t="shared" si="34"/>
        <v>-2.4634720098094642E-2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45064411</v>
      </c>
      <c r="E147" s="31">
        <v>45064411</v>
      </c>
      <c r="F147" s="31">
        <v>9174054</v>
      </c>
      <c r="G147" s="36">
        <f t="shared" si="28"/>
        <v>0.20357647634626802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9174054</v>
      </c>
      <c r="O147" s="36">
        <f t="shared" si="32"/>
        <v>0.20357647634626802</v>
      </c>
      <c r="P147" s="31">
        <v>7041575</v>
      </c>
      <c r="Q147" s="31">
        <v>31649246</v>
      </c>
      <c r="R147" s="31">
        <v>37405697</v>
      </c>
      <c r="S147" s="31">
        <v>7041575</v>
      </c>
      <c r="T147" s="36">
        <f t="shared" si="33"/>
        <v>0.22248792277705448</v>
      </c>
      <c r="U147" s="36">
        <f t="shared" si="34"/>
        <v>0.30284119674930676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46501861</v>
      </c>
      <c r="E148" s="31">
        <v>46501861</v>
      </c>
      <c r="F148" s="31">
        <v>12467370</v>
      </c>
      <c r="G148" s="36">
        <f t="shared" si="28"/>
        <v>0.26810475391511751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12467370</v>
      </c>
      <c r="O148" s="36">
        <f t="shared" si="32"/>
        <v>0.26810475391511751</v>
      </c>
      <c r="P148" s="31">
        <v>8722090</v>
      </c>
      <c r="Q148" s="31">
        <v>43637130</v>
      </c>
      <c r="R148" s="31">
        <v>44321478</v>
      </c>
      <c r="S148" s="31">
        <v>8722090</v>
      </c>
      <c r="T148" s="36">
        <f t="shared" si="33"/>
        <v>0.19987771881423</v>
      </c>
      <c r="U148" s="36">
        <f t="shared" si="34"/>
        <v>0.42940166863676033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5280150</v>
      </c>
      <c r="E149" s="31">
        <v>5280150</v>
      </c>
      <c r="F149" s="31">
        <v>81159</v>
      </c>
      <c r="G149" s="36">
        <f t="shared" si="28"/>
        <v>1.5370586062895941E-2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81159</v>
      </c>
      <c r="O149" s="36">
        <f t="shared" si="32"/>
        <v>1.5370586062895941E-2</v>
      </c>
      <c r="P149" s="31">
        <v>725820</v>
      </c>
      <c r="Q149" s="31">
        <v>5880000</v>
      </c>
      <c r="R149" s="31">
        <v>6434565</v>
      </c>
      <c r="S149" s="31">
        <v>725820</v>
      </c>
      <c r="T149" s="36">
        <f t="shared" si="33"/>
        <v>0.12343877551020409</v>
      </c>
      <c r="U149" s="36">
        <f t="shared" si="34"/>
        <v>-0.88818302058361576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211342142</v>
      </c>
      <c r="E150" s="32">
        <f>SUM(E145:E149)</f>
        <v>211342142</v>
      </c>
      <c r="F150" s="32">
        <f>SUM(F145:F149)</f>
        <v>49156810</v>
      </c>
      <c r="G150" s="37">
        <f t="shared" si="28"/>
        <v>0.23259350707252696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49156810</v>
      </c>
      <c r="O150" s="37">
        <f t="shared" si="32"/>
        <v>0.23259350707252696</v>
      </c>
      <c r="P150" s="32">
        <f>SUM(P145:P149)</f>
        <v>41008870</v>
      </c>
      <c r="Q150" s="32">
        <f>SUM(Q145:Q149)</f>
        <v>179010493</v>
      </c>
      <c r="R150" s="32">
        <f>SUM(R145:R149)</f>
        <v>199981021</v>
      </c>
      <c r="S150" s="32">
        <f>SUM(S145:S149)</f>
        <v>41008870</v>
      </c>
      <c r="T150" s="37">
        <f t="shared" si="33"/>
        <v>0.2290864033316751</v>
      </c>
      <c r="U150" s="37">
        <f t="shared" si="34"/>
        <v>0.19868725960993316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10659332</v>
      </c>
      <c r="E151" s="31">
        <v>10659332</v>
      </c>
      <c r="F151" s="31">
        <v>2366967</v>
      </c>
      <c r="G151" s="36">
        <f t="shared" si="28"/>
        <v>0.22205584740206985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2366967</v>
      </c>
      <c r="O151" s="36">
        <f t="shared" si="32"/>
        <v>0.22205584740206985</v>
      </c>
      <c r="P151" s="31">
        <v>1550136</v>
      </c>
      <c r="Q151" s="31">
        <v>22668980</v>
      </c>
      <c r="R151" s="31">
        <v>21781269</v>
      </c>
      <c r="S151" s="31">
        <v>1550136</v>
      </c>
      <c r="T151" s="36">
        <f t="shared" si="33"/>
        <v>6.8381374018592803E-2</v>
      </c>
      <c r="U151" s="36">
        <f t="shared" si="34"/>
        <v>0.52694150706776699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161780400</v>
      </c>
      <c r="E152" s="31">
        <v>161780400</v>
      </c>
      <c r="F152" s="31">
        <v>40199830</v>
      </c>
      <c r="G152" s="36">
        <f t="shared" si="28"/>
        <v>0.24848393254065387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40199830</v>
      </c>
      <c r="O152" s="36">
        <f t="shared" si="32"/>
        <v>0.24848393254065387</v>
      </c>
      <c r="P152" s="31">
        <v>38225223</v>
      </c>
      <c r="Q152" s="31">
        <v>154947100</v>
      </c>
      <c r="R152" s="31">
        <v>153937656</v>
      </c>
      <c r="S152" s="31">
        <v>38225223</v>
      </c>
      <c r="T152" s="36">
        <f t="shared" si="33"/>
        <v>0.24669853775901582</v>
      </c>
      <c r="U152" s="36">
        <f t="shared" si="34"/>
        <v>5.1657174112496262E-2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23814757</v>
      </c>
      <c r="E153" s="31">
        <v>23814757</v>
      </c>
      <c r="F153" s="31">
        <v>6073485</v>
      </c>
      <c r="G153" s="36">
        <f t="shared" si="28"/>
        <v>0.2550303158667544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6073485</v>
      </c>
      <c r="O153" s="36">
        <f t="shared" si="32"/>
        <v>0.2550303158667544</v>
      </c>
      <c r="P153" s="31">
        <v>5883018</v>
      </c>
      <c r="Q153" s="31">
        <v>26123580</v>
      </c>
      <c r="R153" s="31">
        <v>23826720</v>
      </c>
      <c r="S153" s="31">
        <v>5883018</v>
      </c>
      <c r="T153" s="36">
        <f t="shared" si="33"/>
        <v>0.22519953237649665</v>
      </c>
      <c r="U153" s="36">
        <f t="shared" si="34"/>
        <v>3.2375729600011338E-2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11931391</v>
      </c>
      <c r="E154" s="31">
        <v>11931391</v>
      </c>
      <c r="F154" s="31">
        <v>3156705</v>
      </c>
      <c r="G154" s="36">
        <f t="shared" si="28"/>
        <v>0.26457141501774606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3156705</v>
      </c>
      <c r="O154" s="36">
        <f t="shared" si="32"/>
        <v>0.26457141501774606</v>
      </c>
      <c r="P154" s="31">
        <v>3410694</v>
      </c>
      <c r="Q154" s="31">
        <v>13315260</v>
      </c>
      <c r="R154" s="31">
        <v>14450338</v>
      </c>
      <c r="S154" s="31">
        <v>3410694</v>
      </c>
      <c r="T154" s="36">
        <f t="shared" si="33"/>
        <v>0.25614926032236696</v>
      </c>
      <c r="U154" s="36">
        <f t="shared" si="34"/>
        <v>-7.4468421969253185E-2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23283608</v>
      </c>
      <c r="E155" s="31">
        <v>23283608</v>
      </c>
      <c r="F155" s="31">
        <v>5719564</v>
      </c>
      <c r="G155" s="36">
        <f t="shared" si="28"/>
        <v>0.24564766766387752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5719564</v>
      </c>
      <c r="O155" s="36">
        <f t="shared" si="32"/>
        <v>0.24564766766387752</v>
      </c>
      <c r="P155" s="31">
        <v>6090648</v>
      </c>
      <c r="Q155" s="31">
        <v>18255237</v>
      </c>
      <c r="R155" s="31">
        <v>21908018</v>
      </c>
      <c r="S155" s="31">
        <v>6090648</v>
      </c>
      <c r="T155" s="36">
        <f t="shared" si="33"/>
        <v>0.33363839647767923</v>
      </c>
      <c r="U155" s="36">
        <f t="shared" si="34"/>
        <v>-6.0926850476336836E-2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39565816</v>
      </c>
      <c r="E156" s="31">
        <v>40505647</v>
      </c>
      <c r="F156" s="31">
        <v>8997096</v>
      </c>
      <c r="G156" s="36">
        <f t="shared" si="28"/>
        <v>0.22739568924851694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8997096</v>
      </c>
      <c r="O156" s="36">
        <f t="shared" si="32"/>
        <v>0.22739568924851694</v>
      </c>
      <c r="P156" s="31">
        <v>14151122</v>
      </c>
      <c r="Q156" s="31">
        <v>54411078</v>
      </c>
      <c r="R156" s="31">
        <v>47725007</v>
      </c>
      <c r="S156" s="31">
        <v>14151122</v>
      </c>
      <c r="T156" s="36">
        <f t="shared" si="33"/>
        <v>0.2600779569189936</v>
      </c>
      <c r="U156" s="36">
        <f t="shared" si="34"/>
        <v>-0.36421324047662085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271035304</v>
      </c>
      <c r="E157" s="32">
        <f>SUM(E151:E156)</f>
        <v>271975135</v>
      </c>
      <c r="F157" s="32">
        <f>SUM(F151:F156)</f>
        <v>66513647</v>
      </c>
      <c r="G157" s="37">
        <f t="shared" si="28"/>
        <v>0.24540584203746388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66513647</v>
      </c>
      <c r="O157" s="37">
        <f t="shared" si="32"/>
        <v>0.24540584203746388</v>
      </c>
      <c r="P157" s="32">
        <f>SUM(P151:P156)</f>
        <v>69310841</v>
      </c>
      <c r="Q157" s="32">
        <f>SUM(Q151:Q156)</f>
        <v>289721235</v>
      </c>
      <c r="R157" s="32">
        <f>SUM(R151:R156)</f>
        <v>283629008</v>
      </c>
      <c r="S157" s="32">
        <f>SUM(S151:S156)</f>
        <v>69310841</v>
      </c>
      <c r="T157" s="37">
        <f t="shared" si="33"/>
        <v>0.23923286465350047</v>
      </c>
      <c r="U157" s="37">
        <f t="shared" si="34"/>
        <v>-4.0357236467524649E-2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36398486</v>
      </c>
      <c r="E158" s="31">
        <v>36398486</v>
      </c>
      <c r="F158" s="31">
        <v>11375168</v>
      </c>
      <c r="G158" s="36">
        <f t="shared" si="28"/>
        <v>0.31251761405680445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11375168</v>
      </c>
      <c r="O158" s="36">
        <f t="shared" si="32"/>
        <v>0.31251761405680445</v>
      </c>
      <c r="P158" s="31">
        <v>9546039</v>
      </c>
      <c r="Q158" s="31">
        <v>30811229</v>
      </c>
      <c r="R158" s="31">
        <v>30452711</v>
      </c>
      <c r="S158" s="31">
        <v>9546039</v>
      </c>
      <c r="T158" s="36">
        <f t="shared" si="33"/>
        <v>0.3098233764060499</v>
      </c>
      <c r="U158" s="36">
        <f t="shared" si="34"/>
        <v>0.19161130600870169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79698180</v>
      </c>
      <c r="E159" s="31">
        <v>79698180</v>
      </c>
      <c r="F159" s="31">
        <v>13919589</v>
      </c>
      <c r="G159" s="36">
        <f t="shared" si="28"/>
        <v>0.17465378757708144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13919589</v>
      </c>
      <c r="O159" s="36">
        <f t="shared" si="32"/>
        <v>0.17465378757708144</v>
      </c>
      <c r="P159" s="31">
        <v>14735906</v>
      </c>
      <c r="Q159" s="31">
        <v>75152103</v>
      </c>
      <c r="R159" s="31">
        <v>72666781</v>
      </c>
      <c r="S159" s="31">
        <v>14735906</v>
      </c>
      <c r="T159" s="36">
        <f t="shared" si="33"/>
        <v>0.19608108638024407</v>
      </c>
      <c r="U159" s="36">
        <f t="shared" si="34"/>
        <v>-5.539645814787364E-2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21207608</v>
      </c>
      <c r="E160" s="31">
        <v>21207608</v>
      </c>
      <c r="F160" s="31">
        <v>4945637</v>
      </c>
      <c r="G160" s="36">
        <f t="shared" si="28"/>
        <v>0.23320107576488588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4945637</v>
      </c>
      <c r="O160" s="36">
        <f t="shared" si="32"/>
        <v>0.23320107576488588</v>
      </c>
      <c r="P160" s="31">
        <v>4652247</v>
      </c>
      <c r="Q160" s="31">
        <v>21619198</v>
      </c>
      <c r="R160" s="31">
        <v>21262926</v>
      </c>
      <c r="S160" s="31">
        <v>4652247</v>
      </c>
      <c r="T160" s="36">
        <f t="shared" si="33"/>
        <v>0.215190544996165</v>
      </c>
      <c r="U160" s="36">
        <f t="shared" si="34"/>
        <v>6.3064149431446781E-2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19984891</v>
      </c>
      <c r="E161" s="31">
        <v>19984891</v>
      </c>
      <c r="F161" s="31">
        <v>3723975</v>
      </c>
      <c r="G161" s="36">
        <f t="shared" si="28"/>
        <v>0.18633952019052794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3723975</v>
      </c>
      <c r="O161" s="36">
        <f t="shared" si="32"/>
        <v>0.18633952019052794</v>
      </c>
      <c r="P161" s="31">
        <v>2792064</v>
      </c>
      <c r="Q161" s="31">
        <v>17350919</v>
      </c>
      <c r="R161" s="31">
        <v>19227366</v>
      </c>
      <c r="S161" s="31">
        <v>2792064</v>
      </c>
      <c r="T161" s="36">
        <f t="shared" si="33"/>
        <v>0.16091735544382404</v>
      </c>
      <c r="U161" s="36">
        <f t="shared" si="34"/>
        <v>0.33377136054187861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28967749</v>
      </c>
      <c r="E162" s="31">
        <v>28967749</v>
      </c>
      <c r="F162" s="31">
        <v>7265467</v>
      </c>
      <c r="G162" s="36">
        <f t="shared" si="28"/>
        <v>0.25081227402239642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7265467</v>
      </c>
      <c r="O162" s="36">
        <f t="shared" si="32"/>
        <v>0.25081227402239642</v>
      </c>
      <c r="P162" s="31">
        <v>5877246</v>
      </c>
      <c r="Q162" s="31">
        <v>28093572</v>
      </c>
      <c r="R162" s="31">
        <v>25472842</v>
      </c>
      <c r="S162" s="31">
        <v>5877246</v>
      </c>
      <c r="T162" s="36">
        <f t="shared" si="33"/>
        <v>0.20920251792830047</v>
      </c>
      <c r="U162" s="36">
        <f t="shared" si="34"/>
        <v>0.23620263640487393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186256914</v>
      </c>
      <c r="E163" s="32">
        <f>SUM(E158:E162)</f>
        <v>186256914</v>
      </c>
      <c r="F163" s="32">
        <f>SUM(F158:F162)</f>
        <v>41229836</v>
      </c>
      <c r="G163" s="37">
        <f t="shared" si="28"/>
        <v>0.22136002962016219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41229836</v>
      </c>
      <c r="O163" s="37">
        <f t="shared" si="32"/>
        <v>0.22136002962016219</v>
      </c>
      <c r="P163" s="32">
        <f>SUM(P158:P162)</f>
        <v>37603502</v>
      </c>
      <c r="Q163" s="32">
        <f>SUM(Q158:Q162)</f>
        <v>173027021</v>
      </c>
      <c r="R163" s="32">
        <f>SUM(R158:R162)</f>
        <v>169082626</v>
      </c>
      <c r="S163" s="32">
        <f>SUM(S158:S162)</f>
        <v>37603502</v>
      </c>
      <c r="T163" s="37">
        <f t="shared" si="33"/>
        <v>0.2173273387166505</v>
      </c>
      <c r="U163" s="37">
        <f t="shared" si="34"/>
        <v>9.6436071299955017E-2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11024274</v>
      </c>
      <c r="E164" s="31">
        <v>11024274</v>
      </c>
      <c r="F164" s="31">
        <v>3170724</v>
      </c>
      <c r="G164" s="36">
        <f t="shared" si="28"/>
        <v>0.2876129530162258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3170724</v>
      </c>
      <c r="O164" s="36">
        <f t="shared" si="32"/>
        <v>0.2876129530162258</v>
      </c>
      <c r="P164" s="31">
        <v>2389651</v>
      </c>
      <c r="Q164" s="31">
        <v>11426088</v>
      </c>
      <c r="R164" s="31">
        <v>10130331</v>
      </c>
      <c r="S164" s="31">
        <v>2389651</v>
      </c>
      <c r="T164" s="36">
        <f t="shared" si="33"/>
        <v>0.20913990860213924</v>
      </c>
      <c r="U164" s="36">
        <f t="shared" si="34"/>
        <v>0.32685651586779829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16939462</v>
      </c>
      <c r="E165" s="31">
        <v>16939462</v>
      </c>
      <c r="F165" s="31">
        <v>3189779</v>
      </c>
      <c r="G165" s="36">
        <f t="shared" si="28"/>
        <v>0.18830462266156978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3189779</v>
      </c>
      <c r="O165" s="36">
        <f t="shared" si="32"/>
        <v>0.18830462266156978</v>
      </c>
      <c r="P165" s="31">
        <v>2533144</v>
      </c>
      <c r="Q165" s="31">
        <v>13491577</v>
      </c>
      <c r="R165" s="31">
        <v>14639296</v>
      </c>
      <c r="S165" s="31">
        <v>2533144</v>
      </c>
      <c r="T165" s="36">
        <f t="shared" si="33"/>
        <v>0.18775744303279002</v>
      </c>
      <c r="U165" s="36">
        <f t="shared" si="34"/>
        <v>0.2592173994056397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65139761</v>
      </c>
      <c r="E166" s="31">
        <v>65139761</v>
      </c>
      <c r="F166" s="31">
        <v>15680064</v>
      </c>
      <c r="G166" s="36">
        <f t="shared" si="28"/>
        <v>0.24071417762800817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15680064</v>
      </c>
      <c r="O166" s="36">
        <f t="shared" si="32"/>
        <v>0.24071417762800817</v>
      </c>
      <c r="P166" s="31">
        <v>14588863</v>
      </c>
      <c r="Q166" s="31">
        <v>57546976</v>
      </c>
      <c r="R166" s="31">
        <v>60199013</v>
      </c>
      <c r="S166" s="31">
        <v>14588863</v>
      </c>
      <c r="T166" s="36">
        <f t="shared" si="33"/>
        <v>0.2535122436320546</v>
      </c>
      <c r="U166" s="36">
        <f t="shared" si="34"/>
        <v>7.479685017262816E-2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22052765</v>
      </c>
      <c r="E167" s="31">
        <v>22052765</v>
      </c>
      <c r="F167" s="31">
        <v>4946630</v>
      </c>
      <c r="G167" s="36">
        <f t="shared" si="28"/>
        <v>0.22430883383557573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4946630</v>
      </c>
      <c r="O167" s="36">
        <f t="shared" si="32"/>
        <v>0.22430883383557573</v>
      </c>
      <c r="P167" s="31">
        <v>4329305</v>
      </c>
      <c r="Q167" s="31">
        <v>21021729</v>
      </c>
      <c r="R167" s="31">
        <v>21583729</v>
      </c>
      <c r="S167" s="31">
        <v>4329305</v>
      </c>
      <c r="T167" s="36">
        <f t="shared" si="33"/>
        <v>0.20594428745608889</v>
      </c>
      <c r="U167" s="36">
        <f t="shared" si="34"/>
        <v>0.14259217126074519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22764931</v>
      </c>
      <c r="E168" s="31">
        <v>22764931</v>
      </c>
      <c r="F168" s="31">
        <v>3835571</v>
      </c>
      <c r="G168" s="36">
        <f t="shared" si="28"/>
        <v>0.1684859488482526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3835571</v>
      </c>
      <c r="O168" s="36">
        <f t="shared" si="32"/>
        <v>0.1684859488482526</v>
      </c>
      <c r="P168" s="31">
        <v>4093882</v>
      </c>
      <c r="Q168" s="31">
        <v>24662245</v>
      </c>
      <c r="R168" s="31">
        <v>22043126</v>
      </c>
      <c r="S168" s="31">
        <v>4093882</v>
      </c>
      <c r="T168" s="36">
        <f t="shared" si="33"/>
        <v>0.1659979454425175</v>
      </c>
      <c r="U168" s="36">
        <f t="shared" si="34"/>
        <v>-6.3096835717297184E-2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137921193</v>
      </c>
      <c r="E169" s="32">
        <f>SUM(E164:E168)</f>
        <v>137921193</v>
      </c>
      <c r="F169" s="32">
        <f>SUM(F164:F168)</f>
        <v>30822768</v>
      </c>
      <c r="G169" s="37">
        <f t="shared" si="28"/>
        <v>0.22348101353792668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30822768</v>
      </c>
      <c r="O169" s="37">
        <f t="shared" si="32"/>
        <v>0.22348101353792668</v>
      </c>
      <c r="P169" s="32">
        <f>SUM(P164:P168)</f>
        <v>27934845</v>
      </c>
      <c r="Q169" s="32">
        <f>SUM(Q164:Q168)</f>
        <v>128148615</v>
      </c>
      <c r="R169" s="32">
        <f>SUM(R164:R168)</f>
        <v>128595495</v>
      </c>
      <c r="S169" s="32">
        <f>SUM(S164:S168)</f>
        <v>27934845</v>
      </c>
      <c r="T169" s="37">
        <f t="shared" si="33"/>
        <v>0.21798788071178141</v>
      </c>
      <c r="U169" s="37">
        <f t="shared" si="34"/>
        <v>0.10338067027040965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3128556649</v>
      </c>
      <c r="E170" s="32">
        <f>SUM(E105,E107:E111,E113:E120,E122:E125,E127:E131,E133:E136,E138:E143,E145:E149,E151:E156,E158:E162,E164:E168)</f>
        <v>3129496480</v>
      </c>
      <c r="F170" s="32">
        <f>SUM(F105,F107:F111,F113:F120,F122:F125,F127:F131,F133:F136,F138:F143,F145:F149,F151:F156,F158:F162,F164:F168)</f>
        <v>685186511</v>
      </c>
      <c r="G170" s="37">
        <f t="shared" si="28"/>
        <v>0.21901042169685833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685186511</v>
      </c>
      <c r="O170" s="37">
        <f t="shared" si="32"/>
        <v>0.21901042169685833</v>
      </c>
      <c r="P170" s="32">
        <f>SUM(P105,P107:P111,P113:P120,P122:P125,P127:P131,P133:P136,P138:P143,P145:P149,P151:P156,P158:P162,P164:P168)</f>
        <v>636385578</v>
      </c>
      <c r="Q170" s="32">
        <f>SUM(Q105,Q107:Q111,Q113:Q120,Q122:Q125,Q127:Q131,Q133:Q136,Q138:Q143,Q145:Q149,Q151:Q156,Q158:Q162,Q164:Q168)</f>
        <v>3083711249</v>
      </c>
      <c r="R170" s="32">
        <f>SUM(R105,R107:R111,R113:R120,R122:R125,R127:R131,R133:R136,R138:R143,R145:R149,R151:R156,R158:R162,R164:R168)</f>
        <v>2997169968</v>
      </c>
      <c r="S170" s="32">
        <f>SUM(S105,S107:S111,S113:S120,S122:S125,S127:S131,S133:S136,S138:S143,S145:S149,S151:S156,S158:S162,S164:S168)</f>
        <v>636385578</v>
      </c>
      <c r="T170" s="37">
        <f t="shared" si="33"/>
        <v>0.20637002838912691</v>
      </c>
      <c r="U170" s="37">
        <f t="shared" si="34"/>
        <v>7.6684536367667366E-2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19364436</v>
      </c>
      <c r="E173" s="31">
        <v>19364436</v>
      </c>
      <c r="F173" s="31">
        <v>3225600</v>
      </c>
      <c r="G173" s="36">
        <f t="shared" ref="G173:G205" si="35">IF(($D173     =0),0,($F173     /$D173     ))</f>
        <v>0.16657340291243183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3225600</v>
      </c>
      <c r="O173" s="36">
        <f t="shared" ref="O173:O205" si="39">IF(($D173     =0),0,($N173     /$D173     ))</f>
        <v>0.16657340291243183</v>
      </c>
      <c r="P173" s="31">
        <v>2384604</v>
      </c>
      <c r="Q173" s="31">
        <v>19264098</v>
      </c>
      <c r="R173" s="31">
        <v>18641652</v>
      </c>
      <c r="S173" s="31">
        <v>2384604</v>
      </c>
      <c r="T173" s="36">
        <f t="shared" ref="T173:T205" si="40">IF(($Q173     =0),0,($S173     /$Q173     ))</f>
        <v>0.12378487692494089</v>
      </c>
      <c r="U173" s="36">
        <f t="shared" ref="U173:U205" si="41">IF(($P173     =0),0,(($F173     /$P173     )-1))</f>
        <v>0.35267742568577432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14809020</v>
      </c>
      <c r="E174" s="31">
        <v>14809020</v>
      </c>
      <c r="F174" s="31">
        <v>2453174</v>
      </c>
      <c r="G174" s="36">
        <f t="shared" si="35"/>
        <v>0.16565404057797206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2453174</v>
      </c>
      <c r="O174" s="36">
        <f t="shared" si="39"/>
        <v>0.16565404057797206</v>
      </c>
      <c r="P174" s="31">
        <v>3887619</v>
      </c>
      <c r="Q174" s="31">
        <v>13801929</v>
      </c>
      <c r="R174" s="31">
        <v>16157229</v>
      </c>
      <c r="S174" s="31">
        <v>3887619</v>
      </c>
      <c r="T174" s="36">
        <f t="shared" si="40"/>
        <v>0.28167214887136427</v>
      </c>
      <c r="U174" s="36">
        <f t="shared" si="41"/>
        <v>-0.36897777277042842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22519663</v>
      </c>
      <c r="E175" s="31">
        <v>22519663</v>
      </c>
      <c r="F175" s="31">
        <v>5958362</v>
      </c>
      <c r="G175" s="36">
        <f t="shared" si="35"/>
        <v>0.26458486523532793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5958362</v>
      </c>
      <c r="O175" s="36">
        <f t="shared" si="39"/>
        <v>0.26458486523532793</v>
      </c>
      <c r="P175" s="31">
        <v>4077566</v>
      </c>
      <c r="Q175" s="31">
        <v>20153377</v>
      </c>
      <c r="R175" s="31">
        <v>20093377</v>
      </c>
      <c r="S175" s="31">
        <v>4077566</v>
      </c>
      <c r="T175" s="36">
        <f t="shared" si="40"/>
        <v>0.20232668698650355</v>
      </c>
      <c r="U175" s="36">
        <f t="shared" si="41"/>
        <v>0.46125458177746226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22028554</v>
      </c>
      <c r="E176" s="31">
        <v>22028554</v>
      </c>
      <c r="F176" s="31">
        <v>4717516</v>
      </c>
      <c r="G176" s="36">
        <f t="shared" si="35"/>
        <v>0.21415459226238817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4717516</v>
      </c>
      <c r="O176" s="36">
        <f t="shared" si="39"/>
        <v>0.21415459226238817</v>
      </c>
      <c r="P176" s="31">
        <v>4478120</v>
      </c>
      <c r="Q176" s="31">
        <v>23431920</v>
      </c>
      <c r="R176" s="31">
        <v>21556050</v>
      </c>
      <c r="S176" s="31">
        <v>4478120</v>
      </c>
      <c r="T176" s="36">
        <f t="shared" si="40"/>
        <v>0.19111195326716718</v>
      </c>
      <c r="U176" s="36">
        <f t="shared" si="41"/>
        <v>5.3459040847498418E-2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61258503</v>
      </c>
      <c r="E177" s="31">
        <v>61258503</v>
      </c>
      <c r="F177" s="31">
        <v>12549966</v>
      </c>
      <c r="G177" s="36">
        <f t="shared" si="35"/>
        <v>0.20486896325233414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12549966</v>
      </c>
      <c r="O177" s="36">
        <f t="shared" si="39"/>
        <v>0.20486896325233414</v>
      </c>
      <c r="P177" s="31">
        <v>12799719</v>
      </c>
      <c r="Q177" s="31">
        <v>72046640</v>
      </c>
      <c r="R177" s="31">
        <v>57207495</v>
      </c>
      <c r="S177" s="31">
        <v>12799719</v>
      </c>
      <c r="T177" s="36">
        <f t="shared" si="40"/>
        <v>0.17765879158278583</v>
      </c>
      <c r="U177" s="36">
        <f t="shared" si="41"/>
        <v>-1.9512381482749697E-2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28400064</v>
      </c>
      <c r="E178" s="31">
        <v>28400064</v>
      </c>
      <c r="F178" s="31">
        <v>8580012</v>
      </c>
      <c r="G178" s="36">
        <f t="shared" si="35"/>
        <v>0.30211241777483316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8580012</v>
      </c>
      <c r="O178" s="36">
        <f t="shared" si="39"/>
        <v>0.30211241777483316</v>
      </c>
      <c r="P178" s="31">
        <v>8221402</v>
      </c>
      <c r="Q178" s="31">
        <v>28064916</v>
      </c>
      <c r="R178" s="31">
        <v>29240016</v>
      </c>
      <c r="S178" s="31">
        <v>8221402</v>
      </c>
      <c r="T178" s="36">
        <f t="shared" si="40"/>
        <v>0.29294233412278875</v>
      </c>
      <c r="U178" s="36">
        <f t="shared" si="41"/>
        <v>4.3619081027785667E-2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168380240</v>
      </c>
      <c r="E179" s="32">
        <f>SUM(E173:E178)</f>
        <v>168380240</v>
      </c>
      <c r="F179" s="32">
        <f>SUM(F173:F178)</f>
        <v>37484630</v>
      </c>
      <c r="G179" s="37">
        <f t="shared" si="35"/>
        <v>0.22261893675885008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37484630</v>
      </c>
      <c r="O179" s="37">
        <f t="shared" si="39"/>
        <v>0.22261893675885008</v>
      </c>
      <c r="P179" s="32">
        <f>SUM(P173:P178)</f>
        <v>35849030</v>
      </c>
      <c r="Q179" s="32">
        <f>SUM(Q173:Q178)</f>
        <v>176762880</v>
      </c>
      <c r="R179" s="32">
        <f>SUM(R173:R178)</f>
        <v>162895819</v>
      </c>
      <c r="S179" s="32">
        <f>SUM(S173:S178)</f>
        <v>35849030</v>
      </c>
      <c r="T179" s="37">
        <f t="shared" si="40"/>
        <v>0.20280858741382807</v>
      </c>
      <c r="U179" s="37">
        <f t="shared" si="41"/>
        <v>4.5624665437251632E-2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1715139</v>
      </c>
      <c r="E180" s="31">
        <v>1715139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21788</v>
      </c>
      <c r="Q180" s="31">
        <v>1563000</v>
      </c>
      <c r="R180" s="31">
        <v>613000</v>
      </c>
      <c r="S180" s="31">
        <v>21788</v>
      </c>
      <c r="T180" s="36">
        <f t="shared" si="40"/>
        <v>1.3939859245041587E-2</v>
      </c>
      <c r="U180" s="36">
        <f t="shared" si="41"/>
        <v>-1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3536684</v>
      </c>
      <c r="E181" s="31">
        <v>3536684</v>
      </c>
      <c r="F181" s="31">
        <v>117860</v>
      </c>
      <c r="G181" s="36">
        <f t="shared" si="35"/>
        <v>3.3325001611679186E-2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117860</v>
      </c>
      <c r="O181" s="36">
        <f t="shared" si="39"/>
        <v>3.3325001611679186E-2</v>
      </c>
      <c r="P181" s="31">
        <v>792070</v>
      </c>
      <c r="Q181" s="31">
        <v>3385190</v>
      </c>
      <c r="R181" s="31">
        <v>3385190</v>
      </c>
      <c r="S181" s="31">
        <v>792070</v>
      </c>
      <c r="T181" s="36">
        <f t="shared" si="40"/>
        <v>0.23398095823277276</v>
      </c>
      <c r="U181" s="36">
        <f t="shared" si="41"/>
        <v>-0.85120002020023477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8107704</v>
      </c>
      <c r="E182" s="31">
        <v>8107704</v>
      </c>
      <c r="F182" s="31">
        <v>300568</v>
      </c>
      <c r="G182" s="36">
        <f t="shared" si="35"/>
        <v>3.7071900996879015E-2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300568</v>
      </c>
      <c r="O182" s="36">
        <f t="shared" si="39"/>
        <v>3.7071900996879015E-2</v>
      </c>
      <c r="P182" s="31">
        <v>349612</v>
      </c>
      <c r="Q182" s="31">
        <v>5933300</v>
      </c>
      <c r="R182" s="31">
        <v>1359691</v>
      </c>
      <c r="S182" s="31">
        <v>349612</v>
      </c>
      <c r="T182" s="36">
        <f t="shared" si="40"/>
        <v>5.8923701818549543E-2</v>
      </c>
      <c r="U182" s="36">
        <f t="shared" si="41"/>
        <v>-0.14028122604487259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20244968</v>
      </c>
      <c r="E183" s="31">
        <v>20244968</v>
      </c>
      <c r="F183" s="31">
        <v>3890587</v>
      </c>
      <c r="G183" s="36">
        <f t="shared" si="35"/>
        <v>0.19217550751376836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3890587</v>
      </c>
      <c r="O183" s="36">
        <f t="shared" si="39"/>
        <v>0.19217550751376836</v>
      </c>
      <c r="P183" s="31">
        <v>4060109</v>
      </c>
      <c r="Q183" s="31">
        <v>12780757</v>
      </c>
      <c r="R183" s="31">
        <v>15868302</v>
      </c>
      <c r="S183" s="31">
        <v>4060109</v>
      </c>
      <c r="T183" s="36">
        <f t="shared" si="40"/>
        <v>0.31767359319952643</v>
      </c>
      <c r="U183" s="36">
        <f t="shared" si="41"/>
        <v>-4.175306623541386E-2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161738586</v>
      </c>
      <c r="E184" s="31">
        <v>161738586</v>
      </c>
      <c r="F184" s="31">
        <v>41775474</v>
      </c>
      <c r="G184" s="36">
        <f t="shared" si="35"/>
        <v>0.25829009040551398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41775474</v>
      </c>
      <c r="O184" s="36">
        <f t="shared" si="39"/>
        <v>0.25829009040551398</v>
      </c>
      <c r="P184" s="31">
        <v>36311741</v>
      </c>
      <c r="Q184" s="31">
        <v>155550686</v>
      </c>
      <c r="R184" s="31">
        <v>157020168</v>
      </c>
      <c r="S184" s="31">
        <v>36311741</v>
      </c>
      <c r="T184" s="36">
        <f t="shared" si="40"/>
        <v>0.23343992838450098</v>
      </c>
      <c r="U184" s="36">
        <f t="shared" si="41"/>
        <v>0.15046739290192668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195343081</v>
      </c>
      <c r="E185" s="32">
        <f>SUM(E180:E184)</f>
        <v>195343081</v>
      </c>
      <c r="F185" s="32">
        <f>SUM(F180:F184)</f>
        <v>46084489</v>
      </c>
      <c r="G185" s="37">
        <f t="shared" si="35"/>
        <v>0.23591564525390074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46084489</v>
      </c>
      <c r="O185" s="37">
        <f t="shared" si="39"/>
        <v>0.23591564525390074</v>
      </c>
      <c r="P185" s="32">
        <f>SUM(P180:P184)</f>
        <v>41535320</v>
      </c>
      <c r="Q185" s="32">
        <f>SUM(Q180:Q184)</f>
        <v>179212933</v>
      </c>
      <c r="R185" s="32">
        <f>SUM(R180:R184)</f>
        <v>178246351</v>
      </c>
      <c r="S185" s="32">
        <f>SUM(S180:S184)</f>
        <v>41535320</v>
      </c>
      <c r="T185" s="37">
        <f t="shared" si="40"/>
        <v>0.23176519297298706</v>
      </c>
      <c r="U185" s="37">
        <f t="shared" si="41"/>
        <v>0.10952531484047801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10211046</v>
      </c>
      <c r="E187" s="31">
        <v>10211046</v>
      </c>
      <c r="F187" s="31">
        <v>1106622</v>
      </c>
      <c r="G187" s="36">
        <f t="shared" si="35"/>
        <v>0.10837498920286913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1106622</v>
      </c>
      <c r="O187" s="36">
        <f t="shared" si="39"/>
        <v>0.10837498920286913</v>
      </c>
      <c r="P187" s="31">
        <v>1795820</v>
      </c>
      <c r="Q187" s="31">
        <v>9821480</v>
      </c>
      <c r="R187" s="31">
        <v>8880500</v>
      </c>
      <c r="S187" s="31">
        <v>1795820</v>
      </c>
      <c r="T187" s="36">
        <f t="shared" si="40"/>
        <v>0.18284616982369256</v>
      </c>
      <c r="U187" s="36">
        <f t="shared" si="41"/>
        <v>-0.38377899789511194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87644317</v>
      </c>
      <c r="E188" s="31">
        <v>87644317</v>
      </c>
      <c r="F188" s="31">
        <v>19079729</v>
      </c>
      <c r="G188" s="36">
        <f t="shared" si="35"/>
        <v>0.21769499327606148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19079729</v>
      </c>
      <c r="O188" s="36">
        <f t="shared" si="39"/>
        <v>0.21769499327606148</v>
      </c>
      <c r="P188" s="31">
        <v>15860747</v>
      </c>
      <c r="Q188" s="31">
        <v>83619630</v>
      </c>
      <c r="R188" s="31">
        <v>83927263</v>
      </c>
      <c r="S188" s="31">
        <v>15860747</v>
      </c>
      <c r="T188" s="36">
        <f t="shared" si="40"/>
        <v>0.18967731619955744</v>
      </c>
      <c r="U188" s="36">
        <f t="shared" si="41"/>
        <v>0.20295273608487663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48297293</v>
      </c>
      <c r="E189" s="31">
        <v>48297293</v>
      </c>
      <c r="F189" s="31">
        <v>6711185</v>
      </c>
      <c r="G189" s="36">
        <f t="shared" si="35"/>
        <v>0.13895571745604873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6711185</v>
      </c>
      <c r="O189" s="36">
        <f t="shared" si="39"/>
        <v>0.13895571745604873</v>
      </c>
      <c r="P189" s="31">
        <v>2613579</v>
      </c>
      <c r="Q189" s="31">
        <v>34543610</v>
      </c>
      <c r="R189" s="31">
        <v>37161897</v>
      </c>
      <c r="S189" s="31">
        <v>2613579</v>
      </c>
      <c r="T189" s="36">
        <f t="shared" si="40"/>
        <v>7.5660274070949732E-2</v>
      </c>
      <c r="U189" s="36">
        <f t="shared" si="41"/>
        <v>1.5678140970676608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19076000</v>
      </c>
      <c r="E190" s="31">
        <v>19076000</v>
      </c>
      <c r="F190" s="31">
        <v>3493968</v>
      </c>
      <c r="G190" s="36">
        <f t="shared" si="35"/>
        <v>0.18316041098762845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3493968</v>
      </c>
      <c r="O190" s="36">
        <f t="shared" si="39"/>
        <v>0.18316041098762845</v>
      </c>
      <c r="P190" s="31">
        <v>3159552</v>
      </c>
      <c r="Q190" s="31">
        <v>18249000</v>
      </c>
      <c r="R190" s="31">
        <v>18948000</v>
      </c>
      <c r="S190" s="31">
        <v>3159552</v>
      </c>
      <c r="T190" s="36">
        <f t="shared" si="40"/>
        <v>0.17313562386980108</v>
      </c>
      <c r="U190" s="36">
        <f t="shared" si="41"/>
        <v>0.1058428536703937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165228656</v>
      </c>
      <c r="E191" s="32">
        <f>SUM(E186:E190)</f>
        <v>165228656</v>
      </c>
      <c r="F191" s="32">
        <f>SUM(F186:F190)</f>
        <v>30391504</v>
      </c>
      <c r="G191" s="37">
        <f t="shared" si="35"/>
        <v>0.18393603588956142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30391504</v>
      </c>
      <c r="O191" s="37">
        <f t="shared" si="39"/>
        <v>0.18393603588956142</v>
      </c>
      <c r="P191" s="32">
        <f>SUM(P186:P190)</f>
        <v>23429698</v>
      </c>
      <c r="Q191" s="32">
        <f>SUM(Q186:Q190)</f>
        <v>146233720</v>
      </c>
      <c r="R191" s="32">
        <f>SUM(R186:R190)</f>
        <v>148917660</v>
      </c>
      <c r="S191" s="32">
        <f>SUM(S186:S190)</f>
        <v>23429698</v>
      </c>
      <c r="T191" s="37">
        <f t="shared" si="40"/>
        <v>0.16022089843573697</v>
      </c>
      <c r="U191" s="37">
        <f t="shared" si="41"/>
        <v>0.29713596820582144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14011148</v>
      </c>
      <c r="E192" s="31">
        <v>14011148</v>
      </c>
      <c r="F192" s="31">
        <v>1003586</v>
      </c>
      <c r="G192" s="36">
        <f t="shared" si="35"/>
        <v>7.1627678188825067E-2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1003586</v>
      </c>
      <c r="O192" s="36">
        <f t="shared" si="39"/>
        <v>7.1627678188825067E-2</v>
      </c>
      <c r="P192" s="31">
        <v>1012600</v>
      </c>
      <c r="Q192" s="31">
        <v>7787713</v>
      </c>
      <c r="R192" s="31">
        <v>7687713</v>
      </c>
      <c r="S192" s="31">
        <v>1012600</v>
      </c>
      <c r="T192" s="36">
        <f t="shared" si="40"/>
        <v>0.13002533606464439</v>
      </c>
      <c r="U192" s="36">
        <f t="shared" si="41"/>
        <v>-8.9018368556191829E-3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33700335</v>
      </c>
      <c r="E193" s="31">
        <v>33700335</v>
      </c>
      <c r="F193" s="31">
        <v>6493463</v>
      </c>
      <c r="G193" s="36">
        <f t="shared" si="35"/>
        <v>0.1926824466284979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6493463</v>
      </c>
      <c r="O193" s="36">
        <f t="shared" si="39"/>
        <v>0.1926824466284979</v>
      </c>
      <c r="P193" s="31">
        <v>5783776</v>
      </c>
      <c r="Q193" s="31">
        <v>30941634</v>
      </c>
      <c r="R193" s="31">
        <v>31140634</v>
      </c>
      <c r="S193" s="31">
        <v>5783776</v>
      </c>
      <c r="T193" s="36">
        <f t="shared" si="40"/>
        <v>0.18692535759423695</v>
      </c>
      <c r="U193" s="36">
        <f t="shared" si="41"/>
        <v>0.1227030576564514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39620052</v>
      </c>
      <c r="E194" s="31">
        <v>39620052</v>
      </c>
      <c r="F194" s="31">
        <v>8080636</v>
      </c>
      <c r="G194" s="36">
        <f t="shared" si="35"/>
        <v>0.20395319016744348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8080636</v>
      </c>
      <c r="O194" s="36">
        <f t="shared" si="39"/>
        <v>0.20395319016744348</v>
      </c>
      <c r="P194" s="31">
        <v>7890076</v>
      </c>
      <c r="Q194" s="31">
        <v>32990074</v>
      </c>
      <c r="R194" s="31">
        <v>36197231</v>
      </c>
      <c r="S194" s="31">
        <v>7890076</v>
      </c>
      <c r="T194" s="36">
        <f t="shared" si="40"/>
        <v>0.23916515009939049</v>
      </c>
      <c r="U194" s="36">
        <f t="shared" si="41"/>
        <v>2.4151858613275623E-2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47893909</v>
      </c>
      <c r="E195" s="31">
        <v>47893909</v>
      </c>
      <c r="F195" s="31">
        <v>8600577</v>
      </c>
      <c r="G195" s="36">
        <f t="shared" si="35"/>
        <v>0.17957559070820467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8600577</v>
      </c>
      <c r="O195" s="36">
        <f t="shared" si="39"/>
        <v>0.17957559070820467</v>
      </c>
      <c r="P195" s="31">
        <v>6918893</v>
      </c>
      <c r="Q195" s="31">
        <v>45339761</v>
      </c>
      <c r="R195" s="31">
        <v>45485132</v>
      </c>
      <c r="S195" s="31">
        <v>6918893</v>
      </c>
      <c r="T195" s="36">
        <f t="shared" si="40"/>
        <v>0.15260100290338982</v>
      </c>
      <c r="U195" s="36">
        <f t="shared" si="41"/>
        <v>0.24305680113856365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10427340</v>
      </c>
      <c r="E196" s="31">
        <v>10427340</v>
      </c>
      <c r="F196" s="31">
        <v>3356837</v>
      </c>
      <c r="G196" s="36">
        <f t="shared" si="35"/>
        <v>0.32192649323796863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3356837</v>
      </c>
      <c r="O196" s="36">
        <f t="shared" si="39"/>
        <v>0.32192649323796863</v>
      </c>
      <c r="P196" s="31">
        <v>2925528</v>
      </c>
      <c r="Q196" s="31">
        <v>10417699</v>
      </c>
      <c r="R196" s="31">
        <v>10272029</v>
      </c>
      <c r="S196" s="31">
        <v>2925528</v>
      </c>
      <c r="T196" s="36">
        <f t="shared" si="40"/>
        <v>0.28082285733154699</v>
      </c>
      <c r="U196" s="36">
        <f t="shared" si="41"/>
        <v>0.14742945546923503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4064557</v>
      </c>
      <c r="E197" s="31">
        <v>4064557</v>
      </c>
      <c r="F197" s="31">
        <v>949010</v>
      </c>
      <c r="G197" s="36">
        <f t="shared" si="35"/>
        <v>0.23348423948784577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949010</v>
      </c>
      <c r="O197" s="36">
        <f t="shared" si="39"/>
        <v>0.23348423948784577</v>
      </c>
      <c r="P197" s="31">
        <v>965949</v>
      </c>
      <c r="Q197" s="31">
        <v>4800786</v>
      </c>
      <c r="R197" s="31">
        <v>3768915</v>
      </c>
      <c r="S197" s="31">
        <v>965949</v>
      </c>
      <c r="T197" s="36">
        <f t="shared" si="40"/>
        <v>0.20120642744750547</v>
      </c>
      <c r="U197" s="36">
        <f t="shared" si="41"/>
        <v>-1.7536122507503027E-2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149717341</v>
      </c>
      <c r="E198" s="32">
        <f>SUM(E192:E197)</f>
        <v>149717341</v>
      </c>
      <c r="F198" s="32">
        <f>SUM(F192:F197)</f>
        <v>28484109</v>
      </c>
      <c r="G198" s="37">
        <f t="shared" si="35"/>
        <v>0.19025257067583107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28484109</v>
      </c>
      <c r="O198" s="37">
        <f t="shared" si="39"/>
        <v>0.19025257067583107</v>
      </c>
      <c r="P198" s="32">
        <f>SUM(P192:P197)</f>
        <v>25496822</v>
      </c>
      <c r="Q198" s="32">
        <f>SUM(Q192:Q197)</f>
        <v>132277667</v>
      </c>
      <c r="R198" s="32">
        <f>SUM(R192:R197)</f>
        <v>134551654</v>
      </c>
      <c r="S198" s="32">
        <f>SUM(S192:S197)</f>
        <v>25496822</v>
      </c>
      <c r="T198" s="37">
        <f t="shared" si="40"/>
        <v>0.19275228070056602</v>
      </c>
      <c r="U198" s="37">
        <f t="shared" si="41"/>
        <v>0.11716311154386227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15437140</v>
      </c>
      <c r="E199" s="31">
        <v>15237140</v>
      </c>
      <c r="F199" s="31">
        <v>3346016</v>
      </c>
      <c r="G199" s="36">
        <f t="shared" si="35"/>
        <v>0.2167510303074274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3346016</v>
      </c>
      <c r="O199" s="36">
        <f t="shared" si="39"/>
        <v>0.2167510303074274</v>
      </c>
      <c r="P199" s="31">
        <v>888736</v>
      </c>
      <c r="Q199" s="31">
        <v>14187029</v>
      </c>
      <c r="R199" s="31">
        <v>14870111</v>
      </c>
      <c r="S199" s="31">
        <v>888736</v>
      </c>
      <c r="T199" s="36">
        <f t="shared" si="40"/>
        <v>6.2644264701228136E-2</v>
      </c>
      <c r="U199" s="36">
        <f t="shared" si="41"/>
        <v>2.7649155654772621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17215321</v>
      </c>
      <c r="E200" s="31">
        <v>17215321</v>
      </c>
      <c r="F200" s="31">
        <v>2149146</v>
      </c>
      <c r="G200" s="36">
        <f t="shared" si="35"/>
        <v>0.1248391476406394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2149146</v>
      </c>
      <c r="O200" s="36">
        <f t="shared" si="39"/>
        <v>0.1248391476406394</v>
      </c>
      <c r="P200" s="31">
        <v>1886370</v>
      </c>
      <c r="Q200" s="31">
        <v>16522974</v>
      </c>
      <c r="R200" s="31">
        <v>8026370</v>
      </c>
      <c r="S200" s="31">
        <v>1886370</v>
      </c>
      <c r="T200" s="36">
        <f t="shared" si="40"/>
        <v>0.11416649327173183</v>
      </c>
      <c r="U200" s="36">
        <f t="shared" si="41"/>
        <v>0.13930246982299344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40702811</v>
      </c>
      <c r="E201" s="31">
        <v>40702811</v>
      </c>
      <c r="F201" s="31">
        <v>8970589</v>
      </c>
      <c r="G201" s="36">
        <f t="shared" si="35"/>
        <v>0.22039237044340745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8970589</v>
      </c>
      <c r="O201" s="36">
        <f t="shared" si="39"/>
        <v>0.22039237044340745</v>
      </c>
      <c r="P201" s="31">
        <v>7443801</v>
      </c>
      <c r="Q201" s="31">
        <v>37041633</v>
      </c>
      <c r="R201" s="31">
        <v>37092146</v>
      </c>
      <c r="S201" s="31">
        <v>7443801</v>
      </c>
      <c r="T201" s="36">
        <f t="shared" si="40"/>
        <v>0.20095768995929525</v>
      </c>
      <c r="U201" s="36">
        <f t="shared" si="41"/>
        <v>0.20510865349570739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68714139</v>
      </c>
      <c r="E202" s="31">
        <v>68714139</v>
      </c>
      <c r="F202" s="31">
        <v>7955074</v>
      </c>
      <c r="G202" s="36">
        <f t="shared" si="35"/>
        <v>0.11577055487808703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7955074</v>
      </c>
      <c r="O202" s="36">
        <f t="shared" si="39"/>
        <v>0.11577055487808703</v>
      </c>
      <c r="P202" s="31">
        <v>8189142</v>
      </c>
      <c r="Q202" s="31">
        <v>67573392</v>
      </c>
      <c r="R202" s="31">
        <v>61914141</v>
      </c>
      <c r="S202" s="31">
        <v>8189142</v>
      </c>
      <c r="T202" s="36">
        <f t="shared" si="40"/>
        <v>0.12118885492680315</v>
      </c>
      <c r="U202" s="36">
        <f t="shared" si="41"/>
        <v>-2.858272576052534E-2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142069411</v>
      </c>
      <c r="E204" s="32">
        <f>SUM(E199:E203)</f>
        <v>141869411</v>
      </c>
      <c r="F204" s="32">
        <f>SUM(F199:F203)</f>
        <v>22420825</v>
      </c>
      <c r="G204" s="37">
        <f t="shared" si="35"/>
        <v>0.15781599179009759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22420825</v>
      </c>
      <c r="O204" s="37">
        <f t="shared" si="39"/>
        <v>0.15781599179009759</v>
      </c>
      <c r="P204" s="32">
        <f>SUM(P199:P203)</f>
        <v>18408049</v>
      </c>
      <c r="Q204" s="32">
        <f>SUM(Q199:Q203)</f>
        <v>135325028</v>
      </c>
      <c r="R204" s="32">
        <f>SUM(R199:R203)</f>
        <v>121902768</v>
      </c>
      <c r="S204" s="32">
        <f>SUM(S199:S203)</f>
        <v>18408049</v>
      </c>
      <c r="T204" s="37">
        <f t="shared" si="40"/>
        <v>0.13602841449255049</v>
      </c>
      <c r="U204" s="37">
        <f t="shared" si="41"/>
        <v>0.21799029326790698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820738729</v>
      </c>
      <c r="E205" s="32">
        <f>SUM(E173:E178,E180:E184,E186:E190,E192:E197,E199:E203)</f>
        <v>820538729</v>
      </c>
      <c r="F205" s="32">
        <f>SUM(F173:F178,F180:F184,F186:F190,F192:F197,F199:F203)</f>
        <v>164865557</v>
      </c>
      <c r="G205" s="37">
        <f t="shared" si="35"/>
        <v>0.20087459160221985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164865557</v>
      </c>
      <c r="O205" s="37">
        <f t="shared" si="39"/>
        <v>0.20087459160221985</v>
      </c>
      <c r="P205" s="32">
        <f>SUM(P173:P178,P180:P184,P186:P190,P192:P197,P199:P203)</f>
        <v>144718919</v>
      </c>
      <c r="Q205" s="32">
        <f>SUM(Q173:Q178,Q180:Q184,Q186:Q190,Q192:Q197,Q199:Q203)</f>
        <v>769812228</v>
      </c>
      <c r="R205" s="32">
        <f>SUM(R173:R178,R180:R184,R186:R190,R192:R197,R199:R203)</f>
        <v>746514252</v>
      </c>
      <c r="S205" s="32">
        <f>SUM(S173:S178,S180:S184,S186:S190,S192:S197,S199:S203)</f>
        <v>144718919</v>
      </c>
      <c r="T205" s="37">
        <f t="shared" si="40"/>
        <v>0.18799249185218192</v>
      </c>
      <c r="U205" s="37">
        <f t="shared" si="41"/>
        <v>0.13921219242938099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112334739</v>
      </c>
      <c r="E208" s="31">
        <v>112334739</v>
      </c>
      <c r="F208" s="31">
        <v>31314418</v>
      </c>
      <c r="G208" s="36">
        <f t="shared" ref="G208:G231" si="42">IF(($D208     =0),0,($F208     /$D208     ))</f>
        <v>0.27875987676439073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31314418</v>
      </c>
      <c r="O208" s="36">
        <f t="shared" ref="O208:O231" si="46">IF(($D208     =0),0,($N208     /$D208     ))</f>
        <v>0.27875987676439073</v>
      </c>
      <c r="P208" s="31">
        <v>15945468</v>
      </c>
      <c r="Q208" s="31">
        <v>47947383</v>
      </c>
      <c r="R208" s="31">
        <v>50818410</v>
      </c>
      <c r="S208" s="31">
        <v>15945468</v>
      </c>
      <c r="T208" s="36">
        <f t="shared" ref="T208:T231" si="47">IF(($Q208     =0),0,($S208     /$Q208     ))</f>
        <v>0.33256180008823422</v>
      </c>
      <c r="U208" s="36">
        <f t="shared" ref="U208:U231" si="48">IF(($P208     =0),0,(($F208     /$P208     )-1))</f>
        <v>0.96384439766835306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88265976</v>
      </c>
      <c r="E209" s="31">
        <v>88265976</v>
      </c>
      <c r="F209" s="31">
        <v>13806665</v>
      </c>
      <c r="G209" s="36">
        <f t="shared" si="42"/>
        <v>0.15642114465487811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13806665</v>
      </c>
      <c r="O209" s="36">
        <f t="shared" si="46"/>
        <v>0.15642114465487811</v>
      </c>
      <c r="P209" s="31">
        <v>13644740</v>
      </c>
      <c r="Q209" s="31">
        <v>69859414</v>
      </c>
      <c r="R209" s="31">
        <v>86830157</v>
      </c>
      <c r="S209" s="31">
        <v>13644740</v>
      </c>
      <c r="T209" s="36">
        <f t="shared" si="47"/>
        <v>0.19531712647918861</v>
      </c>
      <c r="U209" s="36">
        <f t="shared" si="48"/>
        <v>1.1867210368244452E-2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17704196</v>
      </c>
      <c r="E210" s="31">
        <v>17704196</v>
      </c>
      <c r="F210" s="31">
        <v>5323222</v>
      </c>
      <c r="G210" s="36">
        <f t="shared" si="42"/>
        <v>0.30067572681639992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5323222</v>
      </c>
      <c r="O210" s="36">
        <f t="shared" si="46"/>
        <v>0.30067572681639992</v>
      </c>
      <c r="P210" s="31">
        <v>684075</v>
      </c>
      <c r="Q210" s="31">
        <v>11717411</v>
      </c>
      <c r="R210" s="31">
        <v>5344653</v>
      </c>
      <c r="S210" s="31">
        <v>684075</v>
      </c>
      <c r="T210" s="36">
        <f t="shared" si="47"/>
        <v>5.8381070698979493E-2</v>
      </c>
      <c r="U210" s="36">
        <f t="shared" si="48"/>
        <v>6.7816350546358217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7694190</v>
      </c>
      <c r="E211" s="31">
        <v>7694190</v>
      </c>
      <c r="F211" s="31">
        <v>2201627</v>
      </c>
      <c r="G211" s="36">
        <f t="shared" si="42"/>
        <v>0.28614149117710896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2201627</v>
      </c>
      <c r="O211" s="36">
        <f t="shared" si="46"/>
        <v>0.28614149117710896</v>
      </c>
      <c r="P211" s="31">
        <v>522199</v>
      </c>
      <c r="Q211" s="31">
        <v>9545077</v>
      </c>
      <c r="R211" s="31">
        <v>8679580</v>
      </c>
      <c r="S211" s="31">
        <v>522199</v>
      </c>
      <c r="T211" s="36">
        <f t="shared" si="47"/>
        <v>5.470872576512479E-2</v>
      </c>
      <c r="U211" s="36">
        <f t="shared" si="48"/>
        <v>3.2160689698754688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50410899</v>
      </c>
      <c r="E212" s="31">
        <v>50410899</v>
      </c>
      <c r="F212" s="31">
        <v>6837778</v>
      </c>
      <c r="G212" s="36">
        <f t="shared" si="42"/>
        <v>0.13564086607540959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6837778</v>
      </c>
      <c r="O212" s="36">
        <f t="shared" si="46"/>
        <v>0.13564086607540959</v>
      </c>
      <c r="P212" s="31">
        <v>3477367</v>
      </c>
      <c r="Q212" s="31">
        <v>48735184</v>
      </c>
      <c r="R212" s="31">
        <v>50772677</v>
      </c>
      <c r="S212" s="31">
        <v>3477367</v>
      </c>
      <c r="T212" s="36">
        <f t="shared" si="47"/>
        <v>7.1352290369930682E-2</v>
      </c>
      <c r="U212" s="36">
        <f t="shared" si="48"/>
        <v>0.96636650661261814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17932744</v>
      </c>
      <c r="E213" s="31">
        <v>17932744</v>
      </c>
      <c r="F213" s="31">
        <v>11068857</v>
      </c>
      <c r="G213" s="36">
        <f t="shared" si="42"/>
        <v>0.61724279340629629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11068857</v>
      </c>
      <c r="O213" s="36">
        <f t="shared" si="46"/>
        <v>0.61724279340629629</v>
      </c>
      <c r="P213" s="31">
        <v>6552033</v>
      </c>
      <c r="Q213" s="31">
        <v>24295124</v>
      </c>
      <c r="R213" s="31">
        <v>24295124</v>
      </c>
      <c r="S213" s="31">
        <v>6552033</v>
      </c>
      <c r="T213" s="36">
        <f t="shared" si="47"/>
        <v>0.2696851022452077</v>
      </c>
      <c r="U213" s="36">
        <f t="shared" si="48"/>
        <v>0.68937748024162881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115350334</v>
      </c>
      <c r="E214" s="31">
        <v>115350334</v>
      </c>
      <c r="F214" s="31">
        <v>23125601</v>
      </c>
      <c r="G214" s="36">
        <f t="shared" si="42"/>
        <v>0.20048143943822477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23125601</v>
      </c>
      <c r="O214" s="36">
        <f t="shared" si="46"/>
        <v>0.20048143943822477</v>
      </c>
      <c r="P214" s="31">
        <v>21457614</v>
      </c>
      <c r="Q214" s="31">
        <v>78139560</v>
      </c>
      <c r="R214" s="31">
        <v>107203034</v>
      </c>
      <c r="S214" s="31">
        <v>21457614</v>
      </c>
      <c r="T214" s="36">
        <f t="shared" si="47"/>
        <v>0.27460628137655241</v>
      </c>
      <c r="U214" s="36">
        <f t="shared" si="48"/>
        <v>7.7734038835818309E-2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32121970</v>
      </c>
      <c r="E215" s="31">
        <v>32121970</v>
      </c>
      <c r="F215" s="31">
        <v>6193139</v>
      </c>
      <c r="G215" s="36">
        <f t="shared" si="42"/>
        <v>0.19280072174900856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6193139</v>
      </c>
      <c r="O215" s="36">
        <f t="shared" si="46"/>
        <v>0.19280072174900856</v>
      </c>
      <c r="P215" s="31">
        <v>6207853</v>
      </c>
      <c r="Q215" s="31">
        <v>24958390</v>
      </c>
      <c r="R215" s="31">
        <v>29592511</v>
      </c>
      <c r="S215" s="31">
        <v>6207853</v>
      </c>
      <c r="T215" s="36">
        <f t="shared" si="47"/>
        <v>0.24872810305472429</v>
      </c>
      <c r="U215" s="36">
        <f t="shared" si="48"/>
        <v>-2.3702236505922514E-3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441815048</v>
      </c>
      <c r="E216" s="32">
        <f>SUM(E208:E215)</f>
        <v>441815048</v>
      </c>
      <c r="F216" s="32">
        <f>SUM(F208:F215)</f>
        <v>99871307</v>
      </c>
      <c r="G216" s="37">
        <f t="shared" si="42"/>
        <v>0.22604777146476912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99871307</v>
      </c>
      <c r="O216" s="37">
        <f t="shared" si="46"/>
        <v>0.22604777146476912</v>
      </c>
      <c r="P216" s="32">
        <f>SUM(P208:P215)</f>
        <v>68491349</v>
      </c>
      <c r="Q216" s="32">
        <f>SUM(Q208:Q215)</f>
        <v>315197543</v>
      </c>
      <c r="R216" s="32">
        <f>SUM(R208:R215)</f>
        <v>363536146</v>
      </c>
      <c r="S216" s="32">
        <f>SUM(S208:S215)</f>
        <v>68491349</v>
      </c>
      <c r="T216" s="37">
        <f t="shared" si="47"/>
        <v>0.21729658279728406</v>
      </c>
      <c r="U216" s="37">
        <f t="shared" si="48"/>
        <v>0.4581594385007659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34791823</v>
      </c>
      <c r="E217" s="31">
        <v>34791823</v>
      </c>
      <c r="F217" s="31">
        <v>9298596</v>
      </c>
      <c r="G217" s="36">
        <f t="shared" si="42"/>
        <v>0.26726383380370727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9298596</v>
      </c>
      <c r="O217" s="36">
        <f t="shared" si="46"/>
        <v>0.26726383380370727</v>
      </c>
      <c r="P217" s="31">
        <v>5317767</v>
      </c>
      <c r="Q217" s="31">
        <v>9423561</v>
      </c>
      <c r="R217" s="31">
        <v>9423561</v>
      </c>
      <c r="S217" s="31">
        <v>5317767</v>
      </c>
      <c r="T217" s="36">
        <f t="shared" si="47"/>
        <v>0.56430546796481718</v>
      </c>
      <c r="U217" s="36">
        <f t="shared" si="48"/>
        <v>0.74859033876437242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68909152</v>
      </c>
      <c r="E218" s="31">
        <v>68909152</v>
      </c>
      <c r="F218" s="31">
        <v>13006423</v>
      </c>
      <c r="G218" s="36">
        <f t="shared" si="42"/>
        <v>0.18874739599175447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13006423</v>
      </c>
      <c r="O218" s="36">
        <f t="shared" si="46"/>
        <v>0.18874739599175447</v>
      </c>
      <c r="P218" s="31">
        <v>12167916</v>
      </c>
      <c r="Q218" s="31">
        <v>64817310</v>
      </c>
      <c r="R218" s="31">
        <v>64497810</v>
      </c>
      <c r="S218" s="31">
        <v>12167916</v>
      </c>
      <c r="T218" s="36">
        <f t="shared" si="47"/>
        <v>0.18772633421535082</v>
      </c>
      <c r="U218" s="36">
        <f t="shared" si="48"/>
        <v>6.8911307408762612E-2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68389652</v>
      </c>
      <c r="E219" s="31">
        <v>68389652</v>
      </c>
      <c r="F219" s="31">
        <v>14381672</v>
      </c>
      <c r="G219" s="36">
        <f t="shared" si="42"/>
        <v>0.21029017664836194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14381672</v>
      </c>
      <c r="O219" s="36">
        <f t="shared" si="46"/>
        <v>0.21029017664836194</v>
      </c>
      <c r="P219" s="31">
        <v>14153071</v>
      </c>
      <c r="Q219" s="31">
        <v>66396787</v>
      </c>
      <c r="R219" s="31">
        <v>64749113</v>
      </c>
      <c r="S219" s="31">
        <v>14153071</v>
      </c>
      <c r="T219" s="36">
        <f t="shared" si="47"/>
        <v>0.21315897409312892</v>
      </c>
      <c r="U219" s="36">
        <f t="shared" si="48"/>
        <v>1.6152042196354355E-2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4196016</v>
      </c>
      <c r="E220" s="31">
        <v>4196016</v>
      </c>
      <c r="F220" s="31">
        <v>387193</v>
      </c>
      <c r="G220" s="36">
        <f t="shared" si="42"/>
        <v>9.2276340223678838E-2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387193</v>
      </c>
      <c r="O220" s="36">
        <f t="shared" si="46"/>
        <v>9.2276340223678838E-2</v>
      </c>
      <c r="P220" s="31">
        <v>727935</v>
      </c>
      <c r="Q220" s="31">
        <v>4223376</v>
      </c>
      <c r="R220" s="31">
        <v>4061376</v>
      </c>
      <c r="S220" s="31">
        <v>727935</v>
      </c>
      <c r="T220" s="36">
        <f t="shared" si="47"/>
        <v>0.17235855865070976</v>
      </c>
      <c r="U220" s="36">
        <f t="shared" si="48"/>
        <v>-0.46809399190861822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13011073</v>
      </c>
      <c r="E221" s="31">
        <v>13011073</v>
      </c>
      <c r="F221" s="31">
        <v>2020967</v>
      </c>
      <c r="G221" s="36">
        <f t="shared" si="42"/>
        <v>0.1553266974983539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2020967</v>
      </c>
      <c r="O221" s="36">
        <f t="shared" si="46"/>
        <v>0.1553266974983539</v>
      </c>
      <c r="P221" s="31">
        <v>1737504</v>
      </c>
      <c r="Q221" s="31">
        <v>18126279</v>
      </c>
      <c r="R221" s="31">
        <v>16491504</v>
      </c>
      <c r="S221" s="31">
        <v>1737504</v>
      </c>
      <c r="T221" s="36">
        <f t="shared" si="47"/>
        <v>9.5855525560430796E-2</v>
      </c>
      <c r="U221" s="36">
        <f t="shared" si="48"/>
        <v>0.16314379707902837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42769943</v>
      </c>
      <c r="E222" s="31">
        <v>42769943</v>
      </c>
      <c r="F222" s="31">
        <v>9284786</v>
      </c>
      <c r="G222" s="36">
        <f t="shared" si="42"/>
        <v>0.21708670502553629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9284786</v>
      </c>
      <c r="O222" s="36">
        <f t="shared" si="46"/>
        <v>0.21708670502553629</v>
      </c>
      <c r="P222" s="31">
        <v>8801620</v>
      </c>
      <c r="Q222" s="31">
        <v>39497064</v>
      </c>
      <c r="R222" s="31">
        <v>41043114</v>
      </c>
      <c r="S222" s="31">
        <v>8801620</v>
      </c>
      <c r="T222" s="36">
        <f t="shared" si="47"/>
        <v>0.22284238646194057</v>
      </c>
      <c r="U222" s="36">
        <f t="shared" si="48"/>
        <v>5.489512157989096E-2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31774272</v>
      </c>
      <c r="E223" s="31">
        <v>31774272</v>
      </c>
      <c r="F223" s="31">
        <v>5916513</v>
      </c>
      <c r="G223" s="36">
        <f t="shared" si="42"/>
        <v>0.18620451791940348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5916513</v>
      </c>
      <c r="O223" s="36">
        <f t="shared" si="46"/>
        <v>0.18620451791940348</v>
      </c>
      <c r="P223" s="31">
        <v>4694381</v>
      </c>
      <c r="Q223" s="31">
        <v>32762093</v>
      </c>
      <c r="R223" s="31">
        <v>35364884</v>
      </c>
      <c r="S223" s="31">
        <v>4694381</v>
      </c>
      <c r="T223" s="36">
        <f t="shared" si="47"/>
        <v>0.14328696887588957</v>
      </c>
      <c r="U223" s="36">
        <f t="shared" si="48"/>
        <v>0.26033932908300361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263841931</v>
      </c>
      <c r="E224" s="32">
        <f>SUM(E217:E223)</f>
        <v>263841931</v>
      </c>
      <c r="F224" s="32">
        <f>SUM(F217:F223)</f>
        <v>54296150</v>
      </c>
      <c r="G224" s="37">
        <f t="shared" si="42"/>
        <v>0.20579045110157262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54296150</v>
      </c>
      <c r="O224" s="37">
        <f t="shared" si="46"/>
        <v>0.20579045110157262</v>
      </c>
      <c r="P224" s="32">
        <f>SUM(P217:P223)</f>
        <v>47600194</v>
      </c>
      <c r="Q224" s="32">
        <f>SUM(Q217:Q223)</f>
        <v>235246470</v>
      </c>
      <c r="R224" s="32">
        <f>SUM(R217:R223)</f>
        <v>235631362</v>
      </c>
      <c r="S224" s="32">
        <f>SUM(S217:S223)</f>
        <v>47600194</v>
      </c>
      <c r="T224" s="37">
        <f t="shared" si="47"/>
        <v>0.2023417992201966</v>
      </c>
      <c r="U224" s="37">
        <f t="shared" si="48"/>
        <v>0.14067077121576443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39277828</v>
      </c>
      <c r="E225" s="31">
        <v>39277828</v>
      </c>
      <c r="F225" s="31">
        <v>14550727</v>
      </c>
      <c r="G225" s="36">
        <f t="shared" si="42"/>
        <v>0.37045650793114121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14550727</v>
      </c>
      <c r="O225" s="36">
        <f t="shared" si="46"/>
        <v>0.37045650793114121</v>
      </c>
      <c r="P225" s="31">
        <v>5296285</v>
      </c>
      <c r="Q225" s="31">
        <v>41118725</v>
      </c>
      <c r="R225" s="31">
        <v>36818725</v>
      </c>
      <c r="S225" s="31">
        <v>5296285</v>
      </c>
      <c r="T225" s="36">
        <f t="shared" si="47"/>
        <v>0.12880469907566444</v>
      </c>
      <c r="U225" s="36">
        <f t="shared" si="48"/>
        <v>1.7473459226608838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57761231</v>
      </c>
      <c r="E226" s="31">
        <v>57761231</v>
      </c>
      <c r="F226" s="31">
        <v>15168988</v>
      </c>
      <c r="G226" s="36">
        <f t="shared" si="42"/>
        <v>0.26261538643454463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15168988</v>
      </c>
      <c r="O226" s="36">
        <f t="shared" si="46"/>
        <v>0.26261538643454463</v>
      </c>
      <c r="P226" s="31">
        <v>15098142</v>
      </c>
      <c r="Q226" s="31">
        <v>60960012</v>
      </c>
      <c r="R226" s="31">
        <v>63552050</v>
      </c>
      <c r="S226" s="31">
        <v>15098142</v>
      </c>
      <c r="T226" s="36">
        <f t="shared" si="47"/>
        <v>0.24767288431636136</v>
      </c>
      <c r="U226" s="36">
        <f t="shared" si="48"/>
        <v>4.6923654579484886E-3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20911596</v>
      </c>
      <c r="E227" s="31">
        <v>20911596</v>
      </c>
      <c r="F227" s="31">
        <v>4178012</v>
      </c>
      <c r="G227" s="36">
        <f t="shared" si="42"/>
        <v>0.19979402815547889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4178012</v>
      </c>
      <c r="O227" s="36">
        <f t="shared" si="46"/>
        <v>0.19979402815547889</v>
      </c>
      <c r="P227" s="31">
        <v>1672298</v>
      </c>
      <c r="Q227" s="31">
        <v>14321201</v>
      </c>
      <c r="R227" s="31">
        <v>16533596</v>
      </c>
      <c r="S227" s="31">
        <v>1672298</v>
      </c>
      <c r="T227" s="36">
        <f t="shared" si="47"/>
        <v>0.11677079317579581</v>
      </c>
      <c r="U227" s="36">
        <f t="shared" si="48"/>
        <v>1.498365721898848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84939463</v>
      </c>
      <c r="E228" s="31">
        <v>84939463</v>
      </c>
      <c r="F228" s="31">
        <v>26637058</v>
      </c>
      <c r="G228" s="36">
        <f t="shared" si="42"/>
        <v>0.31360049921671862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26637058</v>
      </c>
      <c r="O228" s="36">
        <f t="shared" si="46"/>
        <v>0.31360049921671862</v>
      </c>
      <c r="P228" s="31">
        <v>17635069</v>
      </c>
      <c r="Q228" s="31">
        <v>78968089</v>
      </c>
      <c r="R228" s="31">
        <v>82175394</v>
      </c>
      <c r="S228" s="31">
        <v>17635069</v>
      </c>
      <c r="T228" s="36">
        <f t="shared" si="47"/>
        <v>0.22331892823188365</v>
      </c>
      <c r="U228" s="36">
        <f t="shared" si="48"/>
        <v>0.5104595281141231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15136797</v>
      </c>
      <c r="E229" s="31">
        <v>15136797</v>
      </c>
      <c r="F229" s="31">
        <v>3788936</v>
      </c>
      <c r="G229" s="36">
        <f t="shared" si="42"/>
        <v>0.25031292947907013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3788936</v>
      </c>
      <c r="O229" s="36">
        <f t="shared" si="46"/>
        <v>0.25031292947907013</v>
      </c>
      <c r="P229" s="31">
        <v>5413567</v>
      </c>
      <c r="Q229" s="31">
        <v>18033948</v>
      </c>
      <c r="R229" s="31">
        <v>16913948</v>
      </c>
      <c r="S229" s="31">
        <v>5413567</v>
      </c>
      <c r="T229" s="36">
        <f t="shared" si="47"/>
        <v>0.30018756846809141</v>
      </c>
      <c r="U229" s="36">
        <f t="shared" si="48"/>
        <v>-0.30010361005968889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218026915</v>
      </c>
      <c r="E230" s="32">
        <f>SUM(E225:E229)</f>
        <v>218026915</v>
      </c>
      <c r="F230" s="32">
        <f>SUM(F225:F229)</f>
        <v>64323721</v>
      </c>
      <c r="G230" s="37">
        <f t="shared" si="42"/>
        <v>0.29502651541897934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64323721</v>
      </c>
      <c r="O230" s="37">
        <f t="shared" si="46"/>
        <v>0.29502651541897934</v>
      </c>
      <c r="P230" s="32">
        <f>SUM(P225:P229)</f>
        <v>45115361</v>
      </c>
      <c r="Q230" s="32">
        <f>SUM(Q225:Q229)</f>
        <v>213401975</v>
      </c>
      <c r="R230" s="32">
        <f>SUM(R225:R229)</f>
        <v>215993713</v>
      </c>
      <c r="S230" s="32">
        <f>SUM(S225:S229)</f>
        <v>45115361</v>
      </c>
      <c r="T230" s="37">
        <f t="shared" si="47"/>
        <v>0.21141023179377791</v>
      </c>
      <c r="U230" s="37">
        <f t="shared" si="48"/>
        <v>0.42576097307522365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923683894</v>
      </c>
      <c r="E231" s="32">
        <f>SUM(E208:E215,E217:E223,E225:E229)</f>
        <v>923683894</v>
      </c>
      <c r="F231" s="32">
        <f>SUM(F208:F215,F217:F223,F225:F229)</f>
        <v>218491178</v>
      </c>
      <c r="G231" s="37">
        <f t="shared" si="42"/>
        <v>0.23654323672769378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218491178</v>
      </c>
      <c r="O231" s="37">
        <f t="shared" si="46"/>
        <v>0.23654323672769378</v>
      </c>
      <c r="P231" s="32">
        <f>SUM(P208:P215,P217:P223,P225:P229)</f>
        <v>161206904</v>
      </c>
      <c r="Q231" s="32">
        <f>SUM(Q208:Q215,Q217:Q223,Q225:Q229)</f>
        <v>763845988</v>
      </c>
      <c r="R231" s="32">
        <f>SUM(R208:R215,R217:R223,R225:R229)</f>
        <v>815161221</v>
      </c>
      <c r="S231" s="32">
        <f>SUM(S208:S215,S217:S223,S225:S229)</f>
        <v>161206904</v>
      </c>
      <c r="T231" s="37">
        <f t="shared" si="47"/>
        <v>0.21104634511741391</v>
      </c>
      <c r="U231" s="37">
        <f t="shared" si="48"/>
        <v>0.35534628219148723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24942663</v>
      </c>
      <c r="E234" s="31">
        <v>25122663</v>
      </c>
      <c r="F234" s="31">
        <v>4286029</v>
      </c>
      <c r="G234" s="36">
        <f t="shared" ref="G234:G260" si="49">IF(($D234     =0),0,($F234     /$D234     ))</f>
        <v>0.17183526073378771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4286029</v>
      </c>
      <c r="O234" s="36">
        <f t="shared" ref="O234:O260" si="53">IF(($D234     =0),0,($N234     /$D234     ))</f>
        <v>0.17183526073378771</v>
      </c>
      <c r="P234" s="31">
        <v>3842231</v>
      </c>
      <c r="Q234" s="31">
        <v>22931968</v>
      </c>
      <c r="R234" s="31">
        <v>14548950</v>
      </c>
      <c r="S234" s="31">
        <v>3842231</v>
      </c>
      <c r="T234" s="36">
        <f t="shared" ref="T234:T260" si="54">IF(($Q234     =0),0,($S234     /$Q234     ))</f>
        <v>0.16754911745908593</v>
      </c>
      <c r="U234" s="36">
        <f t="shared" ref="U234:U260" si="55">IF(($P234     =0),0,(($F234     /$P234     )-1))</f>
        <v>0.11550528846391583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43125899</v>
      </c>
      <c r="E235" s="31">
        <v>43125899</v>
      </c>
      <c r="F235" s="31">
        <v>10579669</v>
      </c>
      <c r="G235" s="36">
        <f t="shared" si="49"/>
        <v>0.24532054392651617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10579669</v>
      </c>
      <c r="O235" s="36">
        <f t="shared" si="53"/>
        <v>0.24532054392651617</v>
      </c>
      <c r="P235" s="31">
        <v>8167796</v>
      </c>
      <c r="Q235" s="31">
        <v>51987662</v>
      </c>
      <c r="R235" s="31">
        <v>47489635</v>
      </c>
      <c r="S235" s="31">
        <v>8167796</v>
      </c>
      <c r="T235" s="36">
        <f t="shared" si="54"/>
        <v>0.15711027743467287</v>
      </c>
      <c r="U235" s="36">
        <f t="shared" si="55"/>
        <v>0.29529055329001852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67684711</v>
      </c>
      <c r="E236" s="31">
        <v>67684711</v>
      </c>
      <c r="F236" s="31">
        <v>165910</v>
      </c>
      <c r="G236" s="36">
        <f t="shared" si="49"/>
        <v>2.4512182670027209E-3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165910</v>
      </c>
      <c r="O236" s="36">
        <f t="shared" si="53"/>
        <v>2.4512182670027209E-3</v>
      </c>
      <c r="P236" s="31">
        <v>13350412</v>
      </c>
      <c r="Q236" s="31">
        <v>81397579</v>
      </c>
      <c r="R236" s="31">
        <v>80479862</v>
      </c>
      <c r="S236" s="31">
        <v>13350412</v>
      </c>
      <c r="T236" s="36">
        <f t="shared" si="54"/>
        <v>0.16401485356216799</v>
      </c>
      <c r="U236" s="36">
        <f t="shared" si="55"/>
        <v>-0.98757266816934186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5974058</v>
      </c>
      <c r="E237" s="31">
        <v>5974058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586907</v>
      </c>
      <c r="Q237" s="31">
        <v>4630559</v>
      </c>
      <c r="R237" s="31">
        <v>5073776</v>
      </c>
      <c r="S237" s="31">
        <v>586907</v>
      </c>
      <c r="T237" s="36">
        <f t="shared" si="54"/>
        <v>0.12674646840694612</v>
      </c>
      <c r="U237" s="36">
        <f t="shared" si="55"/>
        <v>-1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40717313</v>
      </c>
      <c r="E238" s="31">
        <v>40717313</v>
      </c>
      <c r="F238" s="31">
        <v>7695875</v>
      </c>
      <c r="G238" s="36">
        <f t="shared" si="49"/>
        <v>0.18900743769609749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7695875</v>
      </c>
      <c r="O238" s="36">
        <f t="shared" si="53"/>
        <v>0.18900743769609749</v>
      </c>
      <c r="P238" s="31">
        <v>7272220</v>
      </c>
      <c r="Q238" s="31">
        <v>37776030</v>
      </c>
      <c r="R238" s="31">
        <v>38693516</v>
      </c>
      <c r="S238" s="31">
        <v>7272220</v>
      </c>
      <c r="T238" s="36">
        <f t="shared" si="54"/>
        <v>0.19250884754168185</v>
      </c>
      <c r="U238" s="36">
        <f t="shared" si="55"/>
        <v>5.8256625899656411E-2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24664072</v>
      </c>
      <c r="E239" s="31">
        <v>24664072</v>
      </c>
      <c r="F239" s="31">
        <v>4571145</v>
      </c>
      <c r="G239" s="36">
        <f t="shared" si="49"/>
        <v>0.18533618455216966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4571145</v>
      </c>
      <c r="O239" s="36">
        <f t="shared" si="53"/>
        <v>0.18533618455216966</v>
      </c>
      <c r="P239" s="31">
        <v>3619812</v>
      </c>
      <c r="Q239" s="31">
        <v>24565399</v>
      </c>
      <c r="R239" s="31">
        <v>25065708</v>
      </c>
      <c r="S239" s="31">
        <v>3619812</v>
      </c>
      <c r="T239" s="36">
        <f t="shared" si="54"/>
        <v>0.14735408938401529</v>
      </c>
      <c r="U239" s="36">
        <f t="shared" si="55"/>
        <v>0.26281282011330975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207108716</v>
      </c>
      <c r="E240" s="32">
        <f>SUM(E234:E239)</f>
        <v>207288716</v>
      </c>
      <c r="F240" s="32">
        <f>SUM(F234:F239)</f>
        <v>27298628</v>
      </c>
      <c r="G240" s="37">
        <f t="shared" si="49"/>
        <v>0.13180820453736963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27298628</v>
      </c>
      <c r="O240" s="37">
        <f t="shared" si="53"/>
        <v>0.13180820453736963</v>
      </c>
      <c r="P240" s="32">
        <f>SUM(P234:P239)</f>
        <v>36839378</v>
      </c>
      <c r="Q240" s="32">
        <f>SUM(Q234:Q239)</f>
        <v>223289197</v>
      </c>
      <c r="R240" s="32">
        <f>SUM(R234:R239)</f>
        <v>211351447</v>
      </c>
      <c r="S240" s="32">
        <f>SUM(S234:S239)</f>
        <v>36839378</v>
      </c>
      <c r="T240" s="37">
        <f t="shared" si="54"/>
        <v>0.16498504403685951</v>
      </c>
      <c r="U240" s="37">
        <f t="shared" si="55"/>
        <v>-0.25898238564179887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13848744</v>
      </c>
      <c r="E241" s="31">
        <v>13848744</v>
      </c>
      <c r="F241" s="31">
        <v>3088889</v>
      </c>
      <c r="G241" s="36">
        <f t="shared" si="49"/>
        <v>0.22304470354856729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3088889</v>
      </c>
      <c r="O241" s="36">
        <f t="shared" si="53"/>
        <v>0.22304470354856729</v>
      </c>
      <c r="P241" s="31">
        <v>2226008</v>
      </c>
      <c r="Q241" s="31">
        <v>11181996</v>
      </c>
      <c r="R241" s="31">
        <v>11770536</v>
      </c>
      <c r="S241" s="31">
        <v>2226008</v>
      </c>
      <c r="T241" s="36">
        <f t="shared" si="54"/>
        <v>0.19907072046886798</v>
      </c>
      <c r="U241" s="36">
        <f t="shared" si="55"/>
        <v>0.38763607318572091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6263299</v>
      </c>
      <c r="E242" s="31">
        <v>6263299</v>
      </c>
      <c r="F242" s="31">
        <v>1332635</v>
      </c>
      <c r="G242" s="36">
        <f t="shared" si="49"/>
        <v>0.21276886190488431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1332635</v>
      </c>
      <c r="O242" s="36">
        <f t="shared" si="53"/>
        <v>0.21276886190488431</v>
      </c>
      <c r="P242" s="31">
        <v>1117698</v>
      </c>
      <c r="Q242" s="31">
        <v>5932038</v>
      </c>
      <c r="R242" s="31">
        <v>5163206</v>
      </c>
      <c r="S242" s="31">
        <v>1117698</v>
      </c>
      <c r="T242" s="36">
        <f t="shared" si="54"/>
        <v>0.18841720164301037</v>
      </c>
      <c r="U242" s="36">
        <f t="shared" si="55"/>
        <v>0.19230328765015248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32685460</v>
      </c>
      <c r="E243" s="31">
        <v>32685460</v>
      </c>
      <c r="F243" s="31">
        <v>1885067</v>
      </c>
      <c r="G243" s="36">
        <f t="shared" si="49"/>
        <v>5.7672953050071807E-2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1885067</v>
      </c>
      <c r="O243" s="36">
        <f t="shared" si="53"/>
        <v>5.7672953050071807E-2</v>
      </c>
      <c r="P243" s="31">
        <v>4949589</v>
      </c>
      <c r="Q243" s="31">
        <v>31771560</v>
      </c>
      <c r="R243" s="31">
        <v>26024525</v>
      </c>
      <c r="S243" s="31">
        <v>4949589</v>
      </c>
      <c r="T243" s="36">
        <f t="shared" si="54"/>
        <v>0.15578677911943889</v>
      </c>
      <c r="U243" s="36">
        <f t="shared" si="55"/>
        <v>-0.61914676147857928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61578000</v>
      </c>
      <c r="E244" s="31">
        <v>61578000</v>
      </c>
      <c r="F244" s="31">
        <v>476135</v>
      </c>
      <c r="G244" s="36">
        <f t="shared" si="49"/>
        <v>7.7322257949267595E-3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476135</v>
      </c>
      <c r="O244" s="36">
        <f t="shared" si="53"/>
        <v>7.7322257949267595E-3</v>
      </c>
      <c r="P244" s="31">
        <v>11196</v>
      </c>
      <c r="Q244" s="31">
        <v>45568</v>
      </c>
      <c r="R244" s="31">
        <v>45568</v>
      </c>
      <c r="S244" s="31">
        <v>11196</v>
      </c>
      <c r="T244" s="36">
        <f t="shared" si="54"/>
        <v>0.24569873595505617</v>
      </c>
      <c r="U244" s="36">
        <f t="shared" si="55"/>
        <v>41.527241872097179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24716224</v>
      </c>
      <c r="E245" s="31">
        <v>24716224</v>
      </c>
      <c r="F245" s="31">
        <v>820630</v>
      </c>
      <c r="G245" s="36">
        <f t="shared" si="49"/>
        <v>3.3202078116786771E-2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820630</v>
      </c>
      <c r="O245" s="36">
        <f t="shared" si="53"/>
        <v>3.3202078116786771E-2</v>
      </c>
      <c r="P245" s="31">
        <v>156745</v>
      </c>
      <c r="Q245" s="31">
        <v>12627686</v>
      </c>
      <c r="R245" s="31">
        <v>5756853</v>
      </c>
      <c r="S245" s="31">
        <v>156745</v>
      </c>
      <c r="T245" s="36">
        <f t="shared" si="54"/>
        <v>1.2412804689631973E-2</v>
      </c>
      <c r="U245" s="36">
        <f t="shared" si="55"/>
        <v>4.2354461067338667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18333987</v>
      </c>
      <c r="E246" s="31">
        <v>18333987</v>
      </c>
      <c r="F246" s="31">
        <v>4816872</v>
      </c>
      <c r="G246" s="36">
        <f t="shared" si="49"/>
        <v>0.26272910524044768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4816872</v>
      </c>
      <c r="O246" s="36">
        <f t="shared" si="53"/>
        <v>0.26272910524044768</v>
      </c>
      <c r="P246" s="31">
        <v>3773857</v>
      </c>
      <c r="Q246" s="31">
        <v>26800811</v>
      </c>
      <c r="R246" s="31">
        <v>18245302</v>
      </c>
      <c r="S246" s="31">
        <v>3773857</v>
      </c>
      <c r="T246" s="36">
        <f t="shared" si="54"/>
        <v>0.1408112985834645</v>
      </c>
      <c r="U246" s="36">
        <f t="shared" si="55"/>
        <v>0.2763790466888385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157425714</v>
      </c>
      <c r="E247" s="32">
        <f>SUM(E241:E246)</f>
        <v>157425714</v>
      </c>
      <c r="F247" s="32">
        <f>SUM(F241:F246)</f>
        <v>12420228</v>
      </c>
      <c r="G247" s="37">
        <f t="shared" si="49"/>
        <v>7.8895802244860716E-2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12420228</v>
      </c>
      <c r="O247" s="37">
        <f t="shared" si="53"/>
        <v>7.8895802244860716E-2</v>
      </c>
      <c r="P247" s="32">
        <f>SUM(P241:P246)</f>
        <v>12235093</v>
      </c>
      <c r="Q247" s="32">
        <f>SUM(Q241:Q246)</f>
        <v>88359659</v>
      </c>
      <c r="R247" s="32">
        <f>SUM(R241:R246)</f>
        <v>67005990</v>
      </c>
      <c r="S247" s="32">
        <f>SUM(S241:S246)</f>
        <v>12235093</v>
      </c>
      <c r="T247" s="37">
        <f t="shared" si="54"/>
        <v>0.13846921930742173</v>
      </c>
      <c r="U247" s="37">
        <f t="shared" si="55"/>
        <v>1.5131474685153634E-2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11100949</v>
      </c>
      <c r="E248" s="31">
        <v>11100949</v>
      </c>
      <c r="F248" s="31">
        <v>4378592</v>
      </c>
      <c r="G248" s="36">
        <f t="shared" si="49"/>
        <v>0.39443402541530459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4378592</v>
      </c>
      <c r="O248" s="36">
        <f t="shared" si="53"/>
        <v>0.39443402541530459</v>
      </c>
      <c r="P248" s="31">
        <v>1837399</v>
      </c>
      <c r="Q248" s="31">
        <v>11801366</v>
      </c>
      <c r="R248" s="31">
        <v>14986430</v>
      </c>
      <c r="S248" s="31">
        <v>1837399</v>
      </c>
      <c r="T248" s="36">
        <f t="shared" si="54"/>
        <v>0.15569375612958702</v>
      </c>
      <c r="U248" s="36">
        <f t="shared" si="55"/>
        <v>1.3830381969294638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12306617</v>
      </c>
      <c r="E249" s="31">
        <v>12306617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-115702</v>
      </c>
      <c r="Q249" s="31">
        <v>5941344</v>
      </c>
      <c r="R249" s="31">
        <v>8146343</v>
      </c>
      <c r="S249" s="31">
        <v>-115702</v>
      </c>
      <c r="T249" s="36">
        <f t="shared" si="54"/>
        <v>-1.9474044929901381E-2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4471567</v>
      </c>
      <c r="E250" s="31">
        <v>4471567</v>
      </c>
      <c r="F250" s="31">
        <v>1292408</v>
      </c>
      <c r="G250" s="36">
        <f t="shared" si="49"/>
        <v>0.2890279850441691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1292408</v>
      </c>
      <c r="O250" s="36">
        <f t="shared" si="53"/>
        <v>0.2890279850441691</v>
      </c>
      <c r="P250" s="31">
        <v>2950472</v>
      </c>
      <c r="Q250" s="31">
        <v>4441774</v>
      </c>
      <c r="R250" s="31">
        <v>5419074</v>
      </c>
      <c r="S250" s="31">
        <v>2950472</v>
      </c>
      <c r="T250" s="36">
        <f t="shared" si="54"/>
        <v>0.66425531780770475</v>
      </c>
      <c r="U250" s="36">
        <f t="shared" si="55"/>
        <v>-0.56196567871174508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2789422</v>
      </c>
      <c r="E251" s="31">
        <v>2789422</v>
      </c>
      <c r="F251" s="31">
        <v>745617</v>
      </c>
      <c r="G251" s="36">
        <f t="shared" si="49"/>
        <v>0.2673016130223394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745617</v>
      </c>
      <c r="O251" s="36">
        <f t="shared" si="53"/>
        <v>0.2673016130223394</v>
      </c>
      <c r="P251" s="31">
        <v>703872</v>
      </c>
      <c r="Q251" s="31">
        <v>3539940</v>
      </c>
      <c r="R251" s="31">
        <v>4381201</v>
      </c>
      <c r="S251" s="31">
        <v>703872</v>
      </c>
      <c r="T251" s="36">
        <f t="shared" si="54"/>
        <v>0.19883726842827845</v>
      </c>
      <c r="U251" s="36">
        <f t="shared" si="55"/>
        <v>5.9307658210583813E-2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442092</v>
      </c>
      <c r="E252" s="31">
        <v>442092</v>
      </c>
      <c r="F252" s="31">
        <v>295491</v>
      </c>
      <c r="G252" s="36">
        <f t="shared" si="49"/>
        <v>0.66839255177655332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295491</v>
      </c>
      <c r="O252" s="36">
        <f t="shared" si="53"/>
        <v>0.66839255177655332</v>
      </c>
      <c r="P252" s="31">
        <v>3718485</v>
      </c>
      <c r="Q252" s="31">
        <v>22511844</v>
      </c>
      <c r="R252" s="31">
        <v>22511844</v>
      </c>
      <c r="S252" s="31">
        <v>3718485</v>
      </c>
      <c r="T252" s="36">
        <f t="shared" si="54"/>
        <v>0.16517904974821254</v>
      </c>
      <c r="U252" s="36">
        <f t="shared" si="55"/>
        <v>-0.92053457254769078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31110647</v>
      </c>
      <c r="E254" s="32">
        <f>SUM(E248:E253)</f>
        <v>31110647</v>
      </c>
      <c r="F254" s="32">
        <f>SUM(F248:F253)</f>
        <v>6712108</v>
      </c>
      <c r="G254" s="37">
        <f t="shared" si="49"/>
        <v>0.21574954709235072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6712108</v>
      </c>
      <c r="O254" s="37">
        <f t="shared" si="53"/>
        <v>0.21574954709235072</v>
      </c>
      <c r="P254" s="32">
        <f>SUM(P248:P253)</f>
        <v>9094526</v>
      </c>
      <c r="Q254" s="32">
        <f>SUM(Q248:Q253)</f>
        <v>48236268</v>
      </c>
      <c r="R254" s="32">
        <f>SUM(R248:R253)</f>
        <v>55444892</v>
      </c>
      <c r="S254" s="32">
        <f>SUM(S248:S253)</f>
        <v>9094526</v>
      </c>
      <c r="T254" s="37">
        <f t="shared" si="54"/>
        <v>0.18854124452579954</v>
      </c>
      <c r="U254" s="37">
        <f t="shared" si="55"/>
        <v>-0.26196175589579929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120860964</v>
      </c>
      <c r="E255" s="31">
        <v>120860964</v>
      </c>
      <c r="F255" s="31">
        <v>17891506</v>
      </c>
      <c r="G255" s="36">
        <f t="shared" si="49"/>
        <v>0.14803378533369965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17891506</v>
      </c>
      <c r="O255" s="36">
        <f t="shared" si="53"/>
        <v>0.14803378533369965</v>
      </c>
      <c r="P255" s="31">
        <v>16028518</v>
      </c>
      <c r="Q255" s="31">
        <v>113049516</v>
      </c>
      <c r="R255" s="31">
        <v>114615801</v>
      </c>
      <c r="S255" s="31">
        <v>16028518</v>
      </c>
      <c r="T255" s="36">
        <f t="shared" si="54"/>
        <v>0.14178316340602468</v>
      </c>
      <c r="U255" s="36">
        <f t="shared" si="55"/>
        <v>0.11622958529291361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14151132</v>
      </c>
      <c r="E256" s="31">
        <v>14151132</v>
      </c>
      <c r="F256" s="31">
        <v>725153</v>
      </c>
      <c r="G256" s="36">
        <f t="shared" si="49"/>
        <v>5.1243462360466993E-2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725153</v>
      </c>
      <c r="O256" s="36">
        <f t="shared" si="53"/>
        <v>5.1243462360466993E-2</v>
      </c>
      <c r="P256" s="31">
        <v>963411</v>
      </c>
      <c r="Q256" s="31">
        <v>15377587</v>
      </c>
      <c r="R256" s="31">
        <v>15487587</v>
      </c>
      <c r="S256" s="31">
        <v>963411</v>
      </c>
      <c r="T256" s="36">
        <f t="shared" si="54"/>
        <v>6.2650336492975134E-2</v>
      </c>
      <c r="U256" s="36">
        <f t="shared" si="55"/>
        <v>-0.24730670503035568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49178635</v>
      </c>
      <c r="E257" s="31">
        <v>49178635</v>
      </c>
      <c r="F257" s="31">
        <v>12043177</v>
      </c>
      <c r="G257" s="36">
        <f t="shared" si="49"/>
        <v>0.24488636173004802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12043177</v>
      </c>
      <c r="O257" s="36">
        <f t="shared" si="53"/>
        <v>0.24488636173004802</v>
      </c>
      <c r="P257" s="31">
        <v>11185250</v>
      </c>
      <c r="Q257" s="31">
        <v>46859836</v>
      </c>
      <c r="R257" s="31">
        <v>47628826</v>
      </c>
      <c r="S257" s="31">
        <v>11185250</v>
      </c>
      <c r="T257" s="36">
        <f t="shared" si="54"/>
        <v>0.23869588446703058</v>
      </c>
      <c r="U257" s="36">
        <f t="shared" si="55"/>
        <v>7.6701638318320997E-2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66280200</v>
      </c>
      <c r="E258" s="31">
        <v>66280200</v>
      </c>
      <c r="F258" s="31">
        <v>15391546</v>
      </c>
      <c r="G258" s="36">
        <f t="shared" si="49"/>
        <v>0.23221936566274695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15391546</v>
      </c>
      <c r="O258" s="36">
        <f t="shared" si="53"/>
        <v>0.23221936566274695</v>
      </c>
      <c r="P258" s="31">
        <v>18317691</v>
      </c>
      <c r="Q258" s="31">
        <v>62079411</v>
      </c>
      <c r="R258" s="31">
        <v>69287472</v>
      </c>
      <c r="S258" s="31">
        <v>18317691</v>
      </c>
      <c r="T258" s="36">
        <f t="shared" si="54"/>
        <v>0.29506869838053068</v>
      </c>
      <c r="U258" s="36">
        <f t="shared" si="55"/>
        <v>-0.15974420575169657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250470931</v>
      </c>
      <c r="E259" s="32">
        <f>SUM(E255:E258)</f>
        <v>250470931</v>
      </c>
      <c r="F259" s="32">
        <f>SUM(F255:F258)</f>
        <v>46051382</v>
      </c>
      <c r="G259" s="37">
        <f t="shared" si="49"/>
        <v>0.18385918803487819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46051382</v>
      </c>
      <c r="O259" s="37">
        <f t="shared" si="53"/>
        <v>0.18385918803487819</v>
      </c>
      <c r="P259" s="32">
        <f>SUM(P255:P258)</f>
        <v>46494870</v>
      </c>
      <c r="Q259" s="32">
        <f>SUM(Q255:Q258)</f>
        <v>237366350</v>
      </c>
      <c r="R259" s="32">
        <f>SUM(R255:R258)</f>
        <v>247019686</v>
      </c>
      <c r="S259" s="32">
        <f>SUM(S255:S258)</f>
        <v>46494870</v>
      </c>
      <c r="T259" s="37">
        <f t="shared" si="54"/>
        <v>0.195878101508491</v>
      </c>
      <c r="U259" s="37">
        <f t="shared" si="55"/>
        <v>-9.5384286481497993E-3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646116008</v>
      </c>
      <c r="E260" s="32">
        <f>SUM(E234:E239,E241:E246,E248:E253,E255:E258)</f>
        <v>646296008</v>
      </c>
      <c r="F260" s="32">
        <f>SUM(F234:F239,F241:F246,F248:F253,F255:F258)</f>
        <v>92482346</v>
      </c>
      <c r="G260" s="37">
        <f t="shared" si="49"/>
        <v>0.14313582213551967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92482346</v>
      </c>
      <c r="O260" s="37">
        <f t="shared" si="53"/>
        <v>0.14313582213551967</v>
      </c>
      <c r="P260" s="32">
        <f>SUM(P234:P239,P241:P246,P248:P253,P255:P258)</f>
        <v>104663867</v>
      </c>
      <c r="Q260" s="32">
        <f>SUM(Q234:Q239,Q241:Q246,Q248:Q253,Q255:Q258)</f>
        <v>597251474</v>
      </c>
      <c r="R260" s="32">
        <f>SUM(R234:R239,R241:R246,R248:R253,R255:R258)</f>
        <v>580822015</v>
      </c>
      <c r="S260" s="32">
        <f>SUM(S234:S239,S241:S246,S248:S253,S255:S258)</f>
        <v>104663867</v>
      </c>
      <c r="T260" s="37">
        <f t="shared" si="54"/>
        <v>0.175242542808693</v>
      </c>
      <c r="U260" s="37">
        <f t="shared" si="55"/>
        <v>-0.11638707176756613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9653922</v>
      </c>
      <c r="E263" s="31">
        <v>9653922</v>
      </c>
      <c r="F263" s="31">
        <v>1694234</v>
      </c>
      <c r="G263" s="36">
        <f t="shared" ref="G263:G299" si="56">IF(($D263     =0),0,($F263     /$D263     ))</f>
        <v>0.17549696382465074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1694234</v>
      </c>
      <c r="O263" s="36">
        <f t="shared" ref="O263:O299" si="60">IF(($D263     =0),0,($N263     /$D263     ))</f>
        <v>0.17549696382465074</v>
      </c>
      <c r="P263" s="31">
        <v>1546335</v>
      </c>
      <c r="Q263" s="31">
        <v>10611104</v>
      </c>
      <c r="R263" s="31">
        <v>15342104</v>
      </c>
      <c r="S263" s="31">
        <v>1546335</v>
      </c>
      <c r="T263" s="36">
        <f t="shared" ref="T263:T299" si="61">IF(($Q263     =0),0,($S263     /$Q263     ))</f>
        <v>0.14572800341981382</v>
      </c>
      <c r="U263" s="36">
        <f t="shared" ref="U263:U299" si="62">IF(($P263     =0),0,(($F263     /$P263     )-1))</f>
        <v>9.5644863499823707E-2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18914124</v>
      </c>
      <c r="E264" s="31">
        <v>18914124</v>
      </c>
      <c r="F264" s="31">
        <v>4878940</v>
      </c>
      <c r="G264" s="36">
        <f t="shared" si="56"/>
        <v>0.257952205452391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4878940</v>
      </c>
      <c r="O264" s="36">
        <f t="shared" si="60"/>
        <v>0.257952205452391</v>
      </c>
      <c r="P264" s="31">
        <v>4302181</v>
      </c>
      <c r="Q264" s="31">
        <v>18557992</v>
      </c>
      <c r="R264" s="31">
        <v>17951047</v>
      </c>
      <c r="S264" s="31">
        <v>4302181</v>
      </c>
      <c r="T264" s="36">
        <f t="shared" si="61"/>
        <v>0.23182362617679758</v>
      </c>
      <c r="U264" s="36">
        <f t="shared" si="62"/>
        <v>0.13406200250524103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61869040</v>
      </c>
      <c r="E265" s="31">
        <v>61869040</v>
      </c>
      <c r="F265" s="31">
        <v>15231689</v>
      </c>
      <c r="G265" s="36">
        <f t="shared" si="56"/>
        <v>0.24619242516127615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15231689</v>
      </c>
      <c r="O265" s="36">
        <f t="shared" si="60"/>
        <v>0.24619242516127615</v>
      </c>
      <c r="P265" s="31">
        <v>13698647</v>
      </c>
      <c r="Q265" s="31">
        <v>70055071</v>
      </c>
      <c r="R265" s="31">
        <v>64649572</v>
      </c>
      <c r="S265" s="31">
        <v>13698647</v>
      </c>
      <c r="T265" s="36">
        <f t="shared" si="61"/>
        <v>0.19554111935736956</v>
      </c>
      <c r="U265" s="36">
        <f t="shared" si="62"/>
        <v>0.11191192823641627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8335079</v>
      </c>
      <c r="E266" s="31">
        <v>8335079</v>
      </c>
      <c r="F266" s="31">
        <v>1154584</v>
      </c>
      <c r="G266" s="36">
        <f t="shared" si="56"/>
        <v>0.13852106260780492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1154584</v>
      </c>
      <c r="O266" s="36">
        <f t="shared" si="60"/>
        <v>0.13852106260780492</v>
      </c>
      <c r="P266" s="31">
        <v>1647647</v>
      </c>
      <c r="Q266" s="31">
        <v>7894533</v>
      </c>
      <c r="R266" s="31">
        <v>7496374</v>
      </c>
      <c r="S266" s="31">
        <v>1647647</v>
      </c>
      <c r="T266" s="36">
        <f t="shared" si="61"/>
        <v>0.20870734215690784</v>
      </c>
      <c r="U266" s="36">
        <f t="shared" si="62"/>
        <v>-0.29925281325429531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98772165</v>
      </c>
      <c r="E267" s="32">
        <f>SUM(E263:E266)</f>
        <v>98772165</v>
      </c>
      <c r="F267" s="32">
        <f>SUM(F263:F266)</f>
        <v>22959447</v>
      </c>
      <c r="G267" s="37">
        <f t="shared" si="56"/>
        <v>0.23244855471174494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22959447</v>
      </c>
      <c r="O267" s="37">
        <f t="shared" si="60"/>
        <v>0.23244855471174494</v>
      </c>
      <c r="P267" s="32">
        <f>SUM(P263:P266)</f>
        <v>21194810</v>
      </c>
      <c r="Q267" s="32">
        <f>SUM(Q263:Q266)</f>
        <v>107118700</v>
      </c>
      <c r="R267" s="32">
        <f>SUM(R263:R266)</f>
        <v>105439097</v>
      </c>
      <c r="S267" s="32">
        <f>SUM(S263:S266)</f>
        <v>21194810</v>
      </c>
      <c r="T267" s="37">
        <f t="shared" si="61"/>
        <v>0.19786283814123959</v>
      </c>
      <c r="U267" s="37">
        <f t="shared" si="62"/>
        <v>8.3257976834894887E-2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4028528</v>
      </c>
      <c r="E268" s="31">
        <v>4028528</v>
      </c>
      <c r="F268" s="31">
        <v>1697389</v>
      </c>
      <c r="G268" s="36">
        <f t="shared" si="56"/>
        <v>0.4213422371645425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1697389</v>
      </c>
      <c r="O268" s="36">
        <f t="shared" si="60"/>
        <v>0.4213422371645425</v>
      </c>
      <c r="P268" s="31">
        <v>889306</v>
      </c>
      <c r="Q268" s="31">
        <v>2280125</v>
      </c>
      <c r="R268" s="31">
        <v>3242376</v>
      </c>
      <c r="S268" s="31">
        <v>889306</v>
      </c>
      <c r="T268" s="36">
        <f t="shared" si="61"/>
        <v>0.39002510827257275</v>
      </c>
      <c r="U268" s="36">
        <f t="shared" si="62"/>
        <v>0.9086669830182188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11303087</v>
      </c>
      <c r="E269" s="31">
        <v>11303087</v>
      </c>
      <c r="F269" s="31">
        <v>1828419</v>
      </c>
      <c r="G269" s="36">
        <f t="shared" si="56"/>
        <v>0.16176279984397182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1828419</v>
      </c>
      <c r="O269" s="36">
        <f t="shared" si="60"/>
        <v>0.16176279984397182</v>
      </c>
      <c r="P269" s="31">
        <v>1874384</v>
      </c>
      <c r="Q269" s="31">
        <v>11506595</v>
      </c>
      <c r="R269" s="31">
        <v>10756999</v>
      </c>
      <c r="S269" s="31">
        <v>1874384</v>
      </c>
      <c r="T269" s="36">
        <f t="shared" si="61"/>
        <v>0.16289649544456897</v>
      </c>
      <c r="U269" s="36">
        <f t="shared" si="62"/>
        <v>-2.4522723198661556E-2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1180486</v>
      </c>
      <c r="E270" s="31">
        <v>1180486</v>
      </c>
      <c r="F270" s="31">
        <v>360856</v>
      </c>
      <c r="G270" s="36">
        <f t="shared" si="56"/>
        <v>0.30568426902140305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360856</v>
      </c>
      <c r="O270" s="36">
        <f t="shared" si="60"/>
        <v>0.30568426902140305</v>
      </c>
      <c r="P270" s="31">
        <v>25209</v>
      </c>
      <c r="Q270" s="31">
        <v>1190000</v>
      </c>
      <c r="R270" s="31">
        <v>1090000</v>
      </c>
      <c r="S270" s="31">
        <v>25209</v>
      </c>
      <c r="T270" s="36">
        <f t="shared" si="61"/>
        <v>2.1184033613445379E-2</v>
      </c>
      <c r="U270" s="36">
        <f t="shared" si="62"/>
        <v>13.314570193184974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3426765</v>
      </c>
      <c r="E271" s="31">
        <v>3426765</v>
      </c>
      <c r="F271" s="31">
        <v>343336</v>
      </c>
      <c r="G271" s="36">
        <f t="shared" si="56"/>
        <v>0.10019245556669337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343336</v>
      </c>
      <c r="O271" s="36">
        <f t="shared" si="60"/>
        <v>0.10019245556669337</v>
      </c>
      <c r="P271" s="31">
        <v>578115</v>
      </c>
      <c r="Q271" s="31">
        <v>3523069</v>
      </c>
      <c r="R271" s="31">
        <v>3331855</v>
      </c>
      <c r="S271" s="31">
        <v>578115</v>
      </c>
      <c r="T271" s="36">
        <f t="shared" si="61"/>
        <v>0.16409414632526356</v>
      </c>
      <c r="U271" s="36">
        <f t="shared" si="62"/>
        <v>-0.40611124084308481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1770917</v>
      </c>
      <c r="E272" s="31">
        <v>1770917</v>
      </c>
      <c r="F272" s="31">
        <v>367055</v>
      </c>
      <c r="G272" s="36">
        <f t="shared" si="56"/>
        <v>0.20726832482832341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367055</v>
      </c>
      <c r="O272" s="36">
        <f t="shared" si="60"/>
        <v>0.20726832482832341</v>
      </c>
      <c r="P272" s="31">
        <v>331728</v>
      </c>
      <c r="Q272" s="31">
        <v>1436018</v>
      </c>
      <c r="R272" s="31">
        <v>1436018</v>
      </c>
      <c r="S272" s="31">
        <v>331728</v>
      </c>
      <c r="T272" s="36">
        <f t="shared" si="61"/>
        <v>0.23100546093433369</v>
      </c>
      <c r="U272" s="36">
        <f t="shared" si="62"/>
        <v>0.10649387449959002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3794527</v>
      </c>
      <c r="E273" s="31">
        <v>3794527</v>
      </c>
      <c r="F273" s="31">
        <v>358305</v>
      </c>
      <c r="G273" s="36">
        <f t="shared" si="56"/>
        <v>9.4426788898853531E-2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358305</v>
      </c>
      <c r="O273" s="36">
        <f t="shared" si="60"/>
        <v>9.4426788898853531E-2</v>
      </c>
      <c r="P273" s="31">
        <v>325201</v>
      </c>
      <c r="Q273" s="31">
        <v>4097801</v>
      </c>
      <c r="R273" s="31">
        <v>4079801</v>
      </c>
      <c r="S273" s="31">
        <v>325201</v>
      </c>
      <c r="T273" s="36">
        <f t="shared" si="61"/>
        <v>7.9359881067919108E-2</v>
      </c>
      <c r="U273" s="36">
        <f t="shared" si="62"/>
        <v>0.10179550493387168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25504310</v>
      </c>
      <c r="E275" s="32">
        <f>SUM(E268:E274)</f>
        <v>25504310</v>
      </c>
      <c r="F275" s="32">
        <f>SUM(F268:F274)</f>
        <v>4955360</v>
      </c>
      <c r="G275" s="37">
        <f t="shared" si="56"/>
        <v>0.19429500347196219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4955360</v>
      </c>
      <c r="O275" s="37">
        <f t="shared" si="60"/>
        <v>0.19429500347196219</v>
      </c>
      <c r="P275" s="32">
        <f>SUM(P268:P274)</f>
        <v>4023943</v>
      </c>
      <c r="Q275" s="32">
        <f>SUM(Q268:Q274)</f>
        <v>24033608</v>
      </c>
      <c r="R275" s="32">
        <f>SUM(R268:R274)</f>
        <v>23937049</v>
      </c>
      <c r="S275" s="32">
        <f>SUM(S268:S274)</f>
        <v>4023943</v>
      </c>
      <c r="T275" s="37">
        <f t="shared" si="61"/>
        <v>0.16742983408899736</v>
      </c>
      <c r="U275" s="37">
        <f t="shared" si="62"/>
        <v>0.23146873601340778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3562491</v>
      </c>
      <c r="E276" s="31">
        <v>3562491</v>
      </c>
      <c r="F276" s="31">
        <v>559266</v>
      </c>
      <c r="G276" s="36">
        <f t="shared" si="56"/>
        <v>0.15698734396802685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559266</v>
      </c>
      <c r="O276" s="36">
        <f t="shared" si="60"/>
        <v>0.15698734396802685</v>
      </c>
      <c r="P276" s="31">
        <v>541361</v>
      </c>
      <c r="Q276" s="31">
        <v>7096560</v>
      </c>
      <c r="R276" s="31">
        <v>3303550</v>
      </c>
      <c r="S276" s="31">
        <v>541361</v>
      </c>
      <c r="T276" s="36">
        <f t="shared" si="61"/>
        <v>7.6284988783297827E-2</v>
      </c>
      <c r="U276" s="36">
        <f t="shared" si="62"/>
        <v>3.3074048555400193E-2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6516100</v>
      </c>
      <c r="E277" s="31">
        <v>6516100</v>
      </c>
      <c r="F277" s="31">
        <v>931612</v>
      </c>
      <c r="G277" s="36">
        <f t="shared" si="56"/>
        <v>0.14297079541443503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931612</v>
      </c>
      <c r="O277" s="36">
        <f t="shared" si="60"/>
        <v>0.14297079541443503</v>
      </c>
      <c r="P277" s="31">
        <v>930719</v>
      </c>
      <c r="Q277" s="31">
        <v>4591038</v>
      </c>
      <c r="R277" s="31">
        <v>6278840</v>
      </c>
      <c r="S277" s="31">
        <v>930719</v>
      </c>
      <c r="T277" s="36">
        <f t="shared" si="61"/>
        <v>0.20272517892467889</v>
      </c>
      <c r="U277" s="36">
        <f t="shared" si="62"/>
        <v>9.5947326744161288E-4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23260830</v>
      </c>
      <c r="E278" s="31">
        <v>23260830</v>
      </c>
      <c r="F278" s="31">
        <v>322767</v>
      </c>
      <c r="G278" s="36">
        <f t="shared" si="56"/>
        <v>1.3875988088129272E-2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322767</v>
      </c>
      <c r="O278" s="36">
        <f t="shared" si="60"/>
        <v>1.3875988088129272E-2</v>
      </c>
      <c r="P278" s="31">
        <v>87492</v>
      </c>
      <c r="Q278" s="31">
        <v>0</v>
      </c>
      <c r="R278" s="31">
        <v>8869070</v>
      </c>
      <c r="S278" s="31">
        <v>87492</v>
      </c>
      <c r="T278" s="36">
        <f t="shared" si="61"/>
        <v>0</v>
      </c>
      <c r="U278" s="36">
        <f t="shared" si="62"/>
        <v>2.6891030037031958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3026129</v>
      </c>
      <c r="E279" s="31">
        <v>3026129</v>
      </c>
      <c r="F279" s="31">
        <v>496965</v>
      </c>
      <c r="G279" s="36">
        <f t="shared" si="56"/>
        <v>0.16422465797062849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496965</v>
      </c>
      <c r="O279" s="36">
        <f t="shared" si="60"/>
        <v>0.16422465797062849</v>
      </c>
      <c r="P279" s="31">
        <v>0</v>
      </c>
      <c r="Q279" s="31">
        <v>2677672</v>
      </c>
      <c r="R279" s="31">
        <v>2860262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2681591</v>
      </c>
      <c r="E280" s="31">
        <v>2681591</v>
      </c>
      <c r="F280" s="31">
        <v>626868</v>
      </c>
      <c r="G280" s="36">
        <f t="shared" si="56"/>
        <v>0.23376719268523799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626868</v>
      </c>
      <c r="O280" s="36">
        <f t="shared" si="60"/>
        <v>0.23376719268523799</v>
      </c>
      <c r="P280" s="31">
        <v>577557</v>
      </c>
      <c r="Q280" s="31">
        <v>2761390</v>
      </c>
      <c r="R280" s="31">
        <v>2773388</v>
      </c>
      <c r="S280" s="31">
        <v>577557</v>
      </c>
      <c r="T280" s="36">
        <f t="shared" si="61"/>
        <v>0.2091544475789367</v>
      </c>
      <c r="U280" s="36">
        <f t="shared" si="62"/>
        <v>8.5378586009692503E-2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2636894</v>
      </c>
      <c r="E281" s="31">
        <v>2636894</v>
      </c>
      <c r="F281" s="31">
        <v>537712</v>
      </c>
      <c r="G281" s="36">
        <f t="shared" si="56"/>
        <v>0.20391870132056883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537712</v>
      </c>
      <c r="O281" s="36">
        <f t="shared" si="60"/>
        <v>0.20391870132056883</v>
      </c>
      <c r="P281" s="31">
        <v>547670</v>
      </c>
      <c r="Q281" s="31">
        <v>1360560</v>
      </c>
      <c r="R281" s="31">
        <v>2525760</v>
      </c>
      <c r="S281" s="31">
        <v>547670</v>
      </c>
      <c r="T281" s="36">
        <f t="shared" si="61"/>
        <v>0.40253278061974479</v>
      </c>
      <c r="U281" s="36">
        <f t="shared" si="62"/>
        <v>-1.8182482151660628E-2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1697635</v>
      </c>
      <c r="E282" s="31">
        <v>1697635</v>
      </c>
      <c r="F282" s="31">
        <v>219514</v>
      </c>
      <c r="G282" s="36">
        <f t="shared" si="56"/>
        <v>0.12930576949697667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219514</v>
      </c>
      <c r="O282" s="36">
        <f t="shared" si="60"/>
        <v>0.12930576949697667</v>
      </c>
      <c r="P282" s="31">
        <v>376227</v>
      </c>
      <c r="Q282" s="31">
        <v>1761479</v>
      </c>
      <c r="R282" s="31">
        <v>1660879</v>
      </c>
      <c r="S282" s="31">
        <v>376227</v>
      </c>
      <c r="T282" s="36">
        <f t="shared" si="61"/>
        <v>0.21358585597671048</v>
      </c>
      <c r="U282" s="36">
        <f t="shared" si="62"/>
        <v>-0.41653841962432259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3359754</v>
      </c>
      <c r="E283" s="31">
        <v>3359754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613292</v>
      </c>
      <c r="Q283" s="31">
        <v>3018108</v>
      </c>
      <c r="R283" s="31">
        <v>3018108</v>
      </c>
      <c r="S283" s="31">
        <v>613292</v>
      </c>
      <c r="T283" s="36">
        <f t="shared" si="61"/>
        <v>0.203204126558758</v>
      </c>
      <c r="U283" s="36">
        <f t="shared" si="62"/>
        <v>-1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46741424</v>
      </c>
      <c r="E285" s="32">
        <f>SUM(E276:E284)</f>
        <v>46741424</v>
      </c>
      <c r="F285" s="32">
        <f>SUM(F276:F284)</f>
        <v>3694704</v>
      </c>
      <c r="G285" s="37">
        <f t="shared" si="56"/>
        <v>7.9045602033861864E-2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3694704</v>
      </c>
      <c r="O285" s="37">
        <f t="shared" si="60"/>
        <v>7.9045602033861864E-2</v>
      </c>
      <c r="P285" s="32">
        <f>SUM(P276:P284)</f>
        <v>3674318</v>
      </c>
      <c r="Q285" s="32">
        <f>SUM(Q276:Q284)</f>
        <v>23266807</v>
      </c>
      <c r="R285" s="32">
        <f>SUM(R276:R284)</f>
        <v>31289857</v>
      </c>
      <c r="S285" s="32">
        <f>SUM(S276:S284)</f>
        <v>3674318</v>
      </c>
      <c r="T285" s="37">
        <f t="shared" si="61"/>
        <v>0.15792102457376295</v>
      </c>
      <c r="U285" s="37">
        <f t="shared" si="62"/>
        <v>5.5482405170157456E-3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15844476</v>
      </c>
      <c r="E286" s="31">
        <v>15844476</v>
      </c>
      <c r="F286" s="31">
        <v>2423937</v>
      </c>
      <c r="G286" s="36">
        <f t="shared" si="56"/>
        <v>0.15298309644320204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2423937</v>
      </c>
      <c r="O286" s="36">
        <f t="shared" si="60"/>
        <v>0.15298309644320204</v>
      </c>
      <c r="P286" s="31">
        <v>1053075</v>
      </c>
      <c r="Q286" s="31">
        <v>12559237</v>
      </c>
      <c r="R286" s="31">
        <v>12559237</v>
      </c>
      <c r="S286" s="31">
        <v>1053075</v>
      </c>
      <c r="T286" s="36">
        <f t="shared" si="61"/>
        <v>8.3848644627058155E-2</v>
      </c>
      <c r="U286" s="36">
        <f t="shared" si="62"/>
        <v>1.3017705291645894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1358795</v>
      </c>
      <c r="E287" s="31">
        <v>1358795</v>
      </c>
      <c r="F287" s="31">
        <v>303494</v>
      </c>
      <c r="G287" s="36">
        <f t="shared" si="56"/>
        <v>0.22335525226395447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303494</v>
      </c>
      <c r="O287" s="36">
        <f t="shared" si="60"/>
        <v>0.22335525226395447</v>
      </c>
      <c r="P287" s="31">
        <v>298913</v>
      </c>
      <c r="Q287" s="31">
        <v>1295744</v>
      </c>
      <c r="R287" s="31">
        <v>1295744</v>
      </c>
      <c r="S287" s="31">
        <v>298913</v>
      </c>
      <c r="T287" s="36">
        <f t="shared" si="61"/>
        <v>0.2306883149757977</v>
      </c>
      <c r="U287" s="36">
        <f t="shared" si="62"/>
        <v>1.5325529501895252E-2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16947635</v>
      </c>
      <c r="E288" s="31">
        <v>16947635</v>
      </c>
      <c r="F288" s="31">
        <v>2784895</v>
      </c>
      <c r="G288" s="36">
        <f t="shared" si="56"/>
        <v>0.16432351770615783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2784895</v>
      </c>
      <c r="O288" s="36">
        <f t="shared" si="60"/>
        <v>0.16432351770615783</v>
      </c>
      <c r="P288" s="31">
        <v>2579876</v>
      </c>
      <c r="Q288" s="31">
        <v>16155778</v>
      </c>
      <c r="R288" s="31">
        <v>13890103</v>
      </c>
      <c r="S288" s="31">
        <v>2579876</v>
      </c>
      <c r="T288" s="36">
        <f t="shared" si="61"/>
        <v>0.15968751241815776</v>
      </c>
      <c r="U288" s="36">
        <f t="shared" si="62"/>
        <v>7.9468548100761538E-2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3857210</v>
      </c>
      <c r="E289" s="31">
        <v>3857210</v>
      </c>
      <c r="F289" s="31">
        <v>675346</v>
      </c>
      <c r="G289" s="36">
        <f t="shared" si="56"/>
        <v>0.17508665589895286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675346</v>
      </c>
      <c r="O289" s="36">
        <f t="shared" si="60"/>
        <v>0.17508665589895286</v>
      </c>
      <c r="P289" s="31">
        <v>213086</v>
      </c>
      <c r="Q289" s="31">
        <v>6817752</v>
      </c>
      <c r="R289" s="31">
        <v>6955274</v>
      </c>
      <c r="S289" s="31">
        <v>213086</v>
      </c>
      <c r="T289" s="36">
        <f t="shared" si="61"/>
        <v>3.1254583622284879E-2</v>
      </c>
      <c r="U289" s="36">
        <f t="shared" si="62"/>
        <v>2.1693588504172023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12966240</v>
      </c>
      <c r="E290" s="31">
        <v>12966240</v>
      </c>
      <c r="F290" s="31">
        <v>2127213</v>
      </c>
      <c r="G290" s="36">
        <f t="shared" si="56"/>
        <v>0.16405781475585829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2127213</v>
      </c>
      <c r="O290" s="36">
        <f t="shared" si="60"/>
        <v>0.16405781475585829</v>
      </c>
      <c r="P290" s="31">
        <v>2158422</v>
      </c>
      <c r="Q290" s="31">
        <v>12757551</v>
      </c>
      <c r="R290" s="31">
        <v>12777551</v>
      </c>
      <c r="S290" s="31">
        <v>2158422</v>
      </c>
      <c r="T290" s="36">
        <f t="shared" si="61"/>
        <v>0.16918780101290601</v>
      </c>
      <c r="U290" s="36">
        <f t="shared" si="62"/>
        <v>-1.4459174341254877E-2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50974356</v>
      </c>
      <c r="E292" s="32">
        <f>SUM(E286:E291)</f>
        <v>50974356</v>
      </c>
      <c r="F292" s="32">
        <f>SUM(F286:F291)</f>
        <v>8314885</v>
      </c>
      <c r="G292" s="37">
        <f t="shared" si="56"/>
        <v>0.16311898084597676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8314885</v>
      </c>
      <c r="O292" s="37">
        <f t="shared" si="60"/>
        <v>0.16311898084597676</v>
      </c>
      <c r="P292" s="32">
        <f>SUM(P286:P291)</f>
        <v>6303372</v>
      </c>
      <c r="Q292" s="32">
        <f>SUM(Q286:Q291)</f>
        <v>49586062</v>
      </c>
      <c r="R292" s="32">
        <f>SUM(R286:R291)</f>
        <v>47477909</v>
      </c>
      <c r="S292" s="32">
        <f>SUM(S286:S291)</f>
        <v>6303372</v>
      </c>
      <c r="T292" s="37">
        <f t="shared" si="61"/>
        <v>0.1271198346019089</v>
      </c>
      <c r="U292" s="37">
        <f t="shared" si="62"/>
        <v>0.31911697421634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52711280</v>
      </c>
      <c r="E293" s="31">
        <v>52711280</v>
      </c>
      <c r="F293" s="31">
        <v>11129953</v>
      </c>
      <c r="G293" s="36">
        <f t="shared" si="56"/>
        <v>0.21114935930222145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11129953</v>
      </c>
      <c r="O293" s="36">
        <f t="shared" si="60"/>
        <v>0.21114935930222145</v>
      </c>
      <c r="P293" s="31">
        <v>10456176</v>
      </c>
      <c r="Q293" s="31">
        <v>49027308</v>
      </c>
      <c r="R293" s="31">
        <v>51177308</v>
      </c>
      <c r="S293" s="31">
        <v>10456176</v>
      </c>
      <c r="T293" s="36">
        <f t="shared" si="61"/>
        <v>0.21327248887497555</v>
      </c>
      <c r="U293" s="36">
        <f t="shared" si="62"/>
        <v>6.4438184667128695E-2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3922788</v>
      </c>
      <c r="E294" s="31">
        <v>3922788</v>
      </c>
      <c r="F294" s="31">
        <v>1586840</v>
      </c>
      <c r="G294" s="36">
        <f t="shared" si="56"/>
        <v>0.40451841904278285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1586840</v>
      </c>
      <c r="O294" s="36">
        <f t="shared" si="60"/>
        <v>0.40451841904278285</v>
      </c>
      <c r="P294" s="31">
        <v>1645703</v>
      </c>
      <c r="Q294" s="31">
        <v>5028000</v>
      </c>
      <c r="R294" s="31">
        <v>5339781</v>
      </c>
      <c r="S294" s="31">
        <v>1645703</v>
      </c>
      <c r="T294" s="36">
        <f t="shared" si="61"/>
        <v>0.32730767700875102</v>
      </c>
      <c r="U294" s="36">
        <f t="shared" si="62"/>
        <v>-3.5767693198590522E-2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2466604</v>
      </c>
      <c r="E295" s="31">
        <v>2466604</v>
      </c>
      <c r="F295" s="31">
        <v>584289</v>
      </c>
      <c r="G295" s="36">
        <f t="shared" si="56"/>
        <v>0.23687993694974954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584289</v>
      </c>
      <c r="O295" s="36">
        <f t="shared" si="60"/>
        <v>0.23687993694974954</v>
      </c>
      <c r="P295" s="31">
        <v>537691</v>
      </c>
      <c r="Q295" s="31">
        <v>2957826</v>
      </c>
      <c r="R295" s="31">
        <v>2970752</v>
      </c>
      <c r="S295" s="31">
        <v>537691</v>
      </c>
      <c r="T295" s="36">
        <f t="shared" si="61"/>
        <v>0.18178587922345668</v>
      </c>
      <c r="U295" s="36">
        <f t="shared" si="62"/>
        <v>8.6663157836006199E-2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52675009</v>
      </c>
      <c r="E296" s="31">
        <v>52675009</v>
      </c>
      <c r="F296" s="31">
        <v>10135095</v>
      </c>
      <c r="G296" s="36">
        <f t="shared" si="56"/>
        <v>0.19240803546896404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10135095</v>
      </c>
      <c r="O296" s="36">
        <f t="shared" si="60"/>
        <v>0.19240803546896404</v>
      </c>
      <c r="P296" s="31">
        <v>11738383</v>
      </c>
      <c r="Q296" s="31">
        <v>64661165</v>
      </c>
      <c r="R296" s="31">
        <v>64661165</v>
      </c>
      <c r="S296" s="31">
        <v>11738383</v>
      </c>
      <c r="T296" s="36">
        <f t="shared" si="61"/>
        <v>0.1815368312649486</v>
      </c>
      <c r="U296" s="36">
        <f t="shared" si="62"/>
        <v>-0.13658508160791827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13270336</v>
      </c>
      <c r="E297" s="31">
        <v>13270336</v>
      </c>
      <c r="F297" s="31">
        <v>1985131</v>
      </c>
      <c r="G297" s="36">
        <f t="shared" si="56"/>
        <v>0.14959161546474783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1985131</v>
      </c>
      <c r="O297" s="36">
        <f t="shared" si="60"/>
        <v>0.14959161546474783</v>
      </c>
      <c r="P297" s="31">
        <v>2018601</v>
      </c>
      <c r="Q297" s="31">
        <v>13030576</v>
      </c>
      <c r="R297" s="31">
        <v>12311197</v>
      </c>
      <c r="S297" s="31">
        <v>2018601</v>
      </c>
      <c r="T297" s="36">
        <f t="shared" si="61"/>
        <v>0.15491264545788305</v>
      </c>
      <c r="U297" s="36">
        <f t="shared" si="62"/>
        <v>-1.6580790359263631E-2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125046017</v>
      </c>
      <c r="E298" s="32">
        <f>SUM(E293:E297)</f>
        <v>125046017</v>
      </c>
      <c r="F298" s="32">
        <f>SUM(F293:F297)</f>
        <v>25421308</v>
      </c>
      <c r="G298" s="37">
        <f t="shared" si="56"/>
        <v>0.20329562356232425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25421308</v>
      </c>
      <c r="O298" s="37">
        <f t="shared" si="60"/>
        <v>0.20329562356232425</v>
      </c>
      <c r="P298" s="32">
        <f>SUM(P293:P297)</f>
        <v>26396554</v>
      </c>
      <c r="Q298" s="32">
        <f>SUM(Q293:Q297)</f>
        <v>134704875</v>
      </c>
      <c r="R298" s="32">
        <f>SUM(R293:R297)</f>
        <v>136460203</v>
      </c>
      <c r="S298" s="32">
        <f>SUM(S293:S297)</f>
        <v>26396554</v>
      </c>
      <c r="T298" s="37">
        <f t="shared" si="61"/>
        <v>0.19595841650125878</v>
      </c>
      <c r="U298" s="37">
        <f t="shared" si="62"/>
        <v>-3.6945958930851397E-2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347038272</v>
      </c>
      <c r="E299" s="32">
        <f>SUM(E263:E266,E268:E274,E276:E284,E286:E291,E293:E297)</f>
        <v>347038272</v>
      </c>
      <c r="F299" s="32">
        <f>SUM(F263:F266,F268:F274,F276:F284,F286:F291,F293:F297)</f>
        <v>65345704</v>
      </c>
      <c r="G299" s="37">
        <f t="shared" si="56"/>
        <v>0.18829538201481133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65345704</v>
      </c>
      <c r="O299" s="37">
        <f t="shared" si="60"/>
        <v>0.18829538201481133</v>
      </c>
      <c r="P299" s="32">
        <f>SUM(P263:P266,P268:P274,P276:P284,P286:P291,P293:P297)</f>
        <v>61592997</v>
      </c>
      <c r="Q299" s="32">
        <f>SUM(Q263:Q266,Q268:Q274,Q276:Q284,Q286:Q291,Q293:Q297)</f>
        <v>338710052</v>
      </c>
      <c r="R299" s="32">
        <f>SUM(R263:R266,R268:R274,R276:R284,R286:R291,R293:R297)</f>
        <v>344604115</v>
      </c>
      <c r="S299" s="32">
        <f>SUM(S263:S266,S268:S274,S276:S284,S286:S291,S293:S297)</f>
        <v>61592997</v>
      </c>
      <c r="T299" s="37">
        <f t="shared" si="61"/>
        <v>0.181845790038732</v>
      </c>
      <c r="U299" s="37">
        <f t="shared" si="62"/>
        <v>6.0927494728012732E-2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1195163264</v>
      </c>
      <c r="E302" s="31">
        <v>1197442307</v>
      </c>
      <c r="F302" s="31">
        <v>243552891</v>
      </c>
      <c r="G302" s="36">
        <f t="shared" ref="G302:G339" si="63">IF(($D302     =0),0,($F302     /$D302     ))</f>
        <v>0.2037821093871908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243552891</v>
      </c>
      <c r="O302" s="36">
        <f t="shared" ref="O302:O339" si="67">IF(($D302     =0),0,($N302     /$D302     ))</f>
        <v>0.2037821093871908</v>
      </c>
      <c r="P302" s="31">
        <v>224270548</v>
      </c>
      <c r="Q302" s="31">
        <v>1136922632</v>
      </c>
      <c r="R302" s="31">
        <v>1161419257</v>
      </c>
      <c r="S302" s="31">
        <v>224270548</v>
      </c>
      <c r="T302" s="36">
        <f t="shared" ref="T302:T339" si="68">IF(($Q302     =0),0,($S302     /$Q302     ))</f>
        <v>0.19726104634356509</v>
      </c>
      <c r="U302" s="36">
        <f t="shared" ref="U302:U339" si="69">IF(($P302     =0),0,(($F302     /$P302     )-1))</f>
        <v>8.5978043804485704E-2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1195163264</v>
      </c>
      <c r="E303" s="32">
        <f>E302</f>
        <v>1197442307</v>
      </c>
      <c r="F303" s="32">
        <f>F302</f>
        <v>243552891</v>
      </c>
      <c r="G303" s="37">
        <f t="shared" si="63"/>
        <v>0.2037821093871908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243552891</v>
      </c>
      <c r="O303" s="37">
        <f t="shared" si="67"/>
        <v>0.2037821093871908</v>
      </c>
      <c r="P303" s="32">
        <f>P302</f>
        <v>224270548</v>
      </c>
      <c r="Q303" s="32">
        <f>Q302</f>
        <v>1136922632</v>
      </c>
      <c r="R303" s="32">
        <f>R302</f>
        <v>1161419257</v>
      </c>
      <c r="S303" s="32">
        <f>S302</f>
        <v>224270548</v>
      </c>
      <c r="T303" s="37">
        <f t="shared" si="68"/>
        <v>0.19726104634356509</v>
      </c>
      <c r="U303" s="37">
        <f t="shared" si="69"/>
        <v>8.5978043804485704E-2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30708333</v>
      </c>
      <c r="E304" s="31">
        <v>30708333</v>
      </c>
      <c r="F304" s="31">
        <v>6144127</v>
      </c>
      <c r="G304" s="36">
        <f t="shared" si="63"/>
        <v>0.20008012157481814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6144127</v>
      </c>
      <c r="O304" s="36">
        <f t="shared" si="67"/>
        <v>0.20008012157481814</v>
      </c>
      <c r="P304" s="31">
        <v>6143354</v>
      </c>
      <c r="Q304" s="31">
        <v>30155965</v>
      </c>
      <c r="R304" s="31">
        <v>29529073</v>
      </c>
      <c r="S304" s="31">
        <v>6143354</v>
      </c>
      <c r="T304" s="36">
        <f t="shared" si="68"/>
        <v>0.20371936364828649</v>
      </c>
      <c r="U304" s="36">
        <f t="shared" si="69"/>
        <v>1.2582703194374822E-4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12784955</v>
      </c>
      <c r="E305" s="31">
        <v>12784955</v>
      </c>
      <c r="F305" s="31">
        <v>2334197</v>
      </c>
      <c r="G305" s="36">
        <f t="shared" si="63"/>
        <v>0.18257373608276289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2334197</v>
      </c>
      <c r="O305" s="36">
        <f t="shared" si="67"/>
        <v>0.18257373608276289</v>
      </c>
      <c r="P305" s="31">
        <v>2007296</v>
      </c>
      <c r="Q305" s="31">
        <v>12758340</v>
      </c>
      <c r="R305" s="31">
        <v>11825075</v>
      </c>
      <c r="S305" s="31">
        <v>2007296</v>
      </c>
      <c r="T305" s="36">
        <f t="shared" si="68"/>
        <v>0.15733206671087305</v>
      </c>
      <c r="U305" s="36">
        <f t="shared" si="69"/>
        <v>0.162856399853335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17841000</v>
      </c>
      <c r="E306" s="31">
        <v>17841000</v>
      </c>
      <c r="F306" s="31">
        <v>3644224</v>
      </c>
      <c r="G306" s="36">
        <f t="shared" si="63"/>
        <v>0.20426119612129365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3644224</v>
      </c>
      <c r="O306" s="36">
        <f t="shared" si="67"/>
        <v>0.20426119612129365</v>
      </c>
      <c r="P306" s="31">
        <v>3379076</v>
      </c>
      <c r="Q306" s="31">
        <v>16575927</v>
      </c>
      <c r="R306" s="31">
        <v>16559789</v>
      </c>
      <c r="S306" s="31">
        <v>3379076</v>
      </c>
      <c r="T306" s="36">
        <f t="shared" si="68"/>
        <v>0.20385442093223505</v>
      </c>
      <c r="U306" s="36">
        <f t="shared" si="69"/>
        <v>7.8467604753488907E-2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44294009</v>
      </c>
      <c r="E307" s="31">
        <v>44544009</v>
      </c>
      <c r="F307" s="31">
        <v>9570537</v>
      </c>
      <c r="G307" s="36">
        <f t="shared" si="63"/>
        <v>0.21606843038298926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9570537</v>
      </c>
      <c r="O307" s="36">
        <f t="shared" si="67"/>
        <v>0.21606843038298926</v>
      </c>
      <c r="P307" s="31">
        <v>8599648</v>
      </c>
      <c r="Q307" s="31">
        <v>42875082</v>
      </c>
      <c r="R307" s="31">
        <v>43373116</v>
      </c>
      <c r="S307" s="31">
        <v>8599648</v>
      </c>
      <c r="T307" s="36">
        <f t="shared" si="68"/>
        <v>0.20057449686043749</v>
      </c>
      <c r="U307" s="36">
        <f t="shared" si="69"/>
        <v>0.11289869073710923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30803634</v>
      </c>
      <c r="E308" s="31">
        <v>30803634</v>
      </c>
      <c r="F308" s="31">
        <v>6143835</v>
      </c>
      <c r="G308" s="36">
        <f t="shared" si="63"/>
        <v>0.19945162963564625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6143835</v>
      </c>
      <c r="O308" s="36">
        <f t="shared" si="67"/>
        <v>0.19945162963564625</v>
      </c>
      <c r="P308" s="31">
        <v>5899401</v>
      </c>
      <c r="Q308" s="31">
        <v>28670343</v>
      </c>
      <c r="R308" s="31">
        <v>29562901</v>
      </c>
      <c r="S308" s="31">
        <v>5899401</v>
      </c>
      <c r="T308" s="36">
        <f t="shared" si="68"/>
        <v>0.20576666976045596</v>
      </c>
      <c r="U308" s="36">
        <f t="shared" si="69"/>
        <v>4.143369809917985E-2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5612177</v>
      </c>
      <c r="E309" s="31">
        <v>5612177</v>
      </c>
      <c r="F309" s="31">
        <v>530725</v>
      </c>
      <c r="G309" s="36">
        <f t="shared" si="63"/>
        <v>9.4566689539549442E-2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530725</v>
      </c>
      <c r="O309" s="36">
        <f t="shared" si="67"/>
        <v>9.4566689539549442E-2</v>
      </c>
      <c r="P309" s="31">
        <v>555588</v>
      </c>
      <c r="Q309" s="31">
        <v>3653979</v>
      </c>
      <c r="R309" s="31">
        <v>4766414</v>
      </c>
      <c r="S309" s="31">
        <v>555588</v>
      </c>
      <c r="T309" s="36">
        <f t="shared" si="68"/>
        <v>0.15205013493509403</v>
      </c>
      <c r="U309" s="36">
        <f t="shared" si="69"/>
        <v>-4.475078655406528E-2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142044108</v>
      </c>
      <c r="E310" s="32">
        <f>SUM(E304:E309)</f>
        <v>142294108</v>
      </c>
      <c r="F310" s="32">
        <f>SUM(F304:F309)</f>
        <v>28367645</v>
      </c>
      <c r="G310" s="37">
        <f t="shared" si="63"/>
        <v>0.19971011398797336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28367645</v>
      </c>
      <c r="O310" s="37">
        <f t="shared" si="67"/>
        <v>0.19971011398797336</v>
      </c>
      <c r="P310" s="32">
        <f>SUM(P304:P309)</f>
        <v>26584363</v>
      </c>
      <c r="Q310" s="32">
        <f>SUM(Q304:Q309)</f>
        <v>134689636</v>
      </c>
      <c r="R310" s="32">
        <f>SUM(R304:R309)</f>
        <v>135616368</v>
      </c>
      <c r="S310" s="32">
        <f>SUM(S304:S309)</f>
        <v>26584363</v>
      </c>
      <c r="T310" s="37">
        <f t="shared" si="68"/>
        <v>0.1973749710037081</v>
      </c>
      <c r="U310" s="37">
        <f t="shared" si="69"/>
        <v>6.7080110213662003E-2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35691361</v>
      </c>
      <c r="E311" s="31">
        <v>35640539</v>
      </c>
      <c r="F311" s="31">
        <v>7572568</v>
      </c>
      <c r="G311" s="36">
        <f t="shared" si="63"/>
        <v>0.21216809300155295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7572568</v>
      </c>
      <c r="O311" s="36">
        <f t="shared" si="67"/>
        <v>0.21216809300155295</v>
      </c>
      <c r="P311" s="31">
        <v>7486914</v>
      </c>
      <c r="Q311" s="31">
        <v>36104245</v>
      </c>
      <c r="R311" s="31">
        <v>36645667</v>
      </c>
      <c r="S311" s="31">
        <v>7486914</v>
      </c>
      <c r="T311" s="36">
        <f t="shared" si="68"/>
        <v>0.20736935504398443</v>
      </c>
      <c r="U311" s="36">
        <f t="shared" si="69"/>
        <v>1.1440494708500726E-2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47655674</v>
      </c>
      <c r="E312" s="31">
        <v>47651674</v>
      </c>
      <c r="F312" s="31">
        <v>10485040</v>
      </c>
      <c r="G312" s="36">
        <f t="shared" si="63"/>
        <v>0.22001661334178171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10485040</v>
      </c>
      <c r="O312" s="36">
        <f t="shared" si="67"/>
        <v>0.22001661334178171</v>
      </c>
      <c r="P312" s="31">
        <v>9186308</v>
      </c>
      <c r="Q312" s="31">
        <v>43514128</v>
      </c>
      <c r="R312" s="31">
        <v>45702977</v>
      </c>
      <c r="S312" s="31">
        <v>9186308</v>
      </c>
      <c r="T312" s="36">
        <f t="shared" si="68"/>
        <v>0.21111092930553496</v>
      </c>
      <c r="U312" s="36">
        <f t="shared" si="69"/>
        <v>0.14137692748817043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57081162</v>
      </c>
      <c r="E313" s="31">
        <v>57081162</v>
      </c>
      <c r="F313" s="31">
        <v>4623860</v>
      </c>
      <c r="G313" s="36">
        <f t="shared" si="63"/>
        <v>8.1005008272256263E-2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4623860</v>
      </c>
      <c r="O313" s="36">
        <f t="shared" si="67"/>
        <v>8.1005008272256263E-2</v>
      </c>
      <c r="P313" s="31">
        <v>3273439</v>
      </c>
      <c r="Q313" s="31">
        <v>55691553</v>
      </c>
      <c r="R313" s="31">
        <v>56466052</v>
      </c>
      <c r="S313" s="31">
        <v>3273439</v>
      </c>
      <c r="T313" s="36">
        <f t="shared" si="68"/>
        <v>5.8778016120326182E-2</v>
      </c>
      <c r="U313" s="36">
        <f t="shared" si="69"/>
        <v>0.41253892313252205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36861301</v>
      </c>
      <c r="E314" s="31">
        <v>36861301</v>
      </c>
      <c r="F314" s="31">
        <v>5853078</v>
      </c>
      <c r="G314" s="36">
        <f t="shared" si="63"/>
        <v>0.15878652790903935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5853078</v>
      </c>
      <c r="O314" s="36">
        <f t="shared" si="67"/>
        <v>0.15878652790903935</v>
      </c>
      <c r="P314" s="31">
        <v>6983133</v>
      </c>
      <c r="Q314" s="31">
        <v>36681952</v>
      </c>
      <c r="R314" s="31">
        <v>39038015</v>
      </c>
      <c r="S314" s="31">
        <v>6983133</v>
      </c>
      <c r="T314" s="36">
        <f t="shared" si="68"/>
        <v>0.19036972187303444</v>
      </c>
      <c r="U314" s="36">
        <f t="shared" si="69"/>
        <v>-0.16182636074667345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19389174</v>
      </c>
      <c r="E315" s="31">
        <v>19490601</v>
      </c>
      <c r="F315" s="31">
        <v>4983732</v>
      </c>
      <c r="G315" s="36">
        <f t="shared" si="63"/>
        <v>0.2570368392175964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4983732</v>
      </c>
      <c r="O315" s="36">
        <f t="shared" si="67"/>
        <v>0.2570368392175964</v>
      </c>
      <c r="P315" s="31">
        <v>3840629</v>
      </c>
      <c r="Q315" s="31">
        <v>17797193</v>
      </c>
      <c r="R315" s="31">
        <v>18661472</v>
      </c>
      <c r="S315" s="31">
        <v>3840629</v>
      </c>
      <c r="T315" s="36">
        <f t="shared" si="68"/>
        <v>0.21579970504337398</v>
      </c>
      <c r="U315" s="36">
        <f t="shared" si="69"/>
        <v>0.29763431979501265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27193765</v>
      </c>
      <c r="E316" s="31">
        <v>27193765</v>
      </c>
      <c r="F316" s="31">
        <v>3146171</v>
      </c>
      <c r="G316" s="36">
        <f t="shared" si="63"/>
        <v>0.11569457189910996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3146171</v>
      </c>
      <c r="O316" s="36">
        <f t="shared" si="67"/>
        <v>0.11569457189910996</v>
      </c>
      <c r="P316" s="31">
        <v>6160259</v>
      </c>
      <c r="Q316" s="31">
        <v>23640459</v>
      </c>
      <c r="R316" s="31">
        <v>24554808</v>
      </c>
      <c r="S316" s="31">
        <v>6160259</v>
      </c>
      <c r="T316" s="36">
        <f t="shared" si="68"/>
        <v>0.2605811926071317</v>
      </c>
      <c r="U316" s="36">
        <f t="shared" si="69"/>
        <v>-0.489279428024049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223872437</v>
      </c>
      <c r="E317" s="32">
        <f>SUM(E311:E316)</f>
        <v>223919042</v>
      </c>
      <c r="F317" s="32">
        <f>SUM(F311:F316)</f>
        <v>36664449</v>
      </c>
      <c r="G317" s="37">
        <f t="shared" si="63"/>
        <v>0.16377384143989104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36664449</v>
      </c>
      <c r="O317" s="37">
        <f t="shared" si="67"/>
        <v>0.16377384143989104</v>
      </c>
      <c r="P317" s="32">
        <f>SUM(P311:P316)</f>
        <v>36930682</v>
      </c>
      <c r="Q317" s="32">
        <f>SUM(Q311:Q316)</f>
        <v>213429530</v>
      </c>
      <c r="R317" s="32">
        <f>SUM(R311:R316)</f>
        <v>221068991</v>
      </c>
      <c r="S317" s="32">
        <f>SUM(S311:S316)</f>
        <v>36930682</v>
      </c>
      <c r="T317" s="37">
        <f t="shared" si="68"/>
        <v>0.17303454681271144</v>
      </c>
      <c r="U317" s="37">
        <f t="shared" si="69"/>
        <v>-7.2089922411938678E-3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12637310</v>
      </c>
      <c r="E318" s="31">
        <v>12637310</v>
      </c>
      <c r="F318" s="31">
        <v>2812928</v>
      </c>
      <c r="G318" s="36">
        <f t="shared" si="63"/>
        <v>0.22258914278434255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2812928</v>
      </c>
      <c r="O318" s="36">
        <f t="shared" si="67"/>
        <v>0.22258914278434255</v>
      </c>
      <c r="P318" s="31">
        <v>2725508</v>
      </c>
      <c r="Q318" s="31">
        <v>12101441</v>
      </c>
      <c r="R318" s="31">
        <v>11619653</v>
      </c>
      <c r="S318" s="31">
        <v>2725508</v>
      </c>
      <c r="T318" s="36">
        <f t="shared" si="68"/>
        <v>0.22522177317560776</v>
      </c>
      <c r="U318" s="36">
        <f t="shared" si="69"/>
        <v>3.2074754504481273E-2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28762024</v>
      </c>
      <c r="E319" s="31">
        <v>28762024</v>
      </c>
      <c r="F319" s="31">
        <v>5677088</v>
      </c>
      <c r="G319" s="36">
        <f t="shared" si="63"/>
        <v>0.19738138039242301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5677088</v>
      </c>
      <c r="O319" s="36">
        <f t="shared" si="67"/>
        <v>0.19738138039242301</v>
      </c>
      <c r="P319" s="31">
        <v>5210589</v>
      </c>
      <c r="Q319" s="31">
        <v>25282126</v>
      </c>
      <c r="R319" s="31">
        <v>27551926</v>
      </c>
      <c r="S319" s="31">
        <v>5210589</v>
      </c>
      <c r="T319" s="36">
        <f t="shared" si="68"/>
        <v>0.20609773877402557</v>
      </c>
      <c r="U319" s="36">
        <f t="shared" si="69"/>
        <v>8.9529034049701472E-2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17776745</v>
      </c>
      <c r="E320" s="31">
        <v>17776745</v>
      </c>
      <c r="F320" s="31">
        <v>2627492</v>
      </c>
      <c r="G320" s="36">
        <f t="shared" si="63"/>
        <v>0.14780501154738959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2627492</v>
      </c>
      <c r="O320" s="36">
        <f t="shared" si="67"/>
        <v>0.14780501154738959</v>
      </c>
      <c r="P320" s="31">
        <v>2727737</v>
      </c>
      <c r="Q320" s="31">
        <v>13366055</v>
      </c>
      <c r="R320" s="31">
        <v>12723604</v>
      </c>
      <c r="S320" s="31">
        <v>2727737</v>
      </c>
      <c r="T320" s="36">
        <f t="shared" si="68"/>
        <v>0.20407943854787369</v>
      </c>
      <c r="U320" s="36">
        <f t="shared" si="69"/>
        <v>-3.6750243883482914E-2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11178305</v>
      </c>
      <c r="E321" s="31">
        <v>11178305</v>
      </c>
      <c r="F321" s="31">
        <v>2477661</v>
      </c>
      <c r="G321" s="36">
        <f t="shared" si="63"/>
        <v>0.22164907828154626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2477661</v>
      </c>
      <c r="O321" s="36">
        <f t="shared" si="67"/>
        <v>0.22164907828154626</v>
      </c>
      <c r="P321" s="31">
        <v>2496207</v>
      </c>
      <c r="Q321" s="31">
        <v>11111965</v>
      </c>
      <c r="R321" s="31">
        <v>11215198</v>
      </c>
      <c r="S321" s="31">
        <v>2496207</v>
      </c>
      <c r="T321" s="36">
        <f t="shared" si="68"/>
        <v>0.22464136631099901</v>
      </c>
      <c r="U321" s="36">
        <f t="shared" si="69"/>
        <v>-7.4296722988117514E-3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70354384</v>
      </c>
      <c r="E323" s="32">
        <f>SUM(E318:E322)</f>
        <v>70354384</v>
      </c>
      <c r="F323" s="32">
        <f>SUM(F318:F322)</f>
        <v>13595169</v>
      </c>
      <c r="G323" s="37">
        <f t="shared" si="63"/>
        <v>0.19323840572607387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13595169</v>
      </c>
      <c r="O323" s="37">
        <f t="shared" si="67"/>
        <v>0.19323840572607387</v>
      </c>
      <c r="P323" s="32">
        <f>SUM(P318:P322)</f>
        <v>13160041</v>
      </c>
      <c r="Q323" s="32">
        <f>SUM(Q318:Q322)</f>
        <v>61861587</v>
      </c>
      <c r="R323" s="32">
        <f>SUM(R318:R322)</f>
        <v>63110381</v>
      </c>
      <c r="S323" s="32">
        <f>SUM(S318:S322)</f>
        <v>13160041</v>
      </c>
      <c r="T323" s="37">
        <f t="shared" si="68"/>
        <v>0.21273364681058052</v>
      </c>
      <c r="U323" s="37">
        <f t="shared" si="69"/>
        <v>3.3064334677984641E-2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9365508</v>
      </c>
      <c r="E324" s="31">
        <v>9365508</v>
      </c>
      <c r="F324" s="31">
        <v>2134631</v>
      </c>
      <c r="G324" s="36">
        <f t="shared" si="63"/>
        <v>0.2279247425766974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2134631</v>
      </c>
      <c r="O324" s="36">
        <f t="shared" si="67"/>
        <v>0.2279247425766974</v>
      </c>
      <c r="P324" s="31">
        <v>2107737</v>
      </c>
      <c r="Q324" s="31">
        <v>12528895</v>
      </c>
      <c r="R324" s="31">
        <v>12528895</v>
      </c>
      <c r="S324" s="31">
        <v>2107737</v>
      </c>
      <c r="T324" s="36">
        <f t="shared" si="68"/>
        <v>0.16823007934857784</v>
      </c>
      <c r="U324" s="36">
        <f t="shared" si="69"/>
        <v>1.2759656446700962E-2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26434224</v>
      </c>
      <c r="E325" s="31">
        <v>26434224</v>
      </c>
      <c r="F325" s="31">
        <v>5296751</v>
      </c>
      <c r="G325" s="36">
        <f t="shared" si="63"/>
        <v>0.20037474903745991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5296751</v>
      </c>
      <c r="O325" s="36">
        <f t="shared" si="67"/>
        <v>0.20037474903745991</v>
      </c>
      <c r="P325" s="31">
        <v>3059021</v>
      </c>
      <c r="Q325" s="31">
        <v>26721083</v>
      </c>
      <c r="R325" s="31">
        <v>26367616</v>
      </c>
      <c r="S325" s="31">
        <v>3059021</v>
      </c>
      <c r="T325" s="36">
        <f t="shared" si="68"/>
        <v>0.11447967883637052</v>
      </c>
      <c r="U325" s="36">
        <f t="shared" si="69"/>
        <v>0.73151835178640479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40215612</v>
      </c>
      <c r="E326" s="31">
        <v>40449612</v>
      </c>
      <c r="F326" s="31">
        <v>8644365</v>
      </c>
      <c r="G326" s="36">
        <f t="shared" si="63"/>
        <v>0.21495047744144738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8644365</v>
      </c>
      <c r="O326" s="36">
        <f t="shared" si="67"/>
        <v>0.21495047744144738</v>
      </c>
      <c r="P326" s="31">
        <v>8360065</v>
      </c>
      <c r="Q326" s="31">
        <v>36206887</v>
      </c>
      <c r="R326" s="31">
        <v>36742247</v>
      </c>
      <c r="S326" s="31">
        <v>8360065</v>
      </c>
      <c r="T326" s="36">
        <f t="shared" si="68"/>
        <v>0.23089709424618582</v>
      </c>
      <c r="U326" s="36">
        <f t="shared" si="69"/>
        <v>3.4006912625679453E-2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56317828</v>
      </c>
      <c r="E327" s="31">
        <v>58164548</v>
      </c>
      <c r="F327" s="31">
        <v>12677666</v>
      </c>
      <c r="G327" s="36">
        <f t="shared" si="63"/>
        <v>0.22510928510950387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12677666</v>
      </c>
      <c r="O327" s="36">
        <f t="shared" si="67"/>
        <v>0.22510928510950387</v>
      </c>
      <c r="P327" s="31">
        <v>10434059</v>
      </c>
      <c r="Q327" s="31">
        <v>65802396</v>
      </c>
      <c r="R327" s="31">
        <v>65740896</v>
      </c>
      <c r="S327" s="31">
        <v>10434059</v>
      </c>
      <c r="T327" s="36">
        <f t="shared" si="68"/>
        <v>0.15856655128484987</v>
      </c>
      <c r="U327" s="36">
        <f t="shared" si="69"/>
        <v>0.21502724874375345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28832800</v>
      </c>
      <c r="E328" s="31">
        <v>28832800</v>
      </c>
      <c r="F328" s="31">
        <v>5639341</v>
      </c>
      <c r="G328" s="36">
        <f t="shared" si="63"/>
        <v>0.19558769873199966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5639341</v>
      </c>
      <c r="O328" s="36">
        <f t="shared" si="67"/>
        <v>0.19558769873199966</v>
      </c>
      <c r="P328" s="31">
        <v>5810098</v>
      </c>
      <c r="Q328" s="31">
        <v>24999300</v>
      </c>
      <c r="R328" s="31">
        <v>27682200</v>
      </c>
      <c r="S328" s="31">
        <v>5810098</v>
      </c>
      <c r="T328" s="36">
        <f t="shared" si="68"/>
        <v>0.23241042749196977</v>
      </c>
      <c r="U328" s="36">
        <f t="shared" si="69"/>
        <v>-2.9389693598972033E-2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36651737</v>
      </c>
      <c r="E329" s="31">
        <v>36651737</v>
      </c>
      <c r="F329" s="31">
        <v>4979488</v>
      </c>
      <c r="G329" s="36">
        <f t="shared" si="63"/>
        <v>0.13585953647981266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4979488</v>
      </c>
      <c r="O329" s="36">
        <f t="shared" si="67"/>
        <v>0.13585953647981266</v>
      </c>
      <c r="P329" s="31">
        <v>6326574</v>
      </c>
      <c r="Q329" s="31">
        <v>33853439</v>
      </c>
      <c r="R329" s="31">
        <v>34745595</v>
      </c>
      <c r="S329" s="31">
        <v>6326574</v>
      </c>
      <c r="T329" s="36">
        <f t="shared" si="68"/>
        <v>0.18688127962420598</v>
      </c>
      <c r="U329" s="36">
        <f t="shared" si="69"/>
        <v>-0.21292503652055594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19043138</v>
      </c>
      <c r="E330" s="31">
        <v>20111869</v>
      </c>
      <c r="F330" s="31">
        <v>5266737</v>
      </c>
      <c r="G330" s="36">
        <f t="shared" si="63"/>
        <v>0.27656875668285341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5266737</v>
      </c>
      <c r="O330" s="36">
        <f t="shared" si="67"/>
        <v>0.27656875668285341</v>
      </c>
      <c r="P330" s="31">
        <v>4580400</v>
      </c>
      <c r="Q330" s="31">
        <v>22908528</v>
      </c>
      <c r="R330" s="31">
        <v>20452786</v>
      </c>
      <c r="S330" s="31">
        <v>4580400</v>
      </c>
      <c r="T330" s="36">
        <f t="shared" si="68"/>
        <v>0.19994300812343771</v>
      </c>
      <c r="U330" s="36">
        <f t="shared" si="69"/>
        <v>0.14984215352370978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10836592</v>
      </c>
      <c r="E331" s="31">
        <v>11079887</v>
      </c>
      <c r="F331" s="31">
        <v>2237905</v>
      </c>
      <c r="G331" s="36">
        <f t="shared" si="63"/>
        <v>0.20651372682481725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2237905</v>
      </c>
      <c r="O331" s="36">
        <f t="shared" si="67"/>
        <v>0.20651372682481725</v>
      </c>
      <c r="P331" s="31">
        <v>1694396</v>
      </c>
      <c r="Q331" s="31">
        <v>6870821</v>
      </c>
      <c r="R331" s="31">
        <v>10493085</v>
      </c>
      <c r="S331" s="31">
        <v>1694396</v>
      </c>
      <c r="T331" s="36">
        <f t="shared" si="68"/>
        <v>0.24660750149072433</v>
      </c>
      <c r="U331" s="36">
        <f t="shared" si="69"/>
        <v>0.32076858066237168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227697439</v>
      </c>
      <c r="E332" s="32">
        <f>SUM(E324:E331)</f>
        <v>231090185</v>
      </c>
      <c r="F332" s="32">
        <f>SUM(F324:F331)</f>
        <v>46876884</v>
      </c>
      <c r="G332" s="37">
        <f t="shared" si="63"/>
        <v>0.20587356715944444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46876884</v>
      </c>
      <c r="O332" s="37">
        <f t="shared" si="67"/>
        <v>0.20587356715944444</v>
      </c>
      <c r="P332" s="32">
        <f>SUM(P324:P331)</f>
        <v>42372350</v>
      </c>
      <c r="Q332" s="32">
        <f>SUM(Q324:Q331)</f>
        <v>229891349</v>
      </c>
      <c r="R332" s="32">
        <f>SUM(R324:R331)</f>
        <v>234753320</v>
      </c>
      <c r="S332" s="32">
        <f>SUM(S324:S331)</f>
        <v>42372350</v>
      </c>
      <c r="T332" s="37">
        <f t="shared" si="68"/>
        <v>0.18431467814824123</v>
      </c>
      <c r="U332" s="37">
        <f t="shared" si="69"/>
        <v>0.1063083355065273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1384500</v>
      </c>
      <c r="E333" s="31">
        <v>1384500</v>
      </c>
      <c r="F333" s="31">
        <v>408327</v>
      </c>
      <c r="G333" s="36">
        <f t="shared" si="63"/>
        <v>0.29492741061755146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408327</v>
      </c>
      <c r="O333" s="36">
        <f t="shared" si="67"/>
        <v>0.29492741061755146</v>
      </c>
      <c r="P333" s="31">
        <v>249481</v>
      </c>
      <c r="Q333" s="31">
        <v>1602198</v>
      </c>
      <c r="R333" s="31">
        <v>1499459</v>
      </c>
      <c r="S333" s="31">
        <v>249481</v>
      </c>
      <c r="T333" s="36">
        <f t="shared" si="68"/>
        <v>0.15571171603010364</v>
      </c>
      <c r="U333" s="36">
        <f t="shared" si="69"/>
        <v>0.63670580124338128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5730379</v>
      </c>
      <c r="E334" s="31">
        <v>5730379</v>
      </c>
      <c r="F334" s="31">
        <v>638662</v>
      </c>
      <c r="G334" s="36">
        <f t="shared" si="63"/>
        <v>0.11145196504454592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638662</v>
      </c>
      <c r="O334" s="36">
        <f t="shared" si="67"/>
        <v>0.11145196504454592</v>
      </c>
      <c r="P334" s="31">
        <v>886636</v>
      </c>
      <c r="Q334" s="31">
        <v>4232033</v>
      </c>
      <c r="R334" s="31">
        <v>4392879</v>
      </c>
      <c r="S334" s="31">
        <v>886636</v>
      </c>
      <c r="T334" s="36">
        <f t="shared" si="68"/>
        <v>0.20950592776568613</v>
      </c>
      <c r="U334" s="36">
        <f t="shared" si="69"/>
        <v>-0.27967959794098141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13991707</v>
      </c>
      <c r="E335" s="31">
        <v>13991707</v>
      </c>
      <c r="F335" s="31">
        <v>3730359</v>
      </c>
      <c r="G335" s="36">
        <f t="shared" si="63"/>
        <v>0.26661214389352206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3730359</v>
      </c>
      <c r="O335" s="36">
        <f t="shared" si="67"/>
        <v>0.26661214389352206</v>
      </c>
      <c r="P335" s="31">
        <v>2645593</v>
      </c>
      <c r="Q335" s="31">
        <v>13162673</v>
      </c>
      <c r="R335" s="31">
        <v>11836185</v>
      </c>
      <c r="S335" s="31">
        <v>2645593</v>
      </c>
      <c r="T335" s="36">
        <f t="shared" si="68"/>
        <v>0.20099207812881167</v>
      </c>
      <c r="U335" s="36">
        <f t="shared" si="69"/>
        <v>0.41002754391926488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4116087</v>
      </c>
      <c r="E336" s="31">
        <v>4116087</v>
      </c>
      <c r="F336" s="31">
        <v>733393</v>
      </c>
      <c r="G336" s="36">
        <f t="shared" si="63"/>
        <v>0.17817723483492939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733393</v>
      </c>
      <c r="O336" s="36">
        <f t="shared" si="67"/>
        <v>0.17817723483492939</v>
      </c>
      <c r="P336" s="31">
        <v>595197</v>
      </c>
      <c r="Q336" s="31">
        <v>2950450</v>
      </c>
      <c r="R336" s="31">
        <v>3039133</v>
      </c>
      <c r="S336" s="31">
        <v>595197</v>
      </c>
      <c r="T336" s="36">
        <f t="shared" si="68"/>
        <v>0.20173092240166754</v>
      </c>
      <c r="U336" s="36">
        <f t="shared" si="69"/>
        <v>0.2321853100738076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25222673</v>
      </c>
      <c r="E337" s="32">
        <f>SUM(E333:E336)</f>
        <v>25222673</v>
      </c>
      <c r="F337" s="32">
        <f>SUM(F333:F336)</f>
        <v>5510741</v>
      </c>
      <c r="G337" s="37">
        <f t="shared" si="63"/>
        <v>0.2184836238411369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5510741</v>
      </c>
      <c r="O337" s="37">
        <f t="shared" si="67"/>
        <v>0.2184836238411369</v>
      </c>
      <c r="P337" s="32">
        <f>SUM(P333:P336)</f>
        <v>4376907</v>
      </c>
      <c r="Q337" s="32">
        <f>SUM(Q333:Q336)</f>
        <v>21947354</v>
      </c>
      <c r="R337" s="32">
        <f>SUM(R333:R336)</f>
        <v>20767656</v>
      </c>
      <c r="S337" s="32">
        <f>SUM(S333:S336)</f>
        <v>4376907</v>
      </c>
      <c r="T337" s="37">
        <f t="shared" si="68"/>
        <v>0.19942754830491183</v>
      </c>
      <c r="U337" s="37">
        <f t="shared" si="69"/>
        <v>0.25904914132285661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1884354305</v>
      </c>
      <c r="E338" s="32">
        <f>SUM(E302,E304:E309,E311:E316,E318:E322,E324:E331,E333:E336)</f>
        <v>1890322699</v>
      </c>
      <c r="F338" s="32">
        <f>SUM(F302,F304:F309,F311:F316,F318:F322,F324:F331,F333:F336)</f>
        <v>374567779</v>
      </c>
      <c r="G338" s="37">
        <f t="shared" si="63"/>
        <v>0.19877778717415884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374567779</v>
      </c>
      <c r="O338" s="37">
        <f t="shared" si="67"/>
        <v>0.19877778717415884</v>
      </c>
      <c r="P338" s="32">
        <f>SUM(P302,P304:P309,P311:P316,P318:P322,P324:P331,P333:P336)</f>
        <v>347694891</v>
      </c>
      <c r="Q338" s="32">
        <f>SUM(Q302,Q304:Q309,Q311:Q316,Q318:Q322,Q324:Q331,Q333:Q336)</f>
        <v>1798742088</v>
      </c>
      <c r="R338" s="32">
        <f>SUM(R302,R304:R309,R311:R316,R318:R322,R324:R331,R333:R336)</f>
        <v>1836735973</v>
      </c>
      <c r="S338" s="32">
        <f>SUM(S302,S304:S309,S311:S316,S318:S322,S324:S331,S333:S336)</f>
        <v>347694891</v>
      </c>
      <c r="T338" s="37">
        <f t="shared" si="68"/>
        <v>0.19329891334593602</v>
      </c>
      <c r="U338" s="37">
        <f t="shared" si="69"/>
        <v>7.7288705401196145E-2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13599562590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13608610691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2809415470</v>
      </c>
      <c r="G339" s="39">
        <f t="shared" si="63"/>
        <v>0.20658131108318242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2809415470</v>
      </c>
      <c r="O339" s="39">
        <f t="shared" si="67"/>
        <v>0.20658131108318242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2548873651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12663030670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12696646318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2548873651</v>
      </c>
      <c r="T339" s="39">
        <f t="shared" si="68"/>
        <v>0.20128464641869181</v>
      </c>
      <c r="U339" s="39">
        <f t="shared" si="69"/>
        <v>0.10221841278706845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409831060</v>
      </c>
      <c r="E8" s="31">
        <v>409831060</v>
      </c>
      <c r="F8" s="31">
        <v>119521279</v>
      </c>
      <c r="G8" s="36">
        <f>IF(($D8       =0),0,($F8       /$D8       ))</f>
        <v>0.29163548267913125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119521279</v>
      </c>
      <c r="O8" s="36">
        <f>IF(($D8       =0),0,($N8       /$D8       ))</f>
        <v>0.29163548267913125</v>
      </c>
      <c r="P8" s="31">
        <v>102323388</v>
      </c>
      <c r="Q8" s="31">
        <v>401787399</v>
      </c>
      <c r="R8" s="31">
        <v>385101305</v>
      </c>
      <c r="S8" s="31">
        <v>102323388</v>
      </c>
      <c r="T8" s="36">
        <f>IF(($Q8       =0),0,($S8       /$Q8       ))</f>
        <v>0.2546704756163844</v>
      </c>
      <c r="U8" s="36">
        <f>IF(($P8       =0),0,(($F8       /$P8       )-1))</f>
        <v>0.16807390114955933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581091820</v>
      </c>
      <c r="E9" s="31">
        <v>581091820</v>
      </c>
      <c r="F9" s="31">
        <v>61660121</v>
      </c>
      <c r="G9" s="36">
        <f>IF(($D9       =0),0,($F9       /$D9       ))</f>
        <v>0.10611080534570251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61660121</v>
      </c>
      <c r="O9" s="36">
        <f>IF(($D9       =0),0,($N9       /$D9       ))</f>
        <v>0.10611080534570251</v>
      </c>
      <c r="P9" s="31">
        <v>104483894</v>
      </c>
      <c r="Q9" s="31">
        <v>589774980</v>
      </c>
      <c r="R9" s="31">
        <v>552736080</v>
      </c>
      <c r="S9" s="31">
        <v>104483894</v>
      </c>
      <c r="T9" s="36">
        <f>IF(($Q9       =0),0,($S9       /$Q9       ))</f>
        <v>0.17715891237027384</v>
      </c>
      <c r="U9" s="36">
        <f>IF(($P9       =0),0,(($F9       /$P9       )-1))</f>
        <v>-0.40986004024696854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990922880</v>
      </c>
      <c r="E10" s="32">
        <f>SUM(E8:E9)</f>
        <v>990922880</v>
      </c>
      <c r="F10" s="32">
        <f>SUM(F8:F9)</f>
        <v>181181400</v>
      </c>
      <c r="G10" s="37">
        <f t="shared" ref="G10:G54" si="0">IF(($D10      =0),0,($F10      /$D10      ))</f>
        <v>0.18284107033637167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181181400</v>
      </c>
      <c r="O10" s="37">
        <f t="shared" ref="O10:O54" si="4">IF(($D10      =0),0,($N10      /$D10      ))</f>
        <v>0.18284107033637167</v>
      </c>
      <c r="P10" s="32">
        <f>SUM(P8:P9)</f>
        <v>206807282</v>
      </c>
      <c r="Q10" s="32">
        <f>SUM(Q8:Q9)</f>
        <v>991562379</v>
      </c>
      <c r="R10" s="32">
        <f>SUM(R8:R9)</f>
        <v>937837385</v>
      </c>
      <c r="S10" s="32">
        <f>SUM(S8:S9)</f>
        <v>206807282</v>
      </c>
      <c r="T10" s="37">
        <f t="shared" ref="T10:T54" si="5">IF(($Q10      =0),0,($S10      /$Q10      ))</f>
        <v>0.20856709207600946</v>
      </c>
      <c r="U10" s="37">
        <f t="shared" ref="U10:U54" si="6">IF(($P10      =0),0,(($F10      /$P10      )-1))</f>
        <v>-0.12391189397286306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25527724</v>
      </c>
      <c r="E11" s="31">
        <v>25527724</v>
      </c>
      <c r="F11" s="31">
        <v>4542434</v>
      </c>
      <c r="G11" s="36">
        <f t="shared" si="0"/>
        <v>0.17794120619605572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4542434</v>
      </c>
      <c r="O11" s="36">
        <f t="shared" si="4"/>
        <v>0.17794120619605572</v>
      </c>
      <c r="P11" s="31">
        <v>3877394</v>
      </c>
      <c r="Q11" s="31">
        <v>20903774</v>
      </c>
      <c r="R11" s="31">
        <v>24955521</v>
      </c>
      <c r="S11" s="31">
        <v>3877394</v>
      </c>
      <c r="T11" s="36">
        <f t="shared" si="5"/>
        <v>0.18548774972404505</v>
      </c>
      <c r="U11" s="36">
        <f t="shared" si="6"/>
        <v>0.17151726133583534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1241370</v>
      </c>
      <c r="E12" s="31">
        <v>1235017</v>
      </c>
      <c r="F12" s="31">
        <v>180895</v>
      </c>
      <c r="G12" s="36">
        <f t="shared" si="0"/>
        <v>0.14572206513771074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180895</v>
      </c>
      <c r="O12" s="36">
        <f t="shared" si="4"/>
        <v>0.14572206513771074</v>
      </c>
      <c r="P12" s="31">
        <v>229772</v>
      </c>
      <c r="Q12" s="31">
        <v>1159188</v>
      </c>
      <c r="R12" s="31">
        <v>1132956</v>
      </c>
      <c r="S12" s="31">
        <v>229772</v>
      </c>
      <c r="T12" s="36">
        <f t="shared" si="5"/>
        <v>0.19821806298891984</v>
      </c>
      <c r="U12" s="36">
        <f t="shared" si="6"/>
        <v>-0.2127195654823042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18033482</v>
      </c>
      <c r="E13" s="31">
        <v>18033482</v>
      </c>
      <c r="F13" s="31">
        <v>4277268</v>
      </c>
      <c r="G13" s="36">
        <f t="shared" si="0"/>
        <v>0.23718480989971877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4277268</v>
      </c>
      <c r="O13" s="36">
        <f t="shared" si="4"/>
        <v>0.23718480989971877</v>
      </c>
      <c r="P13" s="31">
        <v>2539796</v>
      </c>
      <c r="Q13" s="31">
        <v>12851964</v>
      </c>
      <c r="R13" s="31">
        <v>17305553</v>
      </c>
      <c r="S13" s="31">
        <v>2539796</v>
      </c>
      <c r="T13" s="36">
        <f t="shared" si="5"/>
        <v>0.19761928993887626</v>
      </c>
      <c r="U13" s="36">
        <f t="shared" si="6"/>
        <v>0.68409903787548298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21510956</v>
      </c>
      <c r="E14" s="31">
        <v>21510956</v>
      </c>
      <c r="F14" s="31">
        <v>4081439</v>
      </c>
      <c r="G14" s="36">
        <f t="shared" si="0"/>
        <v>0.18973768529859852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4081439</v>
      </c>
      <c r="O14" s="36">
        <f t="shared" si="4"/>
        <v>0.18973768529859852</v>
      </c>
      <c r="P14" s="31">
        <v>4064421</v>
      </c>
      <c r="Q14" s="31">
        <v>18197411</v>
      </c>
      <c r="R14" s="31">
        <v>18347272</v>
      </c>
      <c r="S14" s="31">
        <v>4064421</v>
      </c>
      <c r="T14" s="36">
        <f t="shared" si="5"/>
        <v>0.2233516075446117</v>
      </c>
      <c r="U14" s="36">
        <f t="shared" si="6"/>
        <v>4.1870662512568657E-3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73670696</v>
      </c>
      <c r="E16" s="31">
        <v>73301261</v>
      </c>
      <c r="F16" s="31">
        <v>13972682</v>
      </c>
      <c r="G16" s="36">
        <f t="shared" si="0"/>
        <v>0.18966404226722658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13972682</v>
      </c>
      <c r="O16" s="36">
        <f t="shared" si="4"/>
        <v>0.18966404226722658</v>
      </c>
      <c r="P16" s="31">
        <v>10602616</v>
      </c>
      <c r="Q16" s="31">
        <v>75205258</v>
      </c>
      <c r="R16" s="31">
        <v>72073387</v>
      </c>
      <c r="S16" s="31">
        <v>10602616</v>
      </c>
      <c r="T16" s="36">
        <f t="shared" si="5"/>
        <v>0.14098237652479031</v>
      </c>
      <c r="U16" s="36">
        <f t="shared" si="6"/>
        <v>0.31785231116547097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306341</v>
      </c>
      <c r="E17" s="31">
        <v>306341</v>
      </c>
      <c r="F17" s="31">
        <v>71364</v>
      </c>
      <c r="G17" s="36">
        <f t="shared" si="0"/>
        <v>0.23295608488579719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71364</v>
      </c>
      <c r="O17" s="36">
        <f t="shared" si="4"/>
        <v>0.23295608488579719</v>
      </c>
      <c r="P17" s="31">
        <v>3738</v>
      </c>
      <c r="Q17" s="31">
        <v>299864</v>
      </c>
      <c r="R17" s="31">
        <v>299864</v>
      </c>
      <c r="S17" s="31">
        <v>3738</v>
      </c>
      <c r="T17" s="36">
        <f t="shared" si="5"/>
        <v>1.2465651095163141E-2</v>
      </c>
      <c r="U17" s="36">
        <f t="shared" si="6"/>
        <v>18.091492776886035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140290569</v>
      </c>
      <c r="E19" s="32">
        <f>SUM(E11:E18)</f>
        <v>139914781</v>
      </c>
      <c r="F19" s="32">
        <f>SUM(F11:F18)</f>
        <v>27126082</v>
      </c>
      <c r="G19" s="37">
        <f t="shared" si="0"/>
        <v>0.19335641870552253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27126082</v>
      </c>
      <c r="O19" s="37">
        <f t="shared" si="4"/>
        <v>0.19335641870552253</v>
      </c>
      <c r="P19" s="32">
        <f>SUM(P11:P18)</f>
        <v>21317737</v>
      </c>
      <c r="Q19" s="32">
        <f>SUM(Q11:Q18)</f>
        <v>128617459</v>
      </c>
      <c r="R19" s="32">
        <f>SUM(R11:R18)</f>
        <v>134114553</v>
      </c>
      <c r="S19" s="32">
        <f>SUM(S11:S18)</f>
        <v>21317737</v>
      </c>
      <c r="T19" s="37">
        <f t="shared" si="5"/>
        <v>0.16574528190609022</v>
      </c>
      <c r="U19" s="37">
        <f t="shared" si="6"/>
        <v>0.27246536534342281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2103430</v>
      </c>
      <c r="E23" s="31">
        <v>2103430</v>
      </c>
      <c r="F23" s="31">
        <v>473447</v>
      </c>
      <c r="G23" s="36">
        <f t="shared" si="0"/>
        <v>0.2250833162976662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473447</v>
      </c>
      <c r="O23" s="36">
        <f t="shared" si="4"/>
        <v>0.2250833162976662</v>
      </c>
      <c r="P23" s="31">
        <v>530526</v>
      </c>
      <c r="Q23" s="31">
        <v>2248916</v>
      </c>
      <c r="R23" s="31">
        <v>2113297</v>
      </c>
      <c r="S23" s="31">
        <v>530526</v>
      </c>
      <c r="T23" s="36">
        <f t="shared" si="5"/>
        <v>0.2359029861497717</v>
      </c>
      <c r="U23" s="36">
        <f t="shared" si="6"/>
        <v>-0.10758944896197364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2334913</v>
      </c>
      <c r="E24" s="31">
        <v>2334913</v>
      </c>
      <c r="F24" s="31">
        <v>538936</v>
      </c>
      <c r="G24" s="36">
        <f t="shared" si="0"/>
        <v>0.23081630878752227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538936</v>
      </c>
      <c r="O24" s="36">
        <f t="shared" si="4"/>
        <v>0.23081630878752227</v>
      </c>
      <c r="P24" s="31">
        <v>492126</v>
      </c>
      <c r="Q24" s="31">
        <v>2499674</v>
      </c>
      <c r="R24" s="31">
        <v>2535674</v>
      </c>
      <c r="S24" s="31">
        <v>492126</v>
      </c>
      <c r="T24" s="36">
        <f t="shared" si="5"/>
        <v>0.19687607263987225</v>
      </c>
      <c r="U24" s="36">
        <f t="shared" si="6"/>
        <v>9.5117916956226622E-2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6773370</v>
      </c>
      <c r="E25" s="31">
        <v>6773370</v>
      </c>
      <c r="F25" s="31">
        <v>1592090</v>
      </c>
      <c r="G25" s="36">
        <f t="shared" si="0"/>
        <v>0.23505138505647855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1592090</v>
      </c>
      <c r="O25" s="36">
        <f t="shared" si="4"/>
        <v>0.23505138505647855</v>
      </c>
      <c r="P25" s="31">
        <v>1835060</v>
      </c>
      <c r="Q25" s="31">
        <v>6478590</v>
      </c>
      <c r="R25" s="31">
        <v>6478590</v>
      </c>
      <c r="S25" s="31">
        <v>1835060</v>
      </c>
      <c r="T25" s="36">
        <f t="shared" si="5"/>
        <v>0.28324990468605049</v>
      </c>
      <c r="U25" s="36">
        <f t="shared" si="6"/>
        <v>-0.13240439004719196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11211713</v>
      </c>
      <c r="E27" s="32">
        <f>SUM(E20:E26)</f>
        <v>11211713</v>
      </c>
      <c r="F27" s="32">
        <f>SUM(F20:F26)</f>
        <v>2604473</v>
      </c>
      <c r="G27" s="37">
        <f t="shared" si="0"/>
        <v>0.23229929271289768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2604473</v>
      </c>
      <c r="O27" s="37">
        <f t="shared" si="4"/>
        <v>0.23229929271289768</v>
      </c>
      <c r="P27" s="32">
        <f>SUM(P20:P26)</f>
        <v>2857712</v>
      </c>
      <c r="Q27" s="32">
        <f>SUM(Q20:Q26)</f>
        <v>11227180</v>
      </c>
      <c r="R27" s="32">
        <f>SUM(R20:R26)</f>
        <v>11127561</v>
      </c>
      <c r="S27" s="32">
        <f>SUM(S20:S26)</f>
        <v>2857712</v>
      </c>
      <c r="T27" s="37">
        <f t="shared" si="5"/>
        <v>0.25453515486524664</v>
      </c>
      <c r="U27" s="37">
        <f t="shared" si="6"/>
        <v>-8.8615997693259452E-2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11956021</v>
      </c>
      <c r="E28" s="31">
        <v>11956021</v>
      </c>
      <c r="F28" s="31">
        <v>2311745</v>
      </c>
      <c r="G28" s="36">
        <f t="shared" si="0"/>
        <v>0.19335404312187141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2311745</v>
      </c>
      <c r="O28" s="36">
        <f t="shared" si="4"/>
        <v>0.19335404312187141</v>
      </c>
      <c r="P28" s="31">
        <v>9325186</v>
      </c>
      <c r="Q28" s="31">
        <v>12349250</v>
      </c>
      <c r="R28" s="31">
        <v>11597654</v>
      </c>
      <c r="S28" s="31">
        <v>9325186</v>
      </c>
      <c r="T28" s="36">
        <f t="shared" si="5"/>
        <v>0.75512164706358686</v>
      </c>
      <c r="U28" s="36">
        <f t="shared" si="6"/>
        <v>-0.75209663378296154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112174</v>
      </c>
      <c r="E29" s="31">
        <v>112174</v>
      </c>
      <c r="F29" s="31">
        <v>297275</v>
      </c>
      <c r="G29" s="36">
        <f t="shared" si="0"/>
        <v>2.6501239146326245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297275</v>
      </c>
      <c r="O29" s="36">
        <f t="shared" si="4"/>
        <v>2.6501239146326245</v>
      </c>
      <c r="P29" s="31">
        <v>0</v>
      </c>
      <c r="Q29" s="31">
        <v>43478</v>
      </c>
      <c r="R29" s="31">
        <v>143478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3153315</v>
      </c>
      <c r="E30" s="31">
        <v>3153315</v>
      </c>
      <c r="F30" s="31">
        <v>490015</v>
      </c>
      <c r="G30" s="36">
        <f t="shared" si="0"/>
        <v>0.15539678084809161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490015</v>
      </c>
      <c r="O30" s="36">
        <f t="shared" si="4"/>
        <v>0.15539678084809161</v>
      </c>
      <c r="P30" s="31">
        <v>455023</v>
      </c>
      <c r="Q30" s="31">
        <v>3003106</v>
      </c>
      <c r="R30" s="31">
        <v>3141780</v>
      </c>
      <c r="S30" s="31">
        <v>455023</v>
      </c>
      <c r="T30" s="36">
        <f t="shared" si="5"/>
        <v>0.15151746225407961</v>
      </c>
      <c r="U30" s="36">
        <f t="shared" si="6"/>
        <v>7.6901607171505626E-2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27294415</v>
      </c>
      <c r="E33" s="31">
        <v>27294415</v>
      </c>
      <c r="F33" s="31">
        <v>7690237</v>
      </c>
      <c r="G33" s="36">
        <f t="shared" si="0"/>
        <v>0.28175130333440007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7690237</v>
      </c>
      <c r="O33" s="36">
        <f t="shared" si="4"/>
        <v>0.28175130333440007</v>
      </c>
      <c r="P33" s="31">
        <v>7585752</v>
      </c>
      <c r="Q33" s="31">
        <v>24908771</v>
      </c>
      <c r="R33" s="31">
        <v>23390771</v>
      </c>
      <c r="S33" s="31">
        <v>7585752</v>
      </c>
      <c r="T33" s="36">
        <f t="shared" si="5"/>
        <v>0.30454140029630528</v>
      </c>
      <c r="U33" s="36">
        <f t="shared" si="6"/>
        <v>1.3773848657324894E-2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42515925</v>
      </c>
      <c r="E35" s="32">
        <f>SUM(E28:E34)</f>
        <v>42515925</v>
      </c>
      <c r="F35" s="32">
        <f>SUM(F28:F34)</f>
        <v>10789272</v>
      </c>
      <c r="G35" s="37">
        <f t="shared" si="0"/>
        <v>0.25377013436729884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10789272</v>
      </c>
      <c r="O35" s="37">
        <f t="shared" si="4"/>
        <v>0.25377013436729884</v>
      </c>
      <c r="P35" s="32">
        <f>SUM(P28:P34)</f>
        <v>17365961</v>
      </c>
      <c r="Q35" s="32">
        <f>SUM(Q28:Q34)</f>
        <v>40304605</v>
      </c>
      <c r="R35" s="32">
        <f>SUM(R28:R34)</f>
        <v>38273683</v>
      </c>
      <c r="S35" s="32">
        <f>SUM(S28:S34)</f>
        <v>17365961</v>
      </c>
      <c r="T35" s="37">
        <f t="shared" si="5"/>
        <v>0.43086791199169427</v>
      </c>
      <c r="U35" s="37">
        <f t="shared" si="6"/>
        <v>-0.37871149198135368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12658440</v>
      </c>
      <c r="E36" s="31">
        <v>12658440</v>
      </c>
      <c r="F36" s="31">
        <v>2673645</v>
      </c>
      <c r="G36" s="36">
        <f t="shared" si="0"/>
        <v>0.21121441504640381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2673645</v>
      </c>
      <c r="O36" s="36">
        <f t="shared" si="4"/>
        <v>0.21121441504640381</v>
      </c>
      <c r="P36" s="31">
        <v>2272752</v>
      </c>
      <c r="Q36" s="31">
        <v>12344864</v>
      </c>
      <c r="R36" s="31">
        <v>12356711</v>
      </c>
      <c r="S36" s="31">
        <v>2272752</v>
      </c>
      <c r="T36" s="36">
        <f t="shared" si="5"/>
        <v>0.18410506588002915</v>
      </c>
      <c r="U36" s="36">
        <f t="shared" si="6"/>
        <v>0.17639100086591064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3033703</v>
      </c>
      <c r="E37" s="31">
        <v>3033703</v>
      </c>
      <c r="F37" s="31">
        <v>412245</v>
      </c>
      <c r="G37" s="36">
        <f t="shared" si="0"/>
        <v>0.13588838459137231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412245</v>
      </c>
      <c r="O37" s="36">
        <f t="shared" si="4"/>
        <v>0.13588838459137231</v>
      </c>
      <c r="P37" s="31">
        <v>250857</v>
      </c>
      <c r="Q37" s="31">
        <v>2997986</v>
      </c>
      <c r="R37" s="31">
        <v>2956001</v>
      </c>
      <c r="S37" s="31">
        <v>250857</v>
      </c>
      <c r="T37" s="36">
        <f t="shared" si="5"/>
        <v>8.3675173933433974E-2</v>
      </c>
      <c r="U37" s="36">
        <f t="shared" si="6"/>
        <v>0.64334660782836428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1712620</v>
      </c>
      <c r="E38" s="31">
        <v>1712620</v>
      </c>
      <c r="F38" s="31">
        <v>3370895</v>
      </c>
      <c r="G38" s="36">
        <f t="shared" si="0"/>
        <v>1.9682679169926778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3370895</v>
      </c>
      <c r="O38" s="36">
        <f t="shared" si="4"/>
        <v>1.9682679169926778</v>
      </c>
      <c r="P38" s="31">
        <v>9531196</v>
      </c>
      <c r="Q38" s="31">
        <v>15801229</v>
      </c>
      <c r="R38" s="31">
        <v>30323511</v>
      </c>
      <c r="S38" s="31">
        <v>9531196</v>
      </c>
      <c r="T38" s="36">
        <f t="shared" si="5"/>
        <v>0.60319333388561103</v>
      </c>
      <c r="U38" s="36">
        <f t="shared" si="6"/>
        <v>-0.64633032412721336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17404763</v>
      </c>
      <c r="E40" s="32">
        <f>SUM(E36:E39)</f>
        <v>17404763</v>
      </c>
      <c r="F40" s="32">
        <f>SUM(F36:F39)</f>
        <v>6456785</v>
      </c>
      <c r="G40" s="37">
        <f t="shared" si="0"/>
        <v>0.37097804779071109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6456785</v>
      </c>
      <c r="O40" s="37">
        <f t="shared" si="4"/>
        <v>0.37097804779071109</v>
      </c>
      <c r="P40" s="32">
        <f>SUM(P36:P39)</f>
        <v>12054805</v>
      </c>
      <c r="Q40" s="32">
        <f>SUM(Q36:Q39)</f>
        <v>31144079</v>
      </c>
      <c r="R40" s="32">
        <f>SUM(R36:R39)</f>
        <v>45636223</v>
      </c>
      <c r="S40" s="32">
        <f>SUM(S36:S39)</f>
        <v>12054805</v>
      </c>
      <c r="T40" s="37">
        <f t="shared" si="5"/>
        <v>0.38706570838071658</v>
      </c>
      <c r="U40" s="37">
        <f t="shared" si="6"/>
        <v>-0.46438080085078104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465082</v>
      </c>
      <c r="E44" s="31">
        <v>465082</v>
      </c>
      <c r="F44" s="31">
        <v>54705</v>
      </c>
      <c r="G44" s="36">
        <f t="shared" si="0"/>
        <v>0.11762441891967439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54705</v>
      </c>
      <c r="O44" s="36">
        <f t="shared" si="4"/>
        <v>0.11762441891967439</v>
      </c>
      <c r="P44" s="31">
        <v>29718</v>
      </c>
      <c r="Q44" s="31">
        <v>444628</v>
      </c>
      <c r="R44" s="31">
        <v>396129</v>
      </c>
      <c r="S44" s="31">
        <v>29718</v>
      </c>
      <c r="T44" s="36">
        <f t="shared" si="5"/>
        <v>6.6837895948973075E-2</v>
      </c>
      <c r="U44" s="36">
        <f t="shared" si="6"/>
        <v>0.84080355340197865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39083842</v>
      </c>
      <c r="E45" s="31">
        <v>39083842</v>
      </c>
      <c r="F45" s="31">
        <v>6775203</v>
      </c>
      <c r="G45" s="36">
        <f t="shared" si="0"/>
        <v>0.17335048586062751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6775203</v>
      </c>
      <c r="O45" s="36">
        <f t="shared" si="4"/>
        <v>0.17335048586062751</v>
      </c>
      <c r="P45" s="31">
        <v>4844137</v>
      </c>
      <c r="Q45" s="31">
        <v>27564568</v>
      </c>
      <c r="R45" s="31">
        <v>25947855</v>
      </c>
      <c r="S45" s="31">
        <v>4844137</v>
      </c>
      <c r="T45" s="36">
        <f t="shared" si="5"/>
        <v>0.17573781675083752</v>
      </c>
      <c r="U45" s="36">
        <f t="shared" si="6"/>
        <v>0.39863984028527688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6445809</v>
      </c>
      <c r="E46" s="31">
        <v>6445809</v>
      </c>
      <c r="F46" s="31">
        <v>1612774</v>
      </c>
      <c r="G46" s="36">
        <f t="shared" si="0"/>
        <v>0.25020505571915025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1612774</v>
      </c>
      <c r="O46" s="36">
        <f t="shared" si="4"/>
        <v>0.25020505571915025</v>
      </c>
      <c r="P46" s="31">
        <v>1870729</v>
      </c>
      <c r="Q46" s="31">
        <v>6164013</v>
      </c>
      <c r="R46" s="31">
        <v>6160113</v>
      </c>
      <c r="S46" s="31">
        <v>1870729</v>
      </c>
      <c r="T46" s="36">
        <f t="shared" si="5"/>
        <v>0.30349205947489077</v>
      </c>
      <c r="U46" s="36">
        <f t="shared" si="6"/>
        <v>-0.1378900952516372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45994733</v>
      </c>
      <c r="E47" s="32">
        <f>SUM(E41:E46)</f>
        <v>45994733</v>
      </c>
      <c r="F47" s="32">
        <f>SUM(F41:F46)</f>
        <v>8442682</v>
      </c>
      <c r="G47" s="37">
        <f t="shared" si="0"/>
        <v>0.18355758256059448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8442682</v>
      </c>
      <c r="O47" s="37">
        <f t="shared" si="4"/>
        <v>0.18355758256059448</v>
      </c>
      <c r="P47" s="32">
        <f>SUM(P41:P46)</f>
        <v>6744584</v>
      </c>
      <c r="Q47" s="32">
        <f>SUM(Q41:Q46)</f>
        <v>34173209</v>
      </c>
      <c r="R47" s="32">
        <f>SUM(R41:R46)</f>
        <v>32504097</v>
      </c>
      <c r="S47" s="32">
        <f>SUM(S41:S46)</f>
        <v>6744584</v>
      </c>
      <c r="T47" s="37">
        <f t="shared" si="5"/>
        <v>0.19736466657257737</v>
      </c>
      <c r="U47" s="37">
        <f t="shared" si="6"/>
        <v>0.25177208853800326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154</v>
      </c>
      <c r="E49" s="31">
        <v>154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3670</v>
      </c>
      <c r="Q49" s="31">
        <v>45137</v>
      </c>
      <c r="R49" s="31">
        <v>45144</v>
      </c>
      <c r="S49" s="31">
        <v>3670</v>
      </c>
      <c r="T49" s="36">
        <f t="shared" si="5"/>
        <v>8.1308017812437683E-2</v>
      </c>
      <c r="U49" s="36">
        <f t="shared" si="6"/>
        <v>-1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2968512</v>
      </c>
      <c r="E50" s="31">
        <v>2968512</v>
      </c>
      <c r="F50" s="31">
        <v>510676</v>
      </c>
      <c r="G50" s="36">
        <f t="shared" si="0"/>
        <v>0.17203097039863743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510676</v>
      </c>
      <c r="O50" s="36">
        <f t="shared" si="4"/>
        <v>0.17203097039863743</v>
      </c>
      <c r="P50" s="31">
        <v>558330</v>
      </c>
      <c r="Q50" s="31">
        <v>3104364</v>
      </c>
      <c r="R50" s="31">
        <v>2938364</v>
      </c>
      <c r="S50" s="31">
        <v>558330</v>
      </c>
      <c r="T50" s="36">
        <f t="shared" si="5"/>
        <v>0.17985326463004983</v>
      </c>
      <c r="U50" s="36">
        <f t="shared" si="6"/>
        <v>-8.5350957319148213E-2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6411085</v>
      </c>
      <c r="E52" s="31">
        <v>6411085</v>
      </c>
      <c r="F52" s="31">
        <v>1635574</v>
      </c>
      <c r="G52" s="36">
        <f t="shared" si="0"/>
        <v>0.25511656763246782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1635574</v>
      </c>
      <c r="O52" s="36">
        <f t="shared" si="4"/>
        <v>0.25511656763246782</v>
      </c>
      <c r="P52" s="31">
        <v>1368421</v>
      </c>
      <c r="Q52" s="31">
        <v>5193023</v>
      </c>
      <c r="R52" s="31">
        <v>5618230</v>
      </c>
      <c r="S52" s="31">
        <v>1368421</v>
      </c>
      <c r="T52" s="36">
        <f t="shared" si="5"/>
        <v>0.26351144603056831</v>
      </c>
      <c r="U52" s="36">
        <f t="shared" si="6"/>
        <v>0.19522719981643077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9379751</v>
      </c>
      <c r="E53" s="32">
        <f>SUM(E48:E52)</f>
        <v>9379751</v>
      </c>
      <c r="F53" s="32">
        <f>SUM(F48:F52)</f>
        <v>2146250</v>
      </c>
      <c r="G53" s="37">
        <f t="shared" si="0"/>
        <v>0.22881737478958664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2146250</v>
      </c>
      <c r="O53" s="37">
        <f t="shared" si="4"/>
        <v>0.22881737478958664</v>
      </c>
      <c r="P53" s="32">
        <f>SUM(P48:P52)</f>
        <v>1930421</v>
      </c>
      <c r="Q53" s="32">
        <f>SUM(Q48:Q52)</f>
        <v>8342524</v>
      </c>
      <c r="R53" s="32">
        <f>SUM(R48:R52)</f>
        <v>8601738</v>
      </c>
      <c r="S53" s="32">
        <f>SUM(S48:S52)</f>
        <v>1930421</v>
      </c>
      <c r="T53" s="37">
        <f t="shared" si="5"/>
        <v>0.2313953187308781</v>
      </c>
      <c r="U53" s="37">
        <f t="shared" si="6"/>
        <v>0.11180410905185978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1257720334</v>
      </c>
      <c r="E54" s="32">
        <f>SUM(E8:E9,E11:E18,E20:E26,E28:E34,E36:E39,E41:E46,E48:E52)</f>
        <v>1257344546</v>
      </c>
      <c r="F54" s="32">
        <f>SUM(F8:F9,F11:F18,F20:F26,F28:F34,F36:F39,F41:F46,F48:F52)</f>
        <v>238746944</v>
      </c>
      <c r="G54" s="37">
        <f t="shared" si="0"/>
        <v>0.18982514438698739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238746944</v>
      </c>
      <c r="O54" s="37">
        <f t="shared" si="4"/>
        <v>0.18982514438698739</v>
      </c>
      <c r="P54" s="32">
        <f>SUM(P8:P9,P11:P18,P20:P26,P28:P34,P36:P39,P41:P46,P48:P52)</f>
        <v>269078502</v>
      </c>
      <c r="Q54" s="32">
        <f>SUM(Q8:Q9,Q11:Q18,Q20:Q26,Q28:Q34,Q36:Q39,Q41:Q46,Q48:Q52)</f>
        <v>1245371435</v>
      </c>
      <c r="R54" s="32">
        <f>SUM(R8:R9,R11:R18,R20:R26,R28:R34,R36:R39,R41:R46,R48:R52)</f>
        <v>1208095240</v>
      </c>
      <c r="S54" s="32">
        <f>SUM(S8:S9,S11:S18,S20:S26,S28:S34,S36:S39,S41:S46,S48:S52)</f>
        <v>269078502</v>
      </c>
      <c r="T54" s="37">
        <f t="shared" si="5"/>
        <v>0.21606285035757225</v>
      </c>
      <c r="U54" s="37">
        <f t="shared" si="6"/>
        <v>-0.11272382510885248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256446071</v>
      </c>
      <c r="E57" s="31">
        <v>256446071</v>
      </c>
      <c r="F57" s="31">
        <v>53838836</v>
      </c>
      <c r="G57" s="36">
        <f t="shared" ref="G57:G85" si="7">IF(($D57      =0),0,($F57      /$D57      ))</f>
        <v>0.20994213633321759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53838836</v>
      </c>
      <c r="O57" s="36">
        <f t="shared" ref="O57:O85" si="11">IF(($D57      =0),0,($N57      /$D57      ))</f>
        <v>0.20994213633321759</v>
      </c>
      <c r="P57" s="31">
        <v>51533876</v>
      </c>
      <c r="Q57" s="31">
        <v>218020162</v>
      </c>
      <c r="R57" s="31">
        <v>243951589</v>
      </c>
      <c r="S57" s="31">
        <v>51533876</v>
      </c>
      <c r="T57" s="36">
        <f t="shared" ref="T57:T85" si="12">IF(($Q57      =0),0,($S57      /$Q57      ))</f>
        <v>0.23637206544227776</v>
      </c>
      <c r="U57" s="36">
        <f t="shared" ref="U57:U85" si="13">IF(($P57      =0),0,(($F57      /$P57      )-1))</f>
        <v>4.4727083986463523E-2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256446071</v>
      </c>
      <c r="E58" s="32">
        <f>E57</f>
        <v>256446071</v>
      </c>
      <c r="F58" s="32">
        <f>F57</f>
        <v>53838836</v>
      </c>
      <c r="G58" s="37">
        <f t="shared" si="7"/>
        <v>0.20994213633321759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53838836</v>
      </c>
      <c r="O58" s="37">
        <f t="shared" si="11"/>
        <v>0.20994213633321759</v>
      </c>
      <c r="P58" s="32">
        <f>P57</f>
        <v>51533876</v>
      </c>
      <c r="Q58" s="32">
        <f>Q57</f>
        <v>218020162</v>
      </c>
      <c r="R58" s="32">
        <f>R57</f>
        <v>243951589</v>
      </c>
      <c r="S58" s="32">
        <f>S57</f>
        <v>51533876</v>
      </c>
      <c r="T58" s="37">
        <f t="shared" si="12"/>
        <v>0.23637206544227776</v>
      </c>
      <c r="U58" s="37">
        <f t="shared" si="13"/>
        <v>4.4727083986463523E-2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156600</v>
      </c>
      <c r="E59" s="31">
        <v>156600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300000</v>
      </c>
      <c r="R59" s="31">
        <v>86957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565404</v>
      </c>
      <c r="E61" s="31">
        <v>565404</v>
      </c>
      <c r="F61" s="31">
        <v>82052</v>
      </c>
      <c r="G61" s="36">
        <f t="shared" si="7"/>
        <v>0.14512101081704409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82052</v>
      </c>
      <c r="O61" s="36">
        <f t="shared" si="11"/>
        <v>0.14512101081704409</v>
      </c>
      <c r="P61" s="31">
        <v>39307</v>
      </c>
      <c r="Q61" s="31">
        <v>1306740</v>
      </c>
      <c r="R61" s="31">
        <v>1306740</v>
      </c>
      <c r="S61" s="31">
        <v>39307</v>
      </c>
      <c r="T61" s="36">
        <f t="shared" si="12"/>
        <v>3.0080199580635781E-2</v>
      </c>
      <c r="U61" s="36">
        <f t="shared" si="13"/>
        <v>1.0874653369628819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722004</v>
      </c>
      <c r="E63" s="32">
        <f>SUM(E59:E62)</f>
        <v>722004</v>
      </c>
      <c r="F63" s="32">
        <f>SUM(F59:F62)</f>
        <v>82052</v>
      </c>
      <c r="G63" s="37">
        <f t="shared" si="7"/>
        <v>0.11364479975180193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82052</v>
      </c>
      <c r="O63" s="37">
        <f t="shared" si="11"/>
        <v>0.11364479975180193</v>
      </c>
      <c r="P63" s="32">
        <f>SUM(P59:P62)</f>
        <v>39307</v>
      </c>
      <c r="Q63" s="32">
        <f>SUM(Q59:Q62)</f>
        <v>1606740</v>
      </c>
      <c r="R63" s="32">
        <f>SUM(R59:R62)</f>
        <v>1393697</v>
      </c>
      <c r="S63" s="32">
        <f>SUM(S59:S62)</f>
        <v>39307</v>
      </c>
      <c r="T63" s="37">
        <f t="shared" si="12"/>
        <v>2.4463821153391338E-2</v>
      </c>
      <c r="U63" s="37">
        <f t="shared" si="13"/>
        <v>1.0874653369628819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3443986</v>
      </c>
      <c r="E64" s="31">
        <v>3443986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2027263</v>
      </c>
      <c r="R64" s="31">
        <v>2027263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20000</v>
      </c>
      <c r="E65" s="31">
        <v>20000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305476</v>
      </c>
      <c r="R65" s="31">
        <v>305476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6685940</v>
      </c>
      <c r="E66" s="31">
        <v>6685940</v>
      </c>
      <c r="F66" s="31">
        <v>1156767</v>
      </c>
      <c r="G66" s="36">
        <f t="shared" si="7"/>
        <v>0.17301486402809477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1156767</v>
      </c>
      <c r="O66" s="36">
        <f t="shared" si="11"/>
        <v>0.17301486402809477</v>
      </c>
      <c r="P66" s="31">
        <v>38441</v>
      </c>
      <c r="Q66" s="31">
        <v>6323072</v>
      </c>
      <c r="R66" s="31">
        <v>6181147</v>
      </c>
      <c r="S66" s="31">
        <v>38441</v>
      </c>
      <c r="T66" s="36">
        <f t="shared" si="12"/>
        <v>6.0794816190611143E-3</v>
      </c>
      <c r="U66" s="36">
        <f t="shared" si="13"/>
        <v>29.092011133945526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80531918</v>
      </c>
      <c r="E67" s="31">
        <v>80531918</v>
      </c>
      <c r="F67" s="31">
        <v>15660905</v>
      </c>
      <c r="G67" s="36">
        <f t="shared" si="7"/>
        <v>0.19446829765062842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15660905</v>
      </c>
      <c r="O67" s="36">
        <f t="shared" si="11"/>
        <v>0.19446829765062842</v>
      </c>
      <c r="P67" s="31">
        <v>15133238</v>
      </c>
      <c r="Q67" s="31">
        <v>76007767</v>
      </c>
      <c r="R67" s="31">
        <v>75507439</v>
      </c>
      <c r="S67" s="31">
        <v>15133238</v>
      </c>
      <c r="T67" s="36">
        <f t="shared" si="12"/>
        <v>0.19910120501237721</v>
      </c>
      <c r="U67" s="36">
        <f t="shared" si="13"/>
        <v>3.4868083089686364E-2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7220100</v>
      </c>
      <c r="E68" s="31">
        <v>7220100</v>
      </c>
      <c r="F68" s="31">
        <v>1437142</v>
      </c>
      <c r="G68" s="36">
        <f t="shared" si="7"/>
        <v>0.1990473816152131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1437142</v>
      </c>
      <c r="O68" s="36">
        <f t="shared" si="11"/>
        <v>0.1990473816152131</v>
      </c>
      <c r="P68" s="31">
        <v>1473529</v>
      </c>
      <c r="Q68" s="31">
        <v>7507964</v>
      </c>
      <c r="R68" s="31">
        <v>6993293</v>
      </c>
      <c r="S68" s="31">
        <v>1473529</v>
      </c>
      <c r="T68" s="36">
        <f t="shared" si="12"/>
        <v>0.19626212912049126</v>
      </c>
      <c r="U68" s="36">
        <f t="shared" si="13"/>
        <v>-2.4693779355547174E-2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97901944</v>
      </c>
      <c r="E70" s="32">
        <f>SUM(E64:E69)</f>
        <v>97901944</v>
      </c>
      <c r="F70" s="32">
        <f>SUM(F64:F69)</f>
        <v>18254814</v>
      </c>
      <c r="G70" s="37">
        <f t="shared" si="7"/>
        <v>0.18646017897254419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18254814</v>
      </c>
      <c r="O70" s="37">
        <f t="shared" si="11"/>
        <v>0.18646017897254419</v>
      </c>
      <c r="P70" s="32">
        <f>SUM(P64:P69)</f>
        <v>16645208</v>
      </c>
      <c r="Q70" s="32">
        <f>SUM(Q64:Q69)</f>
        <v>92171542</v>
      </c>
      <c r="R70" s="32">
        <f>SUM(R64:R69)</f>
        <v>91014618</v>
      </c>
      <c r="S70" s="32">
        <f>SUM(S64:S69)</f>
        <v>16645208</v>
      </c>
      <c r="T70" s="37">
        <f t="shared" si="12"/>
        <v>0.18058944918161399</v>
      </c>
      <c r="U70" s="37">
        <f t="shared" si="13"/>
        <v>9.6700864296799471E-2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10075572</v>
      </c>
      <c r="E71" s="31">
        <v>10075572</v>
      </c>
      <c r="F71" s="31">
        <v>2993390</v>
      </c>
      <c r="G71" s="36">
        <f t="shared" si="7"/>
        <v>0.29709380271412877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2993390</v>
      </c>
      <c r="O71" s="36">
        <f t="shared" si="11"/>
        <v>0.29709380271412877</v>
      </c>
      <c r="P71" s="31">
        <v>3127895</v>
      </c>
      <c r="Q71" s="31">
        <v>13176612</v>
      </c>
      <c r="R71" s="31">
        <v>13049392</v>
      </c>
      <c r="S71" s="31">
        <v>3127895</v>
      </c>
      <c r="T71" s="36">
        <f t="shared" si="12"/>
        <v>0.23738234077166423</v>
      </c>
      <c r="U71" s="36">
        <f t="shared" si="13"/>
        <v>-4.3001763166602425E-2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21889390</v>
      </c>
      <c r="E72" s="31">
        <v>21889390</v>
      </c>
      <c r="F72" s="31">
        <v>4520328</v>
      </c>
      <c r="G72" s="36">
        <f t="shared" si="7"/>
        <v>0.20650771903648296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4520328</v>
      </c>
      <c r="O72" s="36">
        <f t="shared" si="11"/>
        <v>0.20650771903648296</v>
      </c>
      <c r="P72" s="31">
        <v>5343593</v>
      </c>
      <c r="Q72" s="31">
        <v>24403361</v>
      </c>
      <c r="R72" s="31">
        <v>24403361</v>
      </c>
      <c r="S72" s="31">
        <v>5343593</v>
      </c>
      <c r="T72" s="36">
        <f t="shared" si="12"/>
        <v>0.21896955095652604</v>
      </c>
      <c r="U72" s="36">
        <f t="shared" si="13"/>
        <v>-0.15406581302131361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39348864</v>
      </c>
      <c r="E73" s="31">
        <v>39348864</v>
      </c>
      <c r="F73" s="31">
        <v>8441696</v>
      </c>
      <c r="G73" s="36">
        <f t="shared" si="7"/>
        <v>0.21453468135700182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8441696</v>
      </c>
      <c r="O73" s="36">
        <f t="shared" si="11"/>
        <v>0.21453468135700182</v>
      </c>
      <c r="P73" s="31">
        <v>8031934</v>
      </c>
      <c r="Q73" s="31">
        <v>35180716</v>
      </c>
      <c r="R73" s="31">
        <v>37264740</v>
      </c>
      <c r="S73" s="31">
        <v>8031934</v>
      </c>
      <c r="T73" s="36">
        <f t="shared" si="12"/>
        <v>0.22830501801043504</v>
      </c>
      <c r="U73" s="36">
        <f t="shared" si="13"/>
        <v>5.1016604469110494E-2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54437390</v>
      </c>
      <c r="E74" s="31">
        <v>54437390</v>
      </c>
      <c r="F74" s="31">
        <v>12319314</v>
      </c>
      <c r="G74" s="36">
        <f t="shared" si="7"/>
        <v>0.22630243661571578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12319314</v>
      </c>
      <c r="O74" s="36">
        <f t="shared" si="11"/>
        <v>0.22630243661571578</v>
      </c>
      <c r="P74" s="31">
        <v>11317786</v>
      </c>
      <c r="Q74" s="31">
        <v>13075473</v>
      </c>
      <c r="R74" s="31">
        <v>46350548</v>
      </c>
      <c r="S74" s="31">
        <v>11317786</v>
      </c>
      <c r="T74" s="36">
        <f t="shared" si="12"/>
        <v>0.86557373488515488</v>
      </c>
      <c r="U74" s="36">
        <f t="shared" si="13"/>
        <v>8.8491512385903137E-2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20527985</v>
      </c>
      <c r="E75" s="31">
        <v>20527985</v>
      </c>
      <c r="F75" s="31">
        <v>2420265</v>
      </c>
      <c r="G75" s="36">
        <f t="shared" si="7"/>
        <v>0.11790075840371084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2420265</v>
      </c>
      <c r="O75" s="36">
        <f t="shared" si="11"/>
        <v>0.11790075840371084</v>
      </c>
      <c r="P75" s="31">
        <v>4222654</v>
      </c>
      <c r="Q75" s="31">
        <v>2791526</v>
      </c>
      <c r="R75" s="31">
        <v>18112385</v>
      </c>
      <c r="S75" s="31">
        <v>4222654</v>
      </c>
      <c r="T75" s="36">
        <f t="shared" si="12"/>
        <v>1.5126686980526063</v>
      </c>
      <c r="U75" s="36">
        <f t="shared" si="13"/>
        <v>-0.42683795546592262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5001812</v>
      </c>
      <c r="E76" s="31">
        <v>5001812</v>
      </c>
      <c r="F76" s="31">
        <v>1165130</v>
      </c>
      <c r="G76" s="36">
        <f t="shared" si="7"/>
        <v>0.23294158197069381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1165130</v>
      </c>
      <c r="O76" s="36">
        <f t="shared" si="11"/>
        <v>0.23294158197069381</v>
      </c>
      <c r="P76" s="31">
        <v>1267629</v>
      </c>
      <c r="Q76" s="31">
        <v>4634400</v>
      </c>
      <c r="R76" s="31">
        <v>4623131</v>
      </c>
      <c r="S76" s="31">
        <v>1267629</v>
      </c>
      <c r="T76" s="36">
        <f t="shared" si="12"/>
        <v>0.2735260227861212</v>
      </c>
      <c r="U76" s="36">
        <f t="shared" si="13"/>
        <v>-8.0858831724424096E-2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112992</v>
      </c>
      <c r="E77" s="31">
        <v>112992</v>
      </c>
      <c r="F77" s="31">
        <v>26750</v>
      </c>
      <c r="G77" s="36">
        <f t="shared" si="7"/>
        <v>0.23674242424242425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26750</v>
      </c>
      <c r="O77" s="36">
        <f t="shared" si="11"/>
        <v>0.23674242424242425</v>
      </c>
      <c r="P77" s="31">
        <v>8710</v>
      </c>
      <c r="Q77" s="31">
        <v>80004</v>
      </c>
      <c r="R77" s="31">
        <v>73428</v>
      </c>
      <c r="S77" s="31">
        <v>8710</v>
      </c>
      <c r="T77" s="36">
        <f t="shared" si="12"/>
        <v>0.10886955652217389</v>
      </c>
      <c r="U77" s="36">
        <f t="shared" si="13"/>
        <v>2.0711825487944893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151394005</v>
      </c>
      <c r="E78" s="32">
        <f>SUM(E71:E77)</f>
        <v>151394005</v>
      </c>
      <c r="F78" s="32">
        <f>SUM(F71:F77)</f>
        <v>31886873</v>
      </c>
      <c r="G78" s="37">
        <f t="shared" si="7"/>
        <v>0.21062176801518659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31886873</v>
      </c>
      <c r="O78" s="37">
        <f t="shared" si="11"/>
        <v>0.21062176801518659</v>
      </c>
      <c r="P78" s="32">
        <f>SUM(P71:P77)</f>
        <v>33320201</v>
      </c>
      <c r="Q78" s="32">
        <f>SUM(Q71:Q77)</f>
        <v>93342092</v>
      </c>
      <c r="R78" s="32">
        <f>SUM(R71:R77)</f>
        <v>143876985</v>
      </c>
      <c r="S78" s="32">
        <f>SUM(S71:S77)</f>
        <v>33320201</v>
      </c>
      <c r="T78" s="37">
        <f t="shared" si="12"/>
        <v>0.35696865461296923</v>
      </c>
      <c r="U78" s="37">
        <f t="shared" si="13"/>
        <v>-4.3016787323701955E-2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53853641</v>
      </c>
      <c r="E79" s="31">
        <v>53853641</v>
      </c>
      <c r="F79" s="31">
        <v>9701347</v>
      </c>
      <c r="G79" s="36">
        <f t="shared" si="7"/>
        <v>0.18014282451208824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9701347</v>
      </c>
      <c r="O79" s="36">
        <f t="shared" si="11"/>
        <v>0.18014282451208824</v>
      </c>
      <c r="P79" s="31">
        <v>10653065</v>
      </c>
      <c r="Q79" s="31">
        <v>48126927</v>
      </c>
      <c r="R79" s="31">
        <v>51560536</v>
      </c>
      <c r="S79" s="31">
        <v>10653065</v>
      </c>
      <c r="T79" s="36">
        <f t="shared" si="12"/>
        <v>0.22135352627023122</v>
      </c>
      <c r="U79" s="36">
        <f t="shared" si="13"/>
        <v>-8.9337481748210545E-2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9227012</v>
      </c>
      <c r="E80" s="31">
        <v>9227012</v>
      </c>
      <c r="F80" s="31">
        <v>1760337</v>
      </c>
      <c r="G80" s="36">
        <f t="shared" si="7"/>
        <v>0.19078082915682781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1760337</v>
      </c>
      <c r="O80" s="36">
        <f t="shared" si="11"/>
        <v>0.19078082915682781</v>
      </c>
      <c r="P80" s="31">
        <v>1567981</v>
      </c>
      <c r="Q80" s="31">
        <v>2370443</v>
      </c>
      <c r="R80" s="31">
        <v>8928734</v>
      </c>
      <c r="S80" s="31">
        <v>1567981</v>
      </c>
      <c r="T80" s="36">
        <f t="shared" si="12"/>
        <v>0.66147171646818759</v>
      </c>
      <c r="U80" s="36">
        <f t="shared" si="13"/>
        <v>0.12267750693407642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51913820</v>
      </c>
      <c r="E81" s="31">
        <v>51913820</v>
      </c>
      <c r="F81" s="31">
        <v>10167270</v>
      </c>
      <c r="G81" s="36">
        <f t="shared" si="7"/>
        <v>0.19584900513967185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10167270</v>
      </c>
      <c r="O81" s="36">
        <f t="shared" si="11"/>
        <v>0.19584900513967185</v>
      </c>
      <c r="P81" s="31">
        <v>9426026</v>
      </c>
      <c r="Q81" s="31">
        <v>45028410</v>
      </c>
      <c r="R81" s="31">
        <v>48150440</v>
      </c>
      <c r="S81" s="31">
        <v>9426026</v>
      </c>
      <c r="T81" s="36">
        <f t="shared" si="12"/>
        <v>0.2093350842279352</v>
      </c>
      <c r="U81" s="36">
        <f t="shared" si="13"/>
        <v>7.8638017760612966E-2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114994473</v>
      </c>
      <c r="E84" s="32">
        <f>SUM(E79:E83)</f>
        <v>114994473</v>
      </c>
      <c r="F84" s="32">
        <f>SUM(F79:F83)</f>
        <v>21628954</v>
      </c>
      <c r="G84" s="37">
        <f t="shared" si="7"/>
        <v>0.18808690048955656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21628954</v>
      </c>
      <c r="O84" s="37">
        <f t="shared" si="11"/>
        <v>0.18808690048955656</v>
      </c>
      <c r="P84" s="32">
        <f>SUM(P79:P83)</f>
        <v>21647072</v>
      </c>
      <c r="Q84" s="32">
        <f>SUM(Q79:Q83)</f>
        <v>95525780</v>
      </c>
      <c r="R84" s="32">
        <f>SUM(R79:R83)</f>
        <v>108639710</v>
      </c>
      <c r="S84" s="32">
        <f>SUM(S79:S83)</f>
        <v>21647072</v>
      </c>
      <c r="T84" s="37">
        <f t="shared" si="12"/>
        <v>0.22660973822982655</v>
      </c>
      <c r="U84" s="37">
        <f t="shared" si="13"/>
        <v>-8.3697231662549498E-4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621458497</v>
      </c>
      <c r="E85" s="32">
        <f>SUM(E57,E59:E62,E64:E69,E71:E77,E79:E83)</f>
        <v>621458497</v>
      </c>
      <c r="F85" s="32">
        <f>SUM(F57,F59:F62,F64:F69,F71:F77,F79:F83)</f>
        <v>125691529</v>
      </c>
      <c r="G85" s="37">
        <f t="shared" si="7"/>
        <v>0.20225249088516364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125691529</v>
      </c>
      <c r="O85" s="37">
        <f t="shared" si="11"/>
        <v>0.20225249088516364</v>
      </c>
      <c r="P85" s="32">
        <f>SUM(P57,P59:P62,P64:P69,P71:P77,P79:P83)</f>
        <v>123185664</v>
      </c>
      <c r="Q85" s="32">
        <f>SUM(Q57,Q59:Q62,Q64:Q69,Q71:Q77,Q79:Q83)</f>
        <v>500666316</v>
      </c>
      <c r="R85" s="32">
        <f>SUM(R57,R59:R62,R64:R69,R71:R77,R79:R83)</f>
        <v>588876599</v>
      </c>
      <c r="S85" s="32">
        <f>SUM(S57,S59:S62,S64:S69,S71:S77,S79:S83)</f>
        <v>123185664</v>
      </c>
      <c r="T85" s="37">
        <f t="shared" si="12"/>
        <v>0.24604344263495451</v>
      </c>
      <c r="U85" s="37">
        <f t="shared" si="13"/>
        <v>2.0342180401771381E-2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1347447331</v>
      </c>
      <c r="E88" s="31">
        <v>1347447331</v>
      </c>
      <c r="F88" s="31">
        <v>262588434</v>
      </c>
      <c r="G88" s="36">
        <f t="shared" ref="G88:G99" si="14">IF(($D88      =0),0,($F88      /$D88      ))</f>
        <v>0.19487844011321878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262588434</v>
      </c>
      <c r="O88" s="36">
        <f t="shared" ref="O88:O99" si="18">IF(($D88      =0),0,($N88      /$D88      ))</f>
        <v>0.19487844011321878</v>
      </c>
      <c r="P88" s="31">
        <v>243500083</v>
      </c>
      <c r="Q88" s="31">
        <v>1291063028</v>
      </c>
      <c r="R88" s="31">
        <v>1204822908</v>
      </c>
      <c r="S88" s="31">
        <v>243500083</v>
      </c>
      <c r="T88" s="36">
        <f t="shared" ref="T88:T99" si="19">IF(($Q88      =0),0,($S88      /$Q88      ))</f>
        <v>0.18860433435012749</v>
      </c>
      <c r="U88" s="36">
        <f t="shared" ref="U88:U99" si="20">IF(($P88      =0),0,(($F88      /$P88      )-1))</f>
        <v>7.8391558494869118E-2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206329000</v>
      </c>
      <c r="E89" s="31">
        <v>206329000</v>
      </c>
      <c r="F89" s="31">
        <v>18908335</v>
      </c>
      <c r="G89" s="36">
        <f t="shared" si="14"/>
        <v>9.1641674219329325E-2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18908335</v>
      </c>
      <c r="O89" s="36">
        <f t="shared" si="18"/>
        <v>9.1641674219329325E-2</v>
      </c>
      <c r="P89" s="31">
        <v>-5341932</v>
      </c>
      <c r="Q89" s="31">
        <v>199919000</v>
      </c>
      <c r="R89" s="31">
        <v>200020000</v>
      </c>
      <c r="S89" s="31">
        <v>-5341932</v>
      </c>
      <c r="T89" s="36">
        <f t="shared" si="19"/>
        <v>-2.6720481795127028E-2</v>
      </c>
      <c r="U89" s="36">
        <f t="shared" si="20"/>
        <v>-4.5396060825933393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518120122</v>
      </c>
      <c r="E90" s="31">
        <v>518120122</v>
      </c>
      <c r="F90" s="31">
        <v>101972046</v>
      </c>
      <c r="G90" s="36">
        <f t="shared" si="14"/>
        <v>0.19681159188795219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101972046</v>
      </c>
      <c r="O90" s="36">
        <f t="shared" si="18"/>
        <v>0.19681159188795219</v>
      </c>
      <c r="P90" s="31">
        <v>137748543</v>
      </c>
      <c r="Q90" s="31">
        <v>542028355</v>
      </c>
      <c r="R90" s="31">
        <v>452252176</v>
      </c>
      <c r="S90" s="31">
        <v>137748543</v>
      </c>
      <c r="T90" s="36">
        <f t="shared" si="19"/>
        <v>0.25413530810579088</v>
      </c>
      <c r="U90" s="36">
        <f t="shared" si="20"/>
        <v>-0.25972323351543547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2071896453</v>
      </c>
      <c r="E91" s="32">
        <f>SUM(E88:E90)</f>
        <v>2071896453</v>
      </c>
      <c r="F91" s="32">
        <f>SUM(F88:F90)</f>
        <v>383468815</v>
      </c>
      <c r="G91" s="37">
        <f t="shared" si="14"/>
        <v>0.18508107123054185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383468815</v>
      </c>
      <c r="O91" s="37">
        <f t="shared" si="18"/>
        <v>0.18508107123054185</v>
      </c>
      <c r="P91" s="32">
        <f>SUM(P88:P90)</f>
        <v>375906694</v>
      </c>
      <c r="Q91" s="32">
        <f>SUM(Q88:Q90)</f>
        <v>2033010383</v>
      </c>
      <c r="R91" s="32">
        <f>SUM(R88:R90)</f>
        <v>1857095084</v>
      </c>
      <c r="S91" s="32">
        <f>SUM(S88:S90)</f>
        <v>375906694</v>
      </c>
      <c r="T91" s="37">
        <f t="shared" si="19"/>
        <v>0.18490151213359543</v>
      </c>
      <c r="U91" s="37">
        <f t="shared" si="20"/>
        <v>2.01170160593096E-2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34377503</v>
      </c>
      <c r="E92" s="31">
        <v>34377503</v>
      </c>
      <c r="F92" s="31">
        <v>5570528</v>
      </c>
      <c r="G92" s="36">
        <f t="shared" si="14"/>
        <v>0.1620399247728958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5570528</v>
      </c>
      <c r="O92" s="36">
        <f t="shared" si="18"/>
        <v>0.1620399247728958</v>
      </c>
      <c r="P92" s="31">
        <v>5772437</v>
      </c>
      <c r="Q92" s="31">
        <v>26895326</v>
      </c>
      <c r="R92" s="31">
        <v>26795275</v>
      </c>
      <c r="S92" s="31">
        <v>5772437</v>
      </c>
      <c r="T92" s="36">
        <f t="shared" si="19"/>
        <v>0.21462602832923461</v>
      </c>
      <c r="U92" s="36">
        <f t="shared" si="20"/>
        <v>-3.4978121025833642E-2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48533696</v>
      </c>
      <c r="E93" s="31">
        <v>48533696</v>
      </c>
      <c r="F93" s="31">
        <v>8579297</v>
      </c>
      <c r="G93" s="36">
        <f t="shared" si="14"/>
        <v>0.17676990847760699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8579297</v>
      </c>
      <c r="O93" s="36">
        <f t="shared" si="18"/>
        <v>0.17676990847760699</v>
      </c>
      <c r="P93" s="31">
        <v>7289256</v>
      </c>
      <c r="Q93" s="31">
        <v>43949281</v>
      </c>
      <c r="R93" s="31">
        <v>45961404</v>
      </c>
      <c r="S93" s="31">
        <v>7289256</v>
      </c>
      <c r="T93" s="36">
        <f t="shared" si="19"/>
        <v>0.16585609216223582</v>
      </c>
      <c r="U93" s="36">
        <f t="shared" si="20"/>
        <v>0.17697841864793884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5333010</v>
      </c>
      <c r="E94" s="31">
        <v>5333010</v>
      </c>
      <c r="F94" s="31">
        <v>2848297</v>
      </c>
      <c r="G94" s="36">
        <f t="shared" si="14"/>
        <v>0.53408806658903696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2848297</v>
      </c>
      <c r="O94" s="36">
        <f t="shared" si="18"/>
        <v>0.53408806658903696</v>
      </c>
      <c r="P94" s="31">
        <v>942556</v>
      </c>
      <c r="Q94" s="31">
        <v>5575472</v>
      </c>
      <c r="R94" s="31">
        <v>5119642</v>
      </c>
      <c r="S94" s="31">
        <v>942556</v>
      </c>
      <c r="T94" s="36">
        <f t="shared" si="19"/>
        <v>0.1690540280715247</v>
      </c>
      <c r="U94" s="36">
        <f t="shared" si="20"/>
        <v>2.0218862327543405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3351600</v>
      </c>
      <c r="E95" s="31">
        <v>3351600</v>
      </c>
      <c r="F95" s="31">
        <v>959694</v>
      </c>
      <c r="G95" s="36">
        <f t="shared" si="14"/>
        <v>0.28633906194056569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959694</v>
      </c>
      <c r="O95" s="36">
        <f t="shared" si="18"/>
        <v>0.28633906194056569</v>
      </c>
      <c r="P95" s="31">
        <v>796034</v>
      </c>
      <c r="Q95" s="31">
        <v>3643122</v>
      </c>
      <c r="R95" s="31">
        <v>3220116</v>
      </c>
      <c r="S95" s="31">
        <v>796034</v>
      </c>
      <c r="T95" s="36">
        <f t="shared" si="19"/>
        <v>0.21850325078325677</v>
      </c>
      <c r="U95" s="36">
        <f t="shared" si="20"/>
        <v>0.20559423341214078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91595809</v>
      </c>
      <c r="E96" s="32">
        <f>SUM(E92:E95)</f>
        <v>91595809</v>
      </c>
      <c r="F96" s="32">
        <f>SUM(F92:F95)</f>
        <v>17957816</v>
      </c>
      <c r="G96" s="37">
        <f t="shared" si="14"/>
        <v>0.19605499635905829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17957816</v>
      </c>
      <c r="O96" s="37">
        <f t="shared" si="18"/>
        <v>0.19605499635905829</v>
      </c>
      <c r="P96" s="32">
        <f>SUM(P92:P95)</f>
        <v>14800283</v>
      </c>
      <c r="Q96" s="32">
        <f>SUM(Q92:Q95)</f>
        <v>80063201</v>
      </c>
      <c r="R96" s="32">
        <f>SUM(R92:R95)</f>
        <v>81096437</v>
      </c>
      <c r="S96" s="32">
        <f>SUM(S92:S95)</f>
        <v>14800283</v>
      </c>
      <c r="T96" s="37">
        <f t="shared" si="19"/>
        <v>0.1848574977660461</v>
      </c>
      <c r="U96" s="37">
        <f t="shared" si="20"/>
        <v>0.21334274486508131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156697682</v>
      </c>
      <c r="E97" s="31">
        <v>156697682</v>
      </c>
      <c r="F97" s="31">
        <v>16433330</v>
      </c>
      <c r="G97" s="36">
        <f t="shared" si="14"/>
        <v>0.10487283404741111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16433330</v>
      </c>
      <c r="O97" s="36">
        <f t="shared" si="18"/>
        <v>0.10487283404741111</v>
      </c>
      <c r="P97" s="31">
        <v>12041631</v>
      </c>
      <c r="Q97" s="31">
        <v>138513090</v>
      </c>
      <c r="R97" s="31">
        <v>107428888</v>
      </c>
      <c r="S97" s="31">
        <v>12041631</v>
      </c>
      <c r="T97" s="36">
        <f t="shared" si="19"/>
        <v>8.6934967662623083E-2</v>
      </c>
      <c r="U97" s="36">
        <f t="shared" si="20"/>
        <v>0.36470964772130943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27114023</v>
      </c>
      <c r="E98" s="31">
        <v>27114023</v>
      </c>
      <c r="F98" s="31">
        <v>5968543</v>
      </c>
      <c r="G98" s="36">
        <f t="shared" si="14"/>
        <v>0.22012753326940823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5968543</v>
      </c>
      <c r="O98" s="36">
        <f t="shared" si="18"/>
        <v>0.22012753326940823</v>
      </c>
      <c r="P98" s="31">
        <v>6554239</v>
      </c>
      <c r="Q98" s="31">
        <v>32108949</v>
      </c>
      <c r="R98" s="31">
        <v>28017325</v>
      </c>
      <c r="S98" s="31">
        <v>6554239</v>
      </c>
      <c r="T98" s="36">
        <f t="shared" si="19"/>
        <v>0.20412499331572639</v>
      </c>
      <c r="U98" s="36">
        <f t="shared" si="20"/>
        <v>-8.9361404123346699E-2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55625796</v>
      </c>
      <c r="E99" s="31">
        <v>55625796</v>
      </c>
      <c r="F99" s="31">
        <v>12142027</v>
      </c>
      <c r="G99" s="36">
        <f t="shared" si="14"/>
        <v>0.21828050784208103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12142027</v>
      </c>
      <c r="O99" s="36">
        <f t="shared" si="18"/>
        <v>0.21828050784208103</v>
      </c>
      <c r="P99" s="31">
        <v>13924169</v>
      </c>
      <c r="Q99" s="31">
        <v>46345396</v>
      </c>
      <c r="R99" s="31">
        <v>46615396</v>
      </c>
      <c r="S99" s="31">
        <v>13924169</v>
      </c>
      <c r="T99" s="36">
        <f t="shared" si="19"/>
        <v>0.30044341405562702</v>
      </c>
      <c r="U99" s="36">
        <f t="shared" si="20"/>
        <v>-0.12798911015802805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239437501</v>
      </c>
      <c r="E101" s="32">
        <f>SUM(E97:E100)</f>
        <v>239437501</v>
      </c>
      <c r="F101" s="32">
        <f>SUM(F97:F100)</f>
        <v>34543900</v>
      </c>
      <c r="G101" s="37">
        <f>IF(($D101     =0),0,($F101     /$D101     ))</f>
        <v>0.14427105134212037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34543900</v>
      </c>
      <c r="O101" s="37">
        <f>IF(($D101     =0),0,($N101     /$D101     ))</f>
        <v>0.14427105134212037</v>
      </c>
      <c r="P101" s="32">
        <f>SUM(P97:P100)</f>
        <v>32520039</v>
      </c>
      <c r="Q101" s="32">
        <f>SUM(Q97:Q100)</f>
        <v>216967435</v>
      </c>
      <c r="R101" s="32">
        <f>SUM(R97:R100)</f>
        <v>182061609</v>
      </c>
      <c r="S101" s="32">
        <f>SUM(S97:S100)</f>
        <v>32520039</v>
      </c>
      <c r="T101" s="37">
        <f>IF(($Q101     =0),0,($S101     /$Q101     ))</f>
        <v>0.14988442389983547</v>
      </c>
      <c r="U101" s="37">
        <f>IF(($P101     =0),0,(($F101     /$P101     )-1))</f>
        <v>6.2234273458282141E-2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2402929763</v>
      </c>
      <c r="E102" s="32">
        <f>SUM(E88:E90,E92:E95,E97:E100)</f>
        <v>2402929763</v>
      </c>
      <c r="F102" s="32">
        <f>SUM(F88:F90,F92:F95,F97:F100)</f>
        <v>435970531</v>
      </c>
      <c r="G102" s="37">
        <f>IF(($D102     =0),0,($F102     /$D102     ))</f>
        <v>0.1814329064931558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435970531</v>
      </c>
      <c r="O102" s="37">
        <f>IF(($D102     =0),0,($N102     /$D102     ))</f>
        <v>0.1814329064931558</v>
      </c>
      <c r="P102" s="32">
        <f>SUM(P88:P90,P92:P95,P97:P100)</f>
        <v>423227016</v>
      </c>
      <c r="Q102" s="32">
        <f>SUM(Q88:Q90,Q92:Q95,Q97:Q100)</f>
        <v>2330041019</v>
      </c>
      <c r="R102" s="32">
        <f>SUM(R88:R90,R92:R95,R97:R100)</f>
        <v>2120253130</v>
      </c>
      <c r="S102" s="32">
        <f>SUM(S88:S90,S92:S95,S97:S100)</f>
        <v>423227016</v>
      </c>
      <c r="T102" s="37">
        <f>IF(($Q102     =0),0,($S102     /$Q102     ))</f>
        <v>0.18163929842816212</v>
      </c>
      <c r="U102" s="37">
        <f>IF(($P102     =0),0,(($F102     /$P102     )-1))</f>
        <v>3.0110353352301056E-2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2299876490</v>
      </c>
      <c r="E105" s="31">
        <v>2299876490</v>
      </c>
      <c r="F105" s="31">
        <v>429737340</v>
      </c>
      <c r="G105" s="36">
        <f t="shared" ref="G105:G136" si="21">IF(($D105     =0),0,($F105     /$D105     ))</f>
        <v>0.18685235571063211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429737340</v>
      </c>
      <c r="O105" s="36">
        <f t="shared" ref="O105:O136" si="25">IF(($D105     =0),0,($N105     /$D105     ))</f>
        <v>0.18685235571063211</v>
      </c>
      <c r="P105" s="31">
        <v>425782594</v>
      </c>
      <c r="Q105" s="31">
        <v>2352654320</v>
      </c>
      <c r="R105" s="31">
        <v>2383021806</v>
      </c>
      <c r="S105" s="31">
        <v>425782594</v>
      </c>
      <c r="T105" s="36">
        <f t="shared" ref="T105:T136" si="26">IF(($Q105     =0),0,($S105     /$Q105     ))</f>
        <v>0.18097966640505012</v>
      </c>
      <c r="U105" s="36">
        <f t="shared" ref="U105:U136" si="27">IF(($P105     =0),0,(($F105     /$P105     )-1))</f>
        <v>9.2881814703773546E-3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2299876490</v>
      </c>
      <c r="E106" s="32">
        <f>E105</f>
        <v>2299876490</v>
      </c>
      <c r="F106" s="32">
        <f>F105</f>
        <v>429737340</v>
      </c>
      <c r="G106" s="37">
        <f t="shared" si="21"/>
        <v>0.18685235571063211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429737340</v>
      </c>
      <c r="O106" s="37">
        <f t="shared" si="25"/>
        <v>0.18685235571063211</v>
      </c>
      <c r="P106" s="32">
        <f>P105</f>
        <v>425782594</v>
      </c>
      <c r="Q106" s="32">
        <f>Q105</f>
        <v>2352654320</v>
      </c>
      <c r="R106" s="32">
        <f>R105</f>
        <v>2383021806</v>
      </c>
      <c r="S106" s="32">
        <f>S105</f>
        <v>425782594</v>
      </c>
      <c r="T106" s="37">
        <f t="shared" si="26"/>
        <v>0.18097966640505012</v>
      </c>
      <c r="U106" s="37">
        <f t="shared" si="27"/>
        <v>9.2881814703773546E-3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36600716</v>
      </c>
      <c r="E107" s="31">
        <v>36600716</v>
      </c>
      <c r="F107" s="31">
        <v>8321600</v>
      </c>
      <c r="G107" s="36">
        <f t="shared" si="21"/>
        <v>0.2273616723782125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8321600</v>
      </c>
      <c r="O107" s="36">
        <f t="shared" si="25"/>
        <v>0.2273616723782125</v>
      </c>
      <c r="P107" s="31">
        <v>2392680</v>
      </c>
      <c r="Q107" s="31">
        <v>31983468</v>
      </c>
      <c r="R107" s="31">
        <v>32432300</v>
      </c>
      <c r="S107" s="31">
        <v>2392680</v>
      </c>
      <c r="T107" s="36">
        <f t="shared" si="26"/>
        <v>7.4809898663897242E-2</v>
      </c>
      <c r="U107" s="36">
        <f t="shared" si="27"/>
        <v>2.4779410535466506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173160</v>
      </c>
      <c r="E108" s="31">
        <v>173160</v>
      </c>
      <c r="F108" s="31">
        <v>31700</v>
      </c>
      <c r="G108" s="36">
        <f t="shared" si="21"/>
        <v>0.18306768306768306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31700</v>
      </c>
      <c r="O108" s="36">
        <f t="shared" si="25"/>
        <v>0.18306768306768306</v>
      </c>
      <c r="P108" s="31">
        <v>0</v>
      </c>
      <c r="Q108" s="31">
        <v>173913</v>
      </c>
      <c r="R108" s="31">
        <v>260870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6455400</v>
      </c>
      <c r="E109" s="31">
        <v>6455400</v>
      </c>
      <c r="F109" s="31">
        <v>3086881</v>
      </c>
      <c r="G109" s="36">
        <f t="shared" si="21"/>
        <v>0.47818585990023854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3086881</v>
      </c>
      <c r="O109" s="36">
        <f t="shared" si="25"/>
        <v>0.47818585990023854</v>
      </c>
      <c r="P109" s="31">
        <v>2379988</v>
      </c>
      <c r="Q109" s="31">
        <v>6065472</v>
      </c>
      <c r="R109" s="31">
        <v>6412248</v>
      </c>
      <c r="S109" s="31">
        <v>2379988</v>
      </c>
      <c r="T109" s="36">
        <f t="shared" si="26"/>
        <v>0.39238298355016726</v>
      </c>
      <c r="U109" s="36">
        <f t="shared" si="27"/>
        <v>0.29701536310267107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5638788</v>
      </c>
      <c r="E110" s="31">
        <v>5638788</v>
      </c>
      <c r="F110" s="31">
        <v>1343817</v>
      </c>
      <c r="G110" s="36">
        <f t="shared" si="21"/>
        <v>0.23831663825630614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1343817</v>
      </c>
      <c r="O110" s="36">
        <f t="shared" si="25"/>
        <v>0.23831663825630614</v>
      </c>
      <c r="P110" s="31">
        <v>1319465</v>
      </c>
      <c r="Q110" s="31">
        <v>5313747</v>
      </c>
      <c r="R110" s="31">
        <v>5831278</v>
      </c>
      <c r="S110" s="31">
        <v>1319465</v>
      </c>
      <c r="T110" s="36">
        <f t="shared" si="26"/>
        <v>0.24831159631800309</v>
      </c>
      <c r="U110" s="36">
        <f t="shared" si="27"/>
        <v>1.8455965107069927E-2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48868064</v>
      </c>
      <c r="E112" s="32">
        <f>SUM(E107:E111)</f>
        <v>48868064</v>
      </c>
      <c r="F112" s="32">
        <f>SUM(F107:F111)</f>
        <v>12783998</v>
      </c>
      <c r="G112" s="37">
        <f t="shared" si="21"/>
        <v>0.26160230124933942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12783998</v>
      </c>
      <c r="O112" s="37">
        <f t="shared" si="25"/>
        <v>0.26160230124933942</v>
      </c>
      <c r="P112" s="32">
        <f>SUM(P107:P111)</f>
        <v>6092133</v>
      </c>
      <c r="Q112" s="32">
        <f>SUM(Q107:Q111)</f>
        <v>43536600</v>
      </c>
      <c r="R112" s="32">
        <f>SUM(R107:R111)</f>
        <v>44936696</v>
      </c>
      <c r="S112" s="32">
        <f>SUM(S107:S111)</f>
        <v>6092133</v>
      </c>
      <c r="T112" s="37">
        <f t="shared" si="26"/>
        <v>0.13993129918275657</v>
      </c>
      <c r="U112" s="37">
        <f t="shared" si="27"/>
        <v>1.0984436813838436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1745000</v>
      </c>
      <c r="E113" s="31">
        <v>1745000</v>
      </c>
      <c r="F113" s="31">
        <v>134700</v>
      </c>
      <c r="G113" s="36">
        <f t="shared" si="21"/>
        <v>7.7191977077363902E-2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134700</v>
      </c>
      <c r="O113" s="36">
        <f t="shared" si="25"/>
        <v>7.7191977077363902E-2</v>
      </c>
      <c r="P113" s="31">
        <v>296820</v>
      </c>
      <c r="Q113" s="31">
        <v>1540000</v>
      </c>
      <c r="R113" s="31">
        <v>1497000</v>
      </c>
      <c r="S113" s="31">
        <v>296820</v>
      </c>
      <c r="T113" s="36">
        <f t="shared" si="26"/>
        <v>0.19274025974025974</v>
      </c>
      <c r="U113" s="36">
        <f t="shared" si="27"/>
        <v>-0.54618960986456444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16944353</v>
      </c>
      <c r="E114" s="31">
        <v>16944353</v>
      </c>
      <c r="F114" s="31">
        <v>1351462</v>
      </c>
      <c r="G114" s="36">
        <f t="shared" si="21"/>
        <v>7.9758843551004863E-2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1351462</v>
      </c>
      <c r="O114" s="36">
        <f t="shared" si="25"/>
        <v>7.9758843551004863E-2</v>
      </c>
      <c r="P114" s="31">
        <v>2467038</v>
      </c>
      <c r="Q114" s="31">
        <v>13921865</v>
      </c>
      <c r="R114" s="31">
        <v>15088645</v>
      </c>
      <c r="S114" s="31">
        <v>2467038</v>
      </c>
      <c r="T114" s="36">
        <f t="shared" si="26"/>
        <v>0.17720599933988729</v>
      </c>
      <c r="U114" s="36">
        <f t="shared" si="27"/>
        <v>-0.45219246724209361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235407</v>
      </c>
      <c r="E115" s="31">
        <v>235407</v>
      </c>
      <c r="F115" s="31">
        <v>50208</v>
      </c>
      <c r="G115" s="36">
        <f t="shared" si="21"/>
        <v>0.21328167811492438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50208</v>
      </c>
      <c r="O115" s="36">
        <f t="shared" si="25"/>
        <v>0.21328167811492438</v>
      </c>
      <c r="P115" s="31">
        <v>27945</v>
      </c>
      <c r="Q115" s="31">
        <v>475360</v>
      </c>
      <c r="R115" s="31">
        <v>281725</v>
      </c>
      <c r="S115" s="31">
        <v>27945</v>
      </c>
      <c r="T115" s="36">
        <f t="shared" si="26"/>
        <v>5.8787024570851568E-2</v>
      </c>
      <c r="U115" s="36">
        <f t="shared" si="27"/>
        <v>0.79667203435319367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12500</v>
      </c>
      <c r="Q116" s="31">
        <v>35000</v>
      </c>
      <c r="R116" s="31">
        <v>20000</v>
      </c>
      <c r="S116" s="31">
        <v>12500</v>
      </c>
      <c r="T116" s="36">
        <f t="shared" si="26"/>
        <v>0.35714285714285715</v>
      </c>
      <c r="U116" s="36">
        <f t="shared" si="27"/>
        <v>-1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116559443</v>
      </c>
      <c r="E117" s="31">
        <v>116559443</v>
      </c>
      <c r="F117" s="31">
        <v>24850347</v>
      </c>
      <c r="G117" s="36">
        <f t="shared" si="21"/>
        <v>0.21319891688226411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24850347</v>
      </c>
      <c r="O117" s="36">
        <f t="shared" si="25"/>
        <v>0.21319891688226411</v>
      </c>
      <c r="P117" s="31">
        <v>25030645</v>
      </c>
      <c r="Q117" s="31">
        <v>109113348</v>
      </c>
      <c r="R117" s="31">
        <v>111321493</v>
      </c>
      <c r="S117" s="31">
        <v>25030645</v>
      </c>
      <c r="T117" s="36">
        <f t="shared" si="26"/>
        <v>0.22940039379966601</v>
      </c>
      <c r="U117" s="36">
        <f t="shared" si="27"/>
        <v>-7.2030904517242922E-3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3562200</v>
      </c>
      <c r="E118" s="31">
        <v>3562200</v>
      </c>
      <c r="F118" s="31">
        <v>891045</v>
      </c>
      <c r="G118" s="36">
        <f t="shared" si="21"/>
        <v>0.25013895907023748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891045</v>
      </c>
      <c r="O118" s="36">
        <f t="shared" si="25"/>
        <v>0.25013895907023748</v>
      </c>
      <c r="P118" s="31">
        <v>583491</v>
      </c>
      <c r="Q118" s="31">
        <v>3066008</v>
      </c>
      <c r="R118" s="31">
        <v>2789400</v>
      </c>
      <c r="S118" s="31">
        <v>583491</v>
      </c>
      <c r="T118" s="36">
        <f t="shared" si="26"/>
        <v>0.19030967955726144</v>
      </c>
      <c r="U118" s="36">
        <f t="shared" si="27"/>
        <v>0.5270929628734633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5636780</v>
      </c>
      <c r="E119" s="31">
        <v>5636780</v>
      </c>
      <c r="F119" s="31">
        <v>976296</v>
      </c>
      <c r="G119" s="36">
        <f t="shared" si="21"/>
        <v>0.17320101192524812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976296</v>
      </c>
      <c r="O119" s="36">
        <f t="shared" si="25"/>
        <v>0.17320101192524812</v>
      </c>
      <c r="P119" s="31">
        <v>834904</v>
      </c>
      <c r="Q119" s="31">
        <v>4056168</v>
      </c>
      <c r="R119" s="31">
        <v>3736783</v>
      </c>
      <c r="S119" s="31">
        <v>834904</v>
      </c>
      <c r="T119" s="36">
        <f t="shared" si="26"/>
        <v>0.2058356557223468</v>
      </c>
      <c r="U119" s="36">
        <f t="shared" si="27"/>
        <v>0.169351206845338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398501</v>
      </c>
      <c r="E120" s="31">
        <v>398501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360870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145081684</v>
      </c>
      <c r="E121" s="32">
        <f>SUM(E113:E120)</f>
        <v>145081684</v>
      </c>
      <c r="F121" s="32">
        <f>SUM(F113:F120)</f>
        <v>28254058</v>
      </c>
      <c r="G121" s="37">
        <f t="shared" si="21"/>
        <v>0.194745864681306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28254058</v>
      </c>
      <c r="O121" s="37">
        <f t="shared" si="25"/>
        <v>0.194745864681306</v>
      </c>
      <c r="P121" s="32">
        <f>SUM(P113:P120)</f>
        <v>29253343</v>
      </c>
      <c r="Q121" s="32">
        <f>SUM(Q113:Q120)</f>
        <v>132568619</v>
      </c>
      <c r="R121" s="32">
        <f>SUM(R113:R120)</f>
        <v>134735046</v>
      </c>
      <c r="S121" s="32">
        <f>SUM(S113:S120)</f>
        <v>29253343</v>
      </c>
      <c r="T121" s="37">
        <f t="shared" si="26"/>
        <v>0.2206656689996899</v>
      </c>
      <c r="U121" s="37">
        <f t="shared" si="27"/>
        <v>-3.4159685612683677E-2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4785930</v>
      </c>
      <c r="E122" s="31">
        <v>4785930</v>
      </c>
      <c r="F122" s="31">
        <v>857682</v>
      </c>
      <c r="G122" s="36">
        <f t="shared" si="21"/>
        <v>0.17920905654700339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857682</v>
      </c>
      <c r="O122" s="36">
        <f t="shared" si="25"/>
        <v>0.17920905654700339</v>
      </c>
      <c r="P122" s="31">
        <v>2676869</v>
      </c>
      <c r="Q122" s="31">
        <v>5274643</v>
      </c>
      <c r="R122" s="31">
        <v>5546585</v>
      </c>
      <c r="S122" s="31">
        <v>2676869</v>
      </c>
      <c r="T122" s="36">
        <f t="shared" si="26"/>
        <v>0.50749766382293549</v>
      </c>
      <c r="U122" s="36">
        <f t="shared" si="27"/>
        <v>-0.67959507917645579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12371138</v>
      </c>
      <c r="E123" s="31">
        <v>12371138</v>
      </c>
      <c r="F123" s="31">
        <v>4364057</v>
      </c>
      <c r="G123" s="36">
        <f t="shared" si="21"/>
        <v>0.35276116069516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4364057</v>
      </c>
      <c r="O123" s="36">
        <f t="shared" si="25"/>
        <v>0.35276116069516</v>
      </c>
      <c r="P123" s="31">
        <v>3648703</v>
      </c>
      <c r="Q123" s="31">
        <v>11786200</v>
      </c>
      <c r="R123" s="31">
        <v>12549110</v>
      </c>
      <c r="S123" s="31">
        <v>3648703</v>
      </c>
      <c r="T123" s="36">
        <f t="shared" si="26"/>
        <v>0.30957416300419133</v>
      </c>
      <c r="U123" s="36">
        <f t="shared" si="27"/>
        <v>0.1960570646610591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55057728</v>
      </c>
      <c r="E124" s="31">
        <v>55057728</v>
      </c>
      <c r="F124" s="31">
        <v>10945305</v>
      </c>
      <c r="G124" s="36">
        <f t="shared" si="21"/>
        <v>0.19879688824064806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10945305</v>
      </c>
      <c r="O124" s="36">
        <f t="shared" si="25"/>
        <v>0.19879688824064806</v>
      </c>
      <c r="P124" s="31">
        <v>10808025</v>
      </c>
      <c r="Q124" s="31">
        <v>43402344</v>
      </c>
      <c r="R124" s="31">
        <v>51697317</v>
      </c>
      <c r="S124" s="31">
        <v>10808025</v>
      </c>
      <c r="T124" s="36">
        <f t="shared" si="26"/>
        <v>0.24901938475949595</v>
      </c>
      <c r="U124" s="36">
        <f t="shared" si="27"/>
        <v>1.2701673062377239E-2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72214796</v>
      </c>
      <c r="E126" s="32">
        <f>SUM(E122:E125)</f>
        <v>72214796</v>
      </c>
      <c r="F126" s="32">
        <f>SUM(F122:F125)</f>
        <v>16167044</v>
      </c>
      <c r="G126" s="37">
        <f t="shared" si="21"/>
        <v>0.22387439826043407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16167044</v>
      </c>
      <c r="O126" s="37">
        <f t="shared" si="25"/>
        <v>0.22387439826043407</v>
      </c>
      <c r="P126" s="32">
        <f>SUM(P122:P125)</f>
        <v>17133597</v>
      </c>
      <c r="Q126" s="32">
        <f>SUM(Q122:Q125)</f>
        <v>60463187</v>
      </c>
      <c r="R126" s="32">
        <f>SUM(R122:R125)</f>
        <v>69793012</v>
      </c>
      <c r="S126" s="32">
        <f>SUM(S122:S125)</f>
        <v>17133597</v>
      </c>
      <c r="T126" s="37">
        <f t="shared" si="26"/>
        <v>0.28337237664961323</v>
      </c>
      <c r="U126" s="37">
        <f t="shared" si="27"/>
        <v>-5.6412731080344614E-2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13831172</v>
      </c>
      <c r="E127" s="31">
        <v>13831172</v>
      </c>
      <c r="F127" s="31">
        <v>2593889</v>
      </c>
      <c r="G127" s="36">
        <f t="shared" si="21"/>
        <v>0.18753934952150114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2593889</v>
      </c>
      <c r="O127" s="36">
        <f t="shared" si="25"/>
        <v>0.18753934952150114</v>
      </c>
      <c r="P127" s="31">
        <v>2743538</v>
      </c>
      <c r="Q127" s="31">
        <v>12389352</v>
      </c>
      <c r="R127" s="31">
        <v>13039962</v>
      </c>
      <c r="S127" s="31">
        <v>2743538</v>
      </c>
      <c r="T127" s="36">
        <f t="shared" si="26"/>
        <v>0.22144321995210081</v>
      </c>
      <c r="U127" s="36">
        <f t="shared" si="27"/>
        <v>-5.4545991344023714E-2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1017335</v>
      </c>
      <c r="E129" s="31">
        <v>1017335</v>
      </c>
      <c r="F129" s="31">
        <v>225021</v>
      </c>
      <c r="G129" s="36">
        <f t="shared" si="21"/>
        <v>0.22118672806892517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225021</v>
      </c>
      <c r="O129" s="36">
        <f t="shared" si="25"/>
        <v>0.22118672806892517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28593556</v>
      </c>
      <c r="E130" s="31">
        <v>28593556</v>
      </c>
      <c r="F130" s="31">
        <v>6695765</v>
      </c>
      <c r="G130" s="36">
        <f t="shared" si="21"/>
        <v>0.23417041937700928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6695765</v>
      </c>
      <c r="O130" s="36">
        <f t="shared" si="25"/>
        <v>0.23417041937700928</v>
      </c>
      <c r="P130" s="31">
        <v>7651665</v>
      </c>
      <c r="Q130" s="31">
        <v>28728305</v>
      </c>
      <c r="R130" s="31">
        <v>31175157</v>
      </c>
      <c r="S130" s="31">
        <v>7651665</v>
      </c>
      <c r="T130" s="36">
        <f t="shared" si="26"/>
        <v>0.2663458564645565</v>
      </c>
      <c r="U130" s="36">
        <f t="shared" si="27"/>
        <v>-0.12492705835919371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43442063</v>
      </c>
      <c r="E132" s="32">
        <f>SUM(E127:E131)</f>
        <v>43442063</v>
      </c>
      <c r="F132" s="32">
        <f>SUM(F127:F131)</f>
        <v>9514675</v>
      </c>
      <c r="G132" s="37">
        <f t="shared" si="21"/>
        <v>0.21901987021196484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9514675</v>
      </c>
      <c r="O132" s="37">
        <f t="shared" si="25"/>
        <v>0.21901987021196484</v>
      </c>
      <c r="P132" s="32">
        <f>SUM(P127:P131)</f>
        <v>10395203</v>
      </c>
      <c r="Q132" s="32">
        <f>SUM(Q127:Q131)</f>
        <v>41117657</v>
      </c>
      <c r="R132" s="32">
        <f>SUM(R127:R131)</f>
        <v>44215119</v>
      </c>
      <c r="S132" s="32">
        <f>SUM(S127:S131)</f>
        <v>10395203</v>
      </c>
      <c r="T132" s="37">
        <f t="shared" si="26"/>
        <v>0.25281603472688147</v>
      </c>
      <c r="U132" s="37">
        <f t="shared" si="27"/>
        <v>-8.4705224130784185E-2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86282326</v>
      </c>
      <c r="E133" s="31">
        <v>86282326</v>
      </c>
      <c r="F133" s="31">
        <v>17063897</v>
      </c>
      <c r="G133" s="36">
        <f t="shared" si="21"/>
        <v>0.1977681616974489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17063897</v>
      </c>
      <c r="O133" s="36">
        <f t="shared" si="25"/>
        <v>0.1977681616974489</v>
      </c>
      <c r="P133" s="31">
        <v>16876228</v>
      </c>
      <c r="Q133" s="31">
        <v>80380008</v>
      </c>
      <c r="R133" s="31">
        <v>80101300</v>
      </c>
      <c r="S133" s="31">
        <v>16876228</v>
      </c>
      <c r="T133" s="36">
        <f t="shared" si="26"/>
        <v>0.20995554018855037</v>
      </c>
      <c r="U133" s="36">
        <f t="shared" si="27"/>
        <v>1.1120316696361376E-2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3027236</v>
      </c>
      <c r="E134" s="31">
        <v>3027236</v>
      </c>
      <c r="F134" s="31">
        <v>568868</v>
      </c>
      <c r="G134" s="36">
        <f t="shared" si="21"/>
        <v>0.18791663418379009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568868</v>
      </c>
      <c r="O134" s="36">
        <f t="shared" si="25"/>
        <v>0.18791663418379009</v>
      </c>
      <c r="P134" s="31">
        <v>585096</v>
      </c>
      <c r="Q134" s="31">
        <v>2837063</v>
      </c>
      <c r="R134" s="31">
        <v>2869877</v>
      </c>
      <c r="S134" s="31">
        <v>585096</v>
      </c>
      <c r="T134" s="36">
        <f t="shared" si="26"/>
        <v>0.2062329951784645</v>
      </c>
      <c r="U134" s="36">
        <f t="shared" si="27"/>
        <v>-2.7735619453901572E-2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8192973</v>
      </c>
      <c r="E136" s="31">
        <v>8192973</v>
      </c>
      <c r="F136" s="31">
        <v>2407573</v>
      </c>
      <c r="G136" s="36">
        <f t="shared" si="21"/>
        <v>0.2938582856308693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2407573</v>
      </c>
      <c r="O136" s="36">
        <f t="shared" si="25"/>
        <v>0.2938582856308693</v>
      </c>
      <c r="P136" s="31">
        <v>1442670</v>
      </c>
      <c r="Q136" s="31">
        <v>5339507</v>
      </c>
      <c r="R136" s="31">
        <v>8506778</v>
      </c>
      <c r="S136" s="31">
        <v>1442670</v>
      </c>
      <c r="T136" s="36">
        <f t="shared" si="26"/>
        <v>0.27018786565875841</v>
      </c>
      <c r="U136" s="36">
        <f t="shared" si="27"/>
        <v>0.66883140288492871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97502535</v>
      </c>
      <c r="E137" s="32">
        <f>SUM(E133:E136)</f>
        <v>97502535</v>
      </c>
      <c r="F137" s="32">
        <f>SUM(F133:F136)</f>
        <v>20040338</v>
      </c>
      <c r="G137" s="37">
        <f t="shared" ref="G137:G170" si="28">IF(($D137     =0),0,($F137     /$D137     ))</f>
        <v>0.20553658425393762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20040338</v>
      </c>
      <c r="O137" s="37">
        <f t="shared" ref="O137:O170" si="32">IF(($D137     =0),0,($N137     /$D137     ))</f>
        <v>0.20553658425393762</v>
      </c>
      <c r="P137" s="32">
        <f>SUM(P133:P136)</f>
        <v>18903994</v>
      </c>
      <c r="Q137" s="32">
        <f>SUM(Q133:Q136)</f>
        <v>88556578</v>
      </c>
      <c r="R137" s="32">
        <f>SUM(R133:R136)</f>
        <v>91477955</v>
      </c>
      <c r="S137" s="32">
        <f>SUM(S133:S136)</f>
        <v>18903994</v>
      </c>
      <c r="T137" s="37">
        <f t="shared" ref="T137:T170" si="33">IF(($Q137     =0),0,($S137     /$Q137     ))</f>
        <v>0.21346798201710099</v>
      </c>
      <c r="U137" s="37">
        <f t="shared" ref="U137:U170" si="34">IF(($P137     =0),0,(($F137     /$P137     )-1))</f>
        <v>6.0111318274857606E-2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3290000</v>
      </c>
      <c r="E139" s="31">
        <v>3290000</v>
      </c>
      <c r="F139" s="31">
        <v>1514676</v>
      </c>
      <c r="G139" s="36">
        <f t="shared" si="28"/>
        <v>0.46038784194528876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1514676</v>
      </c>
      <c r="O139" s="36">
        <f t="shared" si="32"/>
        <v>0.46038784194528876</v>
      </c>
      <c r="P139" s="31">
        <v>1016892</v>
      </c>
      <c r="Q139" s="31">
        <v>2735253</v>
      </c>
      <c r="R139" s="31">
        <v>3147118</v>
      </c>
      <c r="S139" s="31">
        <v>1016892</v>
      </c>
      <c r="T139" s="36">
        <f t="shared" si="33"/>
        <v>0.37177255632294343</v>
      </c>
      <c r="U139" s="36">
        <f t="shared" si="34"/>
        <v>0.48951511074922416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5968210</v>
      </c>
      <c r="E140" s="31">
        <v>5968210</v>
      </c>
      <c r="F140" s="31">
        <v>1252073</v>
      </c>
      <c r="G140" s="36">
        <f t="shared" si="28"/>
        <v>0.20979037265779857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1252073</v>
      </c>
      <c r="O140" s="36">
        <f t="shared" si="32"/>
        <v>0.20979037265779857</v>
      </c>
      <c r="P140" s="31">
        <v>1165777</v>
      </c>
      <c r="Q140" s="31">
        <v>674435</v>
      </c>
      <c r="R140" s="31">
        <v>6019604</v>
      </c>
      <c r="S140" s="31">
        <v>1165777</v>
      </c>
      <c r="T140" s="36">
        <f t="shared" si="33"/>
        <v>1.728523875540267</v>
      </c>
      <c r="U140" s="36">
        <f t="shared" si="34"/>
        <v>7.4024448929769671E-2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74587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74587</v>
      </c>
      <c r="O141" s="36">
        <f t="shared" si="32"/>
        <v>0</v>
      </c>
      <c r="P141" s="31">
        <v>0</v>
      </c>
      <c r="Q141" s="31">
        <v>0</v>
      </c>
      <c r="R141" s="31">
        <v>7732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13211031</v>
      </c>
      <c r="E142" s="31">
        <v>13211031</v>
      </c>
      <c r="F142" s="31">
        <v>57998</v>
      </c>
      <c r="G142" s="36">
        <f t="shared" si="28"/>
        <v>4.3901191360462329E-3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57998</v>
      </c>
      <c r="O142" s="36">
        <f t="shared" si="32"/>
        <v>4.3901191360462329E-3</v>
      </c>
      <c r="P142" s="31">
        <v>742251</v>
      </c>
      <c r="Q142" s="31">
        <v>8533477</v>
      </c>
      <c r="R142" s="31">
        <v>8044725</v>
      </c>
      <c r="S142" s="31">
        <v>742251</v>
      </c>
      <c r="T142" s="36">
        <f t="shared" si="33"/>
        <v>8.6981074654563437E-2</v>
      </c>
      <c r="U142" s="36">
        <f t="shared" si="34"/>
        <v>-0.92186201163757275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22469241</v>
      </c>
      <c r="E144" s="32">
        <f>SUM(E138:E143)</f>
        <v>22469241</v>
      </c>
      <c r="F144" s="32">
        <f>SUM(F138:F143)</f>
        <v>2899334</v>
      </c>
      <c r="G144" s="37">
        <f t="shared" si="28"/>
        <v>0.12903568927851189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2899334</v>
      </c>
      <c r="O144" s="37">
        <f t="shared" si="32"/>
        <v>0.12903568927851189</v>
      </c>
      <c r="P144" s="32">
        <f>SUM(P138:P143)</f>
        <v>2924920</v>
      </c>
      <c r="Q144" s="32">
        <f>SUM(Q138:Q143)</f>
        <v>11943165</v>
      </c>
      <c r="R144" s="32">
        <f>SUM(R138:R143)</f>
        <v>17219179</v>
      </c>
      <c r="S144" s="32">
        <f>SUM(S138:S143)</f>
        <v>2924920</v>
      </c>
      <c r="T144" s="37">
        <f t="shared" si="33"/>
        <v>0.24490325638136959</v>
      </c>
      <c r="U144" s="37">
        <f t="shared" si="34"/>
        <v>-8.747589677666423E-3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634783</v>
      </c>
      <c r="E146" s="31">
        <v>634783</v>
      </c>
      <c r="F146" s="31">
        <v>1112209</v>
      </c>
      <c r="G146" s="36">
        <f t="shared" si="28"/>
        <v>1.752108988425966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1112209</v>
      </c>
      <c r="O146" s="36">
        <f t="shared" si="32"/>
        <v>1.752108988425966</v>
      </c>
      <c r="P146" s="31">
        <v>278949</v>
      </c>
      <c r="Q146" s="31">
        <v>2043478</v>
      </c>
      <c r="R146" s="31">
        <v>1587320</v>
      </c>
      <c r="S146" s="31">
        <v>278949</v>
      </c>
      <c r="T146" s="36">
        <f t="shared" si="33"/>
        <v>0.13650697487323082</v>
      </c>
      <c r="U146" s="36">
        <f t="shared" si="34"/>
        <v>2.9871410186091363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180000</v>
      </c>
      <c r="E147" s="31">
        <v>180000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480000</v>
      </c>
      <c r="R147" s="31">
        <v>695426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814783</v>
      </c>
      <c r="E150" s="32">
        <f>SUM(E145:E149)</f>
        <v>814783</v>
      </c>
      <c r="F150" s="32">
        <f>SUM(F145:F149)</f>
        <v>1112209</v>
      </c>
      <c r="G150" s="37">
        <f t="shared" si="28"/>
        <v>1.36503707122019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1112209</v>
      </c>
      <c r="O150" s="37">
        <f t="shared" si="32"/>
        <v>1.36503707122019</v>
      </c>
      <c r="P150" s="32">
        <f>SUM(P145:P149)</f>
        <v>278949</v>
      </c>
      <c r="Q150" s="32">
        <f>SUM(Q145:Q149)</f>
        <v>2523478</v>
      </c>
      <c r="R150" s="32">
        <f>SUM(R145:R149)</f>
        <v>2282746</v>
      </c>
      <c r="S150" s="32">
        <f>SUM(S145:S149)</f>
        <v>278949</v>
      </c>
      <c r="T150" s="37">
        <f t="shared" si="33"/>
        <v>0.11054148282647996</v>
      </c>
      <c r="U150" s="37">
        <f t="shared" si="34"/>
        <v>2.9871410186091363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150000</v>
      </c>
      <c r="E151" s="31">
        <v>150000</v>
      </c>
      <c r="F151" s="31">
        <v>2306131</v>
      </c>
      <c r="G151" s="36">
        <f t="shared" si="28"/>
        <v>15.374206666666666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2306131</v>
      </c>
      <c r="O151" s="36">
        <f t="shared" si="32"/>
        <v>15.374206666666666</v>
      </c>
      <c r="P151" s="31">
        <v>232404</v>
      </c>
      <c r="Q151" s="31">
        <v>65000</v>
      </c>
      <c r="R151" s="31">
        <v>2800708</v>
      </c>
      <c r="S151" s="31">
        <v>232404</v>
      </c>
      <c r="T151" s="36">
        <f t="shared" si="33"/>
        <v>3.5754461538461539</v>
      </c>
      <c r="U151" s="36">
        <f t="shared" si="34"/>
        <v>8.9229402247809855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183510700</v>
      </c>
      <c r="E152" s="31">
        <v>183510700</v>
      </c>
      <c r="F152" s="31">
        <v>35950777</v>
      </c>
      <c r="G152" s="36">
        <f t="shared" si="28"/>
        <v>0.19590561749260396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35950777</v>
      </c>
      <c r="O152" s="36">
        <f t="shared" si="32"/>
        <v>0.19590561749260396</v>
      </c>
      <c r="P152" s="31">
        <v>36975885</v>
      </c>
      <c r="Q152" s="31">
        <v>171289100</v>
      </c>
      <c r="R152" s="31">
        <v>173849756</v>
      </c>
      <c r="S152" s="31">
        <v>36975885</v>
      </c>
      <c r="T152" s="36">
        <f t="shared" si="33"/>
        <v>0.21586828934240415</v>
      </c>
      <c r="U152" s="36">
        <f t="shared" si="34"/>
        <v>-2.7723690724373418E-2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28141059</v>
      </c>
      <c r="E153" s="31">
        <v>28141059</v>
      </c>
      <c r="F153" s="31">
        <v>5481734</v>
      </c>
      <c r="G153" s="36">
        <f t="shared" si="28"/>
        <v>0.19479487250284361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5481734</v>
      </c>
      <c r="O153" s="36">
        <f t="shared" si="32"/>
        <v>0.19479487250284361</v>
      </c>
      <c r="P153" s="31">
        <v>5790263</v>
      </c>
      <c r="Q153" s="31">
        <v>29149790</v>
      </c>
      <c r="R153" s="31">
        <v>27748680</v>
      </c>
      <c r="S153" s="31">
        <v>5790263</v>
      </c>
      <c r="T153" s="36">
        <f t="shared" si="33"/>
        <v>0.19863824061854304</v>
      </c>
      <c r="U153" s="36">
        <f t="shared" si="34"/>
        <v>-5.3284108165725819E-2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8780985</v>
      </c>
      <c r="E155" s="31">
        <v>8780985</v>
      </c>
      <c r="F155" s="31">
        <v>1972634</v>
      </c>
      <c r="G155" s="36">
        <f t="shared" si="28"/>
        <v>0.22464837373028196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1972634</v>
      </c>
      <c r="O155" s="36">
        <f t="shared" si="32"/>
        <v>0.22464837373028196</v>
      </c>
      <c r="P155" s="31">
        <v>4517533</v>
      </c>
      <c r="Q155" s="31">
        <v>8418743</v>
      </c>
      <c r="R155" s="31">
        <v>8266346</v>
      </c>
      <c r="S155" s="31">
        <v>4517533</v>
      </c>
      <c r="T155" s="36">
        <f t="shared" si="33"/>
        <v>0.53660421751798337</v>
      </c>
      <c r="U155" s="36">
        <f t="shared" si="34"/>
        <v>-0.56333822021886726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220582744</v>
      </c>
      <c r="E157" s="32">
        <f>SUM(E151:E156)</f>
        <v>220582744</v>
      </c>
      <c r="F157" s="32">
        <f>SUM(F151:F156)</f>
        <v>45711276</v>
      </c>
      <c r="G157" s="37">
        <f t="shared" si="28"/>
        <v>0.2072296099462794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45711276</v>
      </c>
      <c r="O157" s="37">
        <f t="shared" si="32"/>
        <v>0.2072296099462794</v>
      </c>
      <c r="P157" s="32">
        <f>SUM(P151:P156)</f>
        <v>47516085</v>
      </c>
      <c r="Q157" s="32">
        <f>SUM(Q151:Q156)</f>
        <v>208922633</v>
      </c>
      <c r="R157" s="32">
        <f>SUM(R151:R156)</f>
        <v>212665490</v>
      </c>
      <c r="S157" s="32">
        <f>SUM(S151:S156)</f>
        <v>47516085</v>
      </c>
      <c r="T157" s="37">
        <f t="shared" si="33"/>
        <v>0.22743387979415328</v>
      </c>
      <c r="U157" s="37">
        <f t="shared" si="34"/>
        <v>-3.798311666459897E-2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13044640</v>
      </c>
      <c r="E158" s="31">
        <v>13044640</v>
      </c>
      <c r="F158" s="31">
        <v>2639382</v>
      </c>
      <c r="G158" s="36">
        <f t="shared" si="28"/>
        <v>0.20233459873173962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2639382</v>
      </c>
      <c r="O158" s="36">
        <f t="shared" si="32"/>
        <v>0.20233459873173962</v>
      </c>
      <c r="P158" s="31">
        <v>1672306</v>
      </c>
      <c r="Q158" s="31">
        <v>10029753</v>
      </c>
      <c r="R158" s="31">
        <v>13714179</v>
      </c>
      <c r="S158" s="31">
        <v>1672306</v>
      </c>
      <c r="T158" s="36">
        <f t="shared" si="33"/>
        <v>0.16673451479812115</v>
      </c>
      <c r="U158" s="36">
        <f t="shared" si="34"/>
        <v>0.57828890167230163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139168972</v>
      </c>
      <c r="E159" s="31">
        <v>139168972</v>
      </c>
      <c r="F159" s="31">
        <v>23372309</v>
      </c>
      <c r="G159" s="36">
        <f t="shared" si="28"/>
        <v>0.16794195332563067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23372309</v>
      </c>
      <c r="O159" s="36">
        <f t="shared" si="32"/>
        <v>0.16794195332563067</v>
      </c>
      <c r="P159" s="31">
        <v>23236385</v>
      </c>
      <c r="Q159" s="31">
        <v>127341050</v>
      </c>
      <c r="R159" s="31">
        <v>126899700</v>
      </c>
      <c r="S159" s="31">
        <v>23236385</v>
      </c>
      <c r="T159" s="36">
        <f t="shared" si="33"/>
        <v>0.18247364066811134</v>
      </c>
      <c r="U159" s="36">
        <f t="shared" si="34"/>
        <v>5.8496190349746069E-3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4737944</v>
      </c>
      <c r="E160" s="31">
        <v>4737944</v>
      </c>
      <c r="F160" s="31">
        <v>763271</v>
      </c>
      <c r="G160" s="36">
        <f t="shared" si="28"/>
        <v>0.16109751402718142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763271</v>
      </c>
      <c r="O160" s="36">
        <f t="shared" si="32"/>
        <v>0.16109751402718142</v>
      </c>
      <c r="P160" s="31">
        <v>1115169</v>
      </c>
      <c r="Q160" s="31">
        <v>5848291</v>
      </c>
      <c r="R160" s="31">
        <v>5043234</v>
      </c>
      <c r="S160" s="31">
        <v>1115169</v>
      </c>
      <c r="T160" s="36">
        <f t="shared" si="33"/>
        <v>0.19068288496588148</v>
      </c>
      <c r="U160" s="36">
        <f t="shared" si="34"/>
        <v>-0.31555575881323816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100000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156951556</v>
      </c>
      <c r="E163" s="32">
        <f>SUM(E158:E162)</f>
        <v>156951556</v>
      </c>
      <c r="F163" s="32">
        <f>SUM(F158:F162)</f>
        <v>26774962</v>
      </c>
      <c r="G163" s="37">
        <f t="shared" si="28"/>
        <v>0.17059379774482772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26774962</v>
      </c>
      <c r="O163" s="37">
        <f t="shared" si="32"/>
        <v>0.17059379774482772</v>
      </c>
      <c r="P163" s="32">
        <f>SUM(P158:P162)</f>
        <v>26023860</v>
      </c>
      <c r="Q163" s="32">
        <f>SUM(Q158:Q162)</f>
        <v>143319094</v>
      </c>
      <c r="R163" s="32">
        <f>SUM(R158:R162)</f>
        <v>145657113</v>
      </c>
      <c r="S163" s="32">
        <f>SUM(S158:S162)</f>
        <v>26023860</v>
      </c>
      <c r="T163" s="37">
        <f t="shared" si="33"/>
        <v>0.18157985285617281</v>
      </c>
      <c r="U163" s="37">
        <f t="shared" si="34"/>
        <v>2.8862051978453707E-2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2910441</v>
      </c>
      <c r="E164" s="31">
        <v>2910441</v>
      </c>
      <c r="F164" s="31">
        <v>9576</v>
      </c>
      <c r="G164" s="36">
        <f t="shared" si="28"/>
        <v>3.2902230280565728E-3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9576</v>
      </c>
      <c r="O164" s="36">
        <f t="shared" si="32"/>
        <v>3.2902230280565728E-3</v>
      </c>
      <c r="P164" s="31">
        <v>76407</v>
      </c>
      <c r="Q164" s="31">
        <v>3581316</v>
      </c>
      <c r="R164" s="31">
        <v>4081316</v>
      </c>
      <c r="S164" s="31">
        <v>76407</v>
      </c>
      <c r="T164" s="36">
        <f t="shared" si="33"/>
        <v>2.1334894770525695E-2</v>
      </c>
      <c r="U164" s="36">
        <f t="shared" si="34"/>
        <v>-0.87467116887196195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1962537</v>
      </c>
      <c r="E165" s="31">
        <v>1962537</v>
      </c>
      <c r="F165" s="31">
        <v>52537</v>
      </c>
      <c r="G165" s="36">
        <f t="shared" si="28"/>
        <v>2.6769941152701836E-2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52537</v>
      </c>
      <c r="O165" s="36">
        <f t="shared" si="32"/>
        <v>2.6769941152701836E-2</v>
      </c>
      <c r="P165" s="31">
        <v>7500</v>
      </c>
      <c r="Q165" s="31">
        <v>571721</v>
      </c>
      <c r="R165" s="31">
        <v>602721</v>
      </c>
      <c r="S165" s="31">
        <v>7500</v>
      </c>
      <c r="T165" s="36">
        <f t="shared" si="33"/>
        <v>1.3118286716772691E-2</v>
      </c>
      <c r="U165" s="36">
        <f t="shared" si="34"/>
        <v>6.0049333333333337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410000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43028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43028</v>
      </c>
      <c r="O167" s="36">
        <f t="shared" si="32"/>
        <v>0</v>
      </c>
      <c r="P167" s="31">
        <v>40281</v>
      </c>
      <c r="Q167" s="31">
        <v>0</v>
      </c>
      <c r="R167" s="31">
        <v>0</v>
      </c>
      <c r="S167" s="31">
        <v>40281</v>
      </c>
      <c r="T167" s="36">
        <f t="shared" si="33"/>
        <v>0</v>
      </c>
      <c r="U167" s="36">
        <f t="shared" si="34"/>
        <v>6.8195923636453992E-2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4872978</v>
      </c>
      <c r="E169" s="32">
        <f>SUM(E164:E168)</f>
        <v>4872978</v>
      </c>
      <c r="F169" s="32">
        <f>SUM(F164:F168)</f>
        <v>105141</v>
      </c>
      <c r="G169" s="37">
        <f t="shared" si="28"/>
        <v>2.1576333814763784E-2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105141</v>
      </c>
      <c r="O169" s="37">
        <f t="shared" si="32"/>
        <v>2.1576333814763784E-2</v>
      </c>
      <c r="P169" s="32">
        <f>SUM(P164:P168)</f>
        <v>124188</v>
      </c>
      <c r="Q169" s="32">
        <f>SUM(Q164:Q168)</f>
        <v>4563037</v>
      </c>
      <c r="R169" s="32">
        <f>SUM(R164:R168)</f>
        <v>4684037</v>
      </c>
      <c r="S169" s="32">
        <f>SUM(S164:S168)</f>
        <v>124188</v>
      </c>
      <c r="T169" s="37">
        <f t="shared" si="33"/>
        <v>2.7216084375384201E-2</v>
      </c>
      <c r="U169" s="37">
        <f t="shared" si="34"/>
        <v>-0.15337230650304379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3112676934</v>
      </c>
      <c r="E170" s="32">
        <f>SUM(E105,E107:E111,E113:E120,E122:E125,E127:E131,E133:E136,E138:E143,E145:E149,E151:E156,E158:E162,E164:E168)</f>
        <v>3112676934</v>
      </c>
      <c r="F170" s="32">
        <f>SUM(F105,F107:F111,F113:F120,F122:F125,F127:F131,F133:F136,F138:F143,F145:F149,F151:F156,F158:F162,F164:F168)</f>
        <v>593100375</v>
      </c>
      <c r="G170" s="37">
        <f t="shared" si="28"/>
        <v>0.19054350566276917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593100375</v>
      </c>
      <c r="O170" s="37">
        <f t="shared" si="32"/>
        <v>0.19054350566276917</v>
      </c>
      <c r="P170" s="32">
        <f>SUM(P105,P107:P111,P113:P120,P122:P125,P127:P131,P133:P136,P138:P143,P145:P149,P151:P156,P158:P162,P164:P168)</f>
        <v>584428866</v>
      </c>
      <c r="Q170" s="32">
        <f>SUM(Q105,Q107:Q111,Q113:Q120,Q122:Q125,Q127:Q131,Q133:Q136,Q138:Q143,Q145:Q149,Q151:Q156,Q158:Q162,Q164:Q168)</f>
        <v>3090168368</v>
      </c>
      <c r="R170" s="32">
        <f>SUM(R105,R107:R111,R113:R120,R122:R125,R127:R131,R133:R136,R138:R143,R145:R149,R151:R156,R158:R162,R164:R168)</f>
        <v>3150688199</v>
      </c>
      <c r="S170" s="32">
        <f>SUM(S105,S107:S111,S113:S120,S122:S125,S127:S131,S133:S136,S138:S143,S145:S149,S151:S156,S158:S162,S164:S168)</f>
        <v>584428866</v>
      </c>
      <c r="T170" s="37">
        <f t="shared" si="33"/>
        <v>0.18912525027827221</v>
      </c>
      <c r="U170" s="37">
        <f t="shared" si="34"/>
        <v>1.4837578197241186E-2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9711885</v>
      </c>
      <c r="E173" s="31">
        <v>9711885</v>
      </c>
      <c r="F173" s="31">
        <v>1906484</v>
      </c>
      <c r="G173" s="36">
        <f t="shared" ref="G173:G205" si="35">IF(($D173     =0),0,($F173     /$D173     ))</f>
        <v>0.19630421900588815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1906484</v>
      </c>
      <c r="O173" s="36">
        <f t="shared" ref="O173:O205" si="39">IF(($D173     =0),0,($N173     /$D173     ))</f>
        <v>0.19630421900588815</v>
      </c>
      <c r="P173" s="31">
        <v>3292935</v>
      </c>
      <c r="Q173" s="31">
        <v>10538481</v>
      </c>
      <c r="R173" s="31">
        <v>11158597</v>
      </c>
      <c r="S173" s="31">
        <v>3292935</v>
      </c>
      <c r="T173" s="36">
        <f t="shared" ref="T173:T205" si="40">IF(($Q173     =0),0,($S173     /$Q173     ))</f>
        <v>0.31246770763262749</v>
      </c>
      <c r="U173" s="36">
        <f t="shared" ref="U173:U205" si="41">IF(($P173     =0),0,(($F173     /$P173     )-1))</f>
        <v>-0.4210380709002759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24080460</v>
      </c>
      <c r="E174" s="31">
        <v>24080460</v>
      </c>
      <c r="F174" s="31">
        <v>7022044</v>
      </c>
      <c r="G174" s="36">
        <f t="shared" si="35"/>
        <v>0.29160755234742192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7022044</v>
      </c>
      <c r="O174" s="36">
        <f t="shared" si="39"/>
        <v>0.29160755234742192</v>
      </c>
      <c r="P174" s="31">
        <v>6463624</v>
      </c>
      <c r="Q174" s="31">
        <v>23263438</v>
      </c>
      <c r="R174" s="31">
        <v>23828438</v>
      </c>
      <c r="S174" s="31">
        <v>6463624</v>
      </c>
      <c r="T174" s="36">
        <f t="shared" si="40"/>
        <v>0.27784474504585266</v>
      </c>
      <c r="U174" s="36">
        <f t="shared" si="41"/>
        <v>8.6394258081843978E-2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46024216</v>
      </c>
      <c r="E175" s="31">
        <v>46024216</v>
      </c>
      <c r="F175" s="31">
        <v>8678567</v>
      </c>
      <c r="G175" s="36">
        <f t="shared" si="35"/>
        <v>0.18856523270271458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8678567</v>
      </c>
      <c r="O175" s="36">
        <f t="shared" si="39"/>
        <v>0.18856523270271458</v>
      </c>
      <c r="P175" s="31">
        <v>7175564</v>
      </c>
      <c r="Q175" s="31">
        <v>39184221</v>
      </c>
      <c r="R175" s="31">
        <v>40015125</v>
      </c>
      <c r="S175" s="31">
        <v>7175564</v>
      </c>
      <c r="T175" s="36">
        <f t="shared" si="40"/>
        <v>0.18312381404749631</v>
      </c>
      <c r="U175" s="36">
        <f t="shared" si="41"/>
        <v>0.20946130506257066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4579080</v>
      </c>
      <c r="E176" s="31">
        <v>4579080</v>
      </c>
      <c r="F176" s="31">
        <v>214828</v>
      </c>
      <c r="G176" s="36">
        <f t="shared" si="35"/>
        <v>4.6915100849952394E-2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214828</v>
      </c>
      <c r="O176" s="36">
        <f t="shared" si="39"/>
        <v>4.6915100849952394E-2</v>
      </c>
      <c r="P176" s="31">
        <v>613138</v>
      </c>
      <c r="Q176" s="31">
        <v>4151424</v>
      </c>
      <c r="R176" s="31">
        <v>5353424</v>
      </c>
      <c r="S176" s="31">
        <v>613138</v>
      </c>
      <c r="T176" s="36">
        <f t="shared" si="40"/>
        <v>0.1476934179693522</v>
      </c>
      <c r="U176" s="36">
        <f t="shared" si="41"/>
        <v>-0.64962536981886621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1453956</v>
      </c>
      <c r="E178" s="31">
        <v>1453956</v>
      </c>
      <c r="F178" s="31">
        <v>393632</v>
      </c>
      <c r="G178" s="36">
        <f t="shared" si="35"/>
        <v>0.27073171402710949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393632</v>
      </c>
      <c r="O178" s="36">
        <f t="shared" si="39"/>
        <v>0.27073171402710949</v>
      </c>
      <c r="P178" s="31">
        <v>358883</v>
      </c>
      <c r="Q178" s="31">
        <v>1147776</v>
      </c>
      <c r="R178" s="31">
        <v>1397776</v>
      </c>
      <c r="S178" s="31">
        <v>358883</v>
      </c>
      <c r="T178" s="36">
        <f t="shared" si="40"/>
        <v>0.31267686377829823</v>
      </c>
      <c r="U178" s="36">
        <f t="shared" si="41"/>
        <v>9.6825427785657059E-2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85849597</v>
      </c>
      <c r="E179" s="32">
        <f>SUM(E173:E178)</f>
        <v>85849597</v>
      </c>
      <c r="F179" s="32">
        <f>SUM(F173:F178)</f>
        <v>18215555</v>
      </c>
      <c r="G179" s="37">
        <f t="shared" si="35"/>
        <v>0.21217985449599722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18215555</v>
      </c>
      <c r="O179" s="37">
        <f t="shared" si="39"/>
        <v>0.21217985449599722</v>
      </c>
      <c r="P179" s="32">
        <f>SUM(P173:P178)</f>
        <v>17904144</v>
      </c>
      <c r="Q179" s="32">
        <f>SUM(Q173:Q178)</f>
        <v>78285340</v>
      </c>
      <c r="R179" s="32">
        <f>SUM(R173:R178)</f>
        <v>81753360</v>
      </c>
      <c r="S179" s="32">
        <f>SUM(S173:S178)</f>
        <v>17904144</v>
      </c>
      <c r="T179" s="37">
        <f t="shared" si="40"/>
        <v>0.22870366278028556</v>
      </c>
      <c r="U179" s="37">
        <f t="shared" si="41"/>
        <v>1.7393235889970438E-2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24349542</v>
      </c>
      <c r="E180" s="31">
        <v>24349542</v>
      </c>
      <c r="F180" s="31">
        <v>3225404</v>
      </c>
      <c r="G180" s="36">
        <f t="shared" si="35"/>
        <v>0.13246261469722923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3225404</v>
      </c>
      <c r="O180" s="36">
        <f t="shared" si="39"/>
        <v>0.13246261469722923</v>
      </c>
      <c r="P180" s="31">
        <v>2039419</v>
      </c>
      <c r="Q180" s="31">
        <v>23443375</v>
      </c>
      <c r="R180" s="31">
        <v>23213115</v>
      </c>
      <c r="S180" s="31">
        <v>2039419</v>
      </c>
      <c r="T180" s="36">
        <f t="shared" si="40"/>
        <v>8.6993404319983786E-2</v>
      </c>
      <c r="U180" s="36">
        <f t="shared" si="41"/>
        <v>0.58153081833600639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28314715</v>
      </c>
      <c r="E181" s="31">
        <v>28314715</v>
      </c>
      <c r="F181" s="31">
        <v>6529514</v>
      </c>
      <c r="G181" s="36">
        <f t="shared" si="35"/>
        <v>0.23060496988933141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6529514</v>
      </c>
      <c r="O181" s="36">
        <f t="shared" si="39"/>
        <v>0.23060496988933141</v>
      </c>
      <c r="P181" s="31">
        <v>6007165</v>
      </c>
      <c r="Q181" s="31">
        <v>27666504</v>
      </c>
      <c r="R181" s="31">
        <v>26958261</v>
      </c>
      <c r="S181" s="31">
        <v>6007165</v>
      </c>
      <c r="T181" s="36">
        <f t="shared" si="40"/>
        <v>0.21712772238950032</v>
      </c>
      <c r="U181" s="36">
        <f t="shared" si="41"/>
        <v>8.6954328705803885E-2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1052004</v>
      </c>
      <c r="E182" s="31">
        <v>1052004</v>
      </c>
      <c r="F182" s="31">
        <v>26845</v>
      </c>
      <c r="G182" s="36">
        <f t="shared" si="35"/>
        <v>2.5517963810023536E-2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26845</v>
      </c>
      <c r="O182" s="36">
        <f t="shared" si="39"/>
        <v>2.5517963810023536E-2</v>
      </c>
      <c r="P182" s="31">
        <v>83646</v>
      </c>
      <c r="Q182" s="31">
        <v>3036066</v>
      </c>
      <c r="R182" s="31">
        <v>1008491</v>
      </c>
      <c r="S182" s="31">
        <v>83646</v>
      </c>
      <c r="T182" s="36">
        <f t="shared" si="40"/>
        <v>2.7550784469112331E-2</v>
      </c>
      <c r="U182" s="36">
        <f t="shared" si="41"/>
        <v>-0.67906415130430631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7504857</v>
      </c>
      <c r="E183" s="31">
        <v>7504857</v>
      </c>
      <c r="F183" s="31">
        <v>1916114</v>
      </c>
      <c r="G183" s="36">
        <f t="shared" si="35"/>
        <v>0.25531652368592767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1916114</v>
      </c>
      <c r="O183" s="36">
        <f t="shared" si="39"/>
        <v>0.25531652368592767</v>
      </c>
      <c r="P183" s="31">
        <v>1732940</v>
      </c>
      <c r="Q183" s="31">
        <v>5172391</v>
      </c>
      <c r="R183" s="31">
        <v>7055016</v>
      </c>
      <c r="S183" s="31">
        <v>1732940</v>
      </c>
      <c r="T183" s="36">
        <f t="shared" si="40"/>
        <v>0.33503654306103309</v>
      </c>
      <c r="U183" s="36">
        <f t="shared" si="41"/>
        <v>0.10570129375512138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61221118</v>
      </c>
      <c r="E185" s="32">
        <f>SUM(E180:E184)</f>
        <v>61221118</v>
      </c>
      <c r="F185" s="32">
        <f>SUM(F180:F184)</f>
        <v>11697877</v>
      </c>
      <c r="G185" s="37">
        <f t="shared" si="35"/>
        <v>0.19107584738978467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11697877</v>
      </c>
      <c r="O185" s="37">
        <f t="shared" si="39"/>
        <v>0.19107584738978467</v>
      </c>
      <c r="P185" s="32">
        <f>SUM(P180:P184)</f>
        <v>9863170</v>
      </c>
      <c r="Q185" s="32">
        <f>SUM(Q180:Q184)</f>
        <v>59318336</v>
      </c>
      <c r="R185" s="32">
        <f>SUM(R180:R184)</f>
        <v>58234883</v>
      </c>
      <c r="S185" s="32">
        <f>SUM(S180:S184)</f>
        <v>9863170</v>
      </c>
      <c r="T185" s="37">
        <f t="shared" si="40"/>
        <v>0.16627523064706334</v>
      </c>
      <c r="U185" s="37">
        <f t="shared" si="41"/>
        <v>0.18601595633046974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3484575</v>
      </c>
      <c r="E187" s="31">
        <v>3484575</v>
      </c>
      <c r="F187" s="31">
        <v>558444</v>
      </c>
      <c r="G187" s="36">
        <f t="shared" si="35"/>
        <v>0.16026172488754009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558444</v>
      </c>
      <c r="O187" s="36">
        <f t="shared" si="39"/>
        <v>0.16026172488754009</v>
      </c>
      <c r="P187" s="31">
        <v>825180</v>
      </c>
      <c r="Q187" s="31">
        <v>3721744</v>
      </c>
      <c r="R187" s="31">
        <v>3678947</v>
      </c>
      <c r="S187" s="31">
        <v>825180</v>
      </c>
      <c r="T187" s="36">
        <f t="shared" si="40"/>
        <v>0.22171863513449608</v>
      </c>
      <c r="U187" s="36">
        <f t="shared" si="41"/>
        <v>-0.32324583727186795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258915910</v>
      </c>
      <c r="E188" s="31">
        <v>258915910</v>
      </c>
      <c r="F188" s="31">
        <v>81745794</v>
      </c>
      <c r="G188" s="36">
        <f t="shared" si="35"/>
        <v>0.31572333272219538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81745794</v>
      </c>
      <c r="O188" s="36">
        <f t="shared" si="39"/>
        <v>0.31572333272219538</v>
      </c>
      <c r="P188" s="31">
        <v>73016427</v>
      </c>
      <c r="Q188" s="31">
        <v>245823968</v>
      </c>
      <c r="R188" s="31">
        <v>235785136</v>
      </c>
      <c r="S188" s="31">
        <v>73016427</v>
      </c>
      <c r="T188" s="36">
        <f t="shared" si="40"/>
        <v>0.2970272898694728</v>
      </c>
      <c r="U188" s="36">
        <f t="shared" si="41"/>
        <v>0.11955346705748826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6012000</v>
      </c>
      <c r="E190" s="31">
        <v>6012000</v>
      </c>
      <c r="F190" s="31">
        <v>1220081</v>
      </c>
      <c r="G190" s="36">
        <f t="shared" si="35"/>
        <v>0.20294095143047239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1220081</v>
      </c>
      <c r="O190" s="36">
        <f t="shared" si="39"/>
        <v>0.20294095143047239</v>
      </c>
      <c r="P190" s="31">
        <v>1072060</v>
      </c>
      <c r="Q190" s="31">
        <v>5667000</v>
      </c>
      <c r="R190" s="31">
        <v>5630000</v>
      </c>
      <c r="S190" s="31">
        <v>1072060</v>
      </c>
      <c r="T190" s="36">
        <f t="shared" si="40"/>
        <v>0.18917593082759837</v>
      </c>
      <c r="U190" s="36">
        <f t="shared" si="41"/>
        <v>0.13807156315877833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268412485</v>
      </c>
      <c r="E191" s="32">
        <f>SUM(E186:E190)</f>
        <v>268412485</v>
      </c>
      <c r="F191" s="32">
        <f>SUM(F186:F190)</f>
        <v>83524319</v>
      </c>
      <c r="G191" s="37">
        <f t="shared" si="35"/>
        <v>0.31117896397404909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83524319</v>
      </c>
      <c r="O191" s="37">
        <f t="shared" si="39"/>
        <v>0.31117896397404909</v>
      </c>
      <c r="P191" s="32">
        <f>SUM(P186:P190)</f>
        <v>74913667</v>
      </c>
      <c r="Q191" s="32">
        <f>SUM(Q186:Q190)</f>
        <v>255212712</v>
      </c>
      <c r="R191" s="32">
        <f>SUM(R186:R190)</f>
        <v>245094083</v>
      </c>
      <c r="S191" s="32">
        <f>SUM(S186:S190)</f>
        <v>74913667</v>
      </c>
      <c r="T191" s="37">
        <f t="shared" si="40"/>
        <v>0.29353423037955884</v>
      </c>
      <c r="U191" s="37">
        <f t="shared" si="41"/>
        <v>0.11494100268780061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5164332</v>
      </c>
      <c r="E192" s="31">
        <v>5164332</v>
      </c>
      <c r="F192" s="31">
        <v>1599804</v>
      </c>
      <c r="G192" s="36">
        <f t="shared" si="35"/>
        <v>0.30977946421725017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1599804</v>
      </c>
      <c r="O192" s="36">
        <f t="shared" si="39"/>
        <v>0.30977946421725017</v>
      </c>
      <c r="P192" s="31">
        <v>1855147</v>
      </c>
      <c r="Q192" s="31">
        <v>4984860</v>
      </c>
      <c r="R192" s="31">
        <v>4984860</v>
      </c>
      <c r="S192" s="31">
        <v>1855147</v>
      </c>
      <c r="T192" s="36">
        <f t="shared" si="40"/>
        <v>0.37215628924383032</v>
      </c>
      <c r="U192" s="36">
        <f t="shared" si="41"/>
        <v>-0.13764030559303386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531368</v>
      </c>
      <c r="E193" s="31">
        <v>531368</v>
      </c>
      <c r="F193" s="31">
        <v>2376587</v>
      </c>
      <c r="G193" s="36">
        <f t="shared" si="35"/>
        <v>4.472582090001656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2376587</v>
      </c>
      <c r="O193" s="36">
        <f t="shared" si="39"/>
        <v>4.472582090001656</v>
      </c>
      <c r="P193" s="31">
        <v>2205144</v>
      </c>
      <c r="Q193" s="31">
        <v>505034</v>
      </c>
      <c r="R193" s="31">
        <v>505034</v>
      </c>
      <c r="S193" s="31">
        <v>2205144</v>
      </c>
      <c r="T193" s="36">
        <f t="shared" si="40"/>
        <v>4.3663278115928827</v>
      </c>
      <c r="U193" s="36">
        <f t="shared" si="41"/>
        <v>7.7746850092329511E-2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2509987</v>
      </c>
      <c r="E194" s="31">
        <v>2509987</v>
      </c>
      <c r="F194" s="31">
        <v>502887</v>
      </c>
      <c r="G194" s="36">
        <f t="shared" si="35"/>
        <v>0.20035442414641988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502887</v>
      </c>
      <c r="O194" s="36">
        <f t="shared" si="39"/>
        <v>0.20035442414641988</v>
      </c>
      <c r="P194" s="31">
        <v>471813</v>
      </c>
      <c r="Q194" s="31">
        <v>2806050</v>
      </c>
      <c r="R194" s="31">
        <v>2032954</v>
      </c>
      <c r="S194" s="31">
        <v>471813</v>
      </c>
      <c r="T194" s="36">
        <f t="shared" si="40"/>
        <v>0.16814133746725823</v>
      </c>
      <c r="U194" s="36">
        <f t="shared" si="41"/>
        <v>6.5860838934069132E-2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26866440</v>
      </c>
      <c r="E195" s="31">
        <v>26866440</v>
      </c>
      <c r="F195" s="31">
        <v>6048198</v>
      </c>
      <c r="G195" s="36">
        <f t="shared" si="35"/>
        <v>0.22512093154135793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6048198</v>
      </c>
      <c r="O195" s="36">
        <f t="shared" si="39"/>
        <v>0.22512093154135793</v>
      </c>
      <c r="P195" s="31">
        <v>5022466</v>
      </c>
      <c r="Q195" s="31">
        <v>30410764</v>
      </c>
      <c r="R195" s="31">
        <v>25453893</v>
      </c>
      <c r="S195" s="31">
        <v>5022466</v>
      </c>
      <c r="T195" s="36">
        <f t="shared" si="40"/>
        <v>0.16515421973614341</v>
      </c>
      <c r="U195" s="36">
        <f t="shared" si="41"/>
        <v>0.20422875933854012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12424632</v>
      </c>
      <c r="E196" s="31">
        <v>12424632</v>
      </c>
      <c r="F196" s="31">
        <v>2764016</v>
      </c>
      <c r="G196" s="36">
        <f t="shared" si="35"/>
        <v>0.22246260492866107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2764016</v>
      </c>
      <c r="O196" s="36">
        <f t="shared" si="39"/>
        <v>0.22246260492866107</v>
      </c>
      <c r="P196" s="31">
        <v>2862350</v>
      </c>
      <c r="Q196" s="31">
        <v>16082183</v>
      </c>
      <c r="R196" s="31">
        <v>13585923</v>
      </c>
      <c r="S196" s="31">
        <v>2862350</v>
      </c>
      <c r="T196" s="36">
        <f t="shared" si="40"/>
        <v>0.17798267809786769</v>
      </c>
      <c r="U196" s="36">
        <f t="shared" si="41"/>
        <v>-3.4354289307736652E-2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47496759</v>
      </c>
      <c r="E198" s="32">
        <f>SUM(E192:E197)</f>
        <v>47496759</v>
      </c>
      <c r="F198" s="32">
        <f>SUM(F192:F197)</f>
        <v>13291492</v>
      </c>
      <c r="G198" s="37">
        <f t="shared" si="35"/>
        <v>0.27983997813408701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13291492</v>
      </c>
      <c r="O198" s="37">
        <f t="shared" si="39"/>
        <v>0.27983997813408701</v>
      </c>
      <c r="P198" s="32">
        <f>SUM(P192:P197)</f>
        <v>12416920</v>
      </c>
      <c r="Q198" s="32">
        <f>SUM(Q192:Q197)</f>
        <v>54788891</v>
      </c>
      <c r="R198" s="32">
        <f>SUM(R192:R197)</f>
        <v>46562664</v>
      </c>
      <c r="S198" s="32">
        <f>SUM(S192:S197)</f>
        <v>12416920</v>
      </c>
      <c r="T198" s="37">
        <f t="shared" si="40"/>
        <v>0.22663207400930965</v>
      </c>
      <c r="U198" s="37">
        <f t="shared" si="41"/>
        <v>7.043389181858295E-2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2692808</v>
      </c>
      <c r="E199" s="31">
        <v>2692808</v>
      </c>
      <c r="F199" s="31">
        <v>441390</v>
      </c>
      <c r="G199" s="36">
        <f t="shared" si="35"/>
        <v>0.16391439716459547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441390</v>
      </c>
      <c r="O199" s="36">
        <f t="shared" si="39"/>
        <v>0.16391439716459547</v>
      </c>
      <c r="P199" s="31">
        <v>121053</v>
      </c>
      <c r="Q199" s="31">
        <v>3211990</v>
      </c>
      <c r="R199" s="31">
        <v>3395286</v>
      </c>
      <c r="S199" s="31">
        <v>121053</v>
      </c>
      <c r="T199" s="36">
        <f t="shared" si="40"/>
        <v>3.7687850833906703E-2</v>
      </c>
      <c r="U199" s="36">
        <f t="shared" si="41"/>
        <v>2.646254120096156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18915740</v>
      </c>
      <c r="E200" s="31">
        <v>18915740</v>
      </c>
      <c r="F200" s="31">
        <v>5750385</v>
      </c>
      <c r="G200" s="36">
        <f t="shared" si="35"/>
        <v>0.30400000211464101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5750385</v>
      </c>
      <c r="O200" s="36">
        <f t="shared" si="39"/>
        <v>0.30400000211464101</v>
      </c>
      <c r="P200" s="31">
        <v>4162292</v>
      </c>
      <c r="Q200" s="31">
        <v>17967329</v>
      </c>
      <c r="R200" s="31">
        <v>25211609</v>
      </c>
      <c r="S200" s="31">
        <v>4162292</v>
      </c>
      <c r="T200" s="36">
        <f t="shared" si="40"/>
        <v>0.23165891825100993</v>
      </c>
      <c r="U200" s="36">
        <f t="shared" si="41"/>
        <v>0.38154290953157544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1300000</v>
      </c>
      <c r="E201" s="31">
        <v>1300000</v>
      </c>
      <c r="F201" s="31">
        <v>118400</v>
      </c>
      <c r="G201" s="36">
        <f t="shared" si="35"/>
        <v>9.1076923076923083E-2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118400</v>
      </c>
      <c r="O201" s="36">
        <f t="shared" si="39"/>
        <v>9.1076923076923083E-2</v>
      </c>
      <c r="P201" s="31">
        <v>0</v>
      </c>
      <c r="Q201" s="31">
        <v>1200000</v>
      </c>
      <c r="R201" s="31">
        <v>1285068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1252970</v>
      </c>
      <c r="R202" s="31">
        <v>1252970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22908548</v>
      </c>
      <c r="E204" s="32">
        <f>SUM(E199:E203)</f>
        <v>22908548</v>
      </c>
      <c r="F204" s="32">
        <f>SUM(F199:F203)</f>
        <v>6310175</v>
      </c>
      <c r="G204" s="37">
        <f t="shared" si="35"/>
        <v>0.27545067456916084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6310175</v>
      </c>
      <c r="O204" s="37">
        <f t="shared" si="39"/>
        <v>0.27545067456916084</v>
      </c>
      <c r="P204" s="32">
        <f>SUM(P199:P203)</f>
        <v>4283345</v>
      </c>
      <c r="Q204" s="32">
        <f>SUM(Q199:Q203)</f>
        <v>23632289</v>
      </c>
      <c r="R204" s="32">
        <f>SUM(R199:R203)</f>
        <v>31144933</v>
      </c>
      <c r="S204" s="32">
        <f>SUM(S199:S203)</f>
        <v>4283345</v>
      </c>
      <c r="T204" s="37">
        <f t="shared" si="40"/>
        <v>0.18124968766250277</v>
      </c>
      <c r="U204" s="37">
        <f t="shared" si="41"/>
        <v>0.47318859442795302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485888507</v>
      </c>
      <c r="E205" s="32">
        <f>SUM(E173:E178,E180:E184,E186:E190,E192:E197,E199:E203)</f>
        <v>485888507</v>
      </c>
      <c r="F205" s="32">
        <f>SUM(F173:F178,F180:F184,F186:F190,F192:F197,F199:F203)</f>
        <v>133039418</v>
      </c>
      <c r="G205" s="37">
        <f t="shared" si="35"/>
        <v>0.27380647223252802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133039418</v>
      </c>
      <c r="O205" s="37">
        <f t="shared" si="39"/>
        <v>0.27380647223252802</v>
      </c>
      <c r="P205" s="32">
        <f>SUM(P173:P178,P180:P184,P186:P190,P192:P197,P199:P203)</f>
        <v>119381246</v>
      </c>
      <c r="Q205" s="32">
        <f>SUM(Q173:Q178,Q180:Q184,Q186:Q190,Q192:Q197,Q199:Q203)</f>
        <v>471237568</v>
      </c>
      <c r="R205" s="32">
        <f>SUM(R173:R178,R180:R184,R186:R190,R192:R197,R199:R203)</f>
        <v>462789923</v>
      </c>
      <c r="S205" s="32">
        <f>SUM(S173:S178,S180:S184,S186:S190,S192:S197,S199:S203)</f>
        <v>119381246</v>
      </c>
      <c r="T205" s="37">
        <f t="shared" si="40"/>
        <v>0.25333558720004257</v>
      </c>
      <c r="U205" s="37">
        <f t="shared" si="41"/>
        <v>0.11440802016758989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13410700</v>
      </c>
      <c r="E208" s="31">
        <v>13410700</v>
      </c>
      <c r="F208" s="31">
        <v>2542537</v>
      </c>
      <c r="G208" s="36">
        <f t="shared" ref="G208:G231" si="42">IF(($D208     =0),0,($F208     /$D208     ))</f>
        <v>0.18959017799220027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2542537</v>
      </c>
      <c r="O208" s="36">
        <f t="shared" ref="O208:O231" si="46">IF(($D208     =0),0,($N208     /$D208     ))</f>
        <v>0.18959017799220027</v>
      </c>
      <c r="P208" s="31">
        <v>3252012</v>
      </c>
      <c r="Q208" s="31">
        <v>19918479</v>
      </c>
      <c r="R208" s="31">
        <v>12014936</v>
      </c>
      <c r="S208" s="31">
        <v>3252012</v>
      </c>
      <c r="T208" s="36">
        <f t="shared" ref="T208:T231" si="47">IF(($Q208     =0),0,($S208     /$Q208     ))</f>
        <v>0.16326608070827095</v>
      </c>
      <c r="U208" s="36">
        <f t="shared" ref="U208:U231" si="48">IF(($P208     =0),0,(($F208     /$P208     )-1))</f>
        <v>-0.21816493912076584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22232944</v>
      </c>
      <c r="E209" s="31">
        <v>22232944</v>
      </c>
      <c r="F209" s="31">
        <v>3263716</v>
      </c>
      <c r="G209" s="36">
        <f t="shared" si="42"/>
        <v>0.14679639367597921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3263716</v>
      </c>
      <c r="O209" s="36">
        <f t="shared" si="46"/>
        <v>0.14679639367597921</v>
      </c>
      <c r="P209" s="31">
        <v>2718041</v>
      </c>
      <c r="Q209" s="31">
        <v>21594309</v>
      </c>
      <c r="R209" s="31">
        <v>21654867</v>
      </c>
      <c r="S209" s="31">
        <v>2718041</v>
      </c>
      <c r="T209" s="36">
        <f t="shared" si="47"/>
        <v>0.12586839430703711</v>
      </c>
      <c r="U209" s="36">
        <f t="shared" si="48"/>
        <v>0.20076040059734201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8468012</v>
      </c>
      <c r="E210" s="31">
        <v>8468012</v>
      </c>
      <c r="F210" s="31">
        <v>1170906</v>
      </c>
      <c r="G210" s="36">
        <f t="shared" si="42"/>
        <v>0.13827401283796009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1170906</v>
      </c>
      <c r="O210" s="36">
        <f t="shared" si="46"/>
        <v>0.13827401283796009</v>
      </c>
      <c r="P210" s="31">
        <v>1356248</v>
      </c>
      <c r="Q210" s="31">
        <v>7584369</v>
      </c>
      <c r="R210" s="31">
        <v>8197558</v>
      </c>
      <c r="S210" s="31">
        <v>1356248</v>
      </c>
      <c r="T210" s="36">
        <f t="shared" si="47"/>
        <v>0.1788214682065179</v>
      </c>
      <c r="U210" s="36">
        <f t="shared" si="48"/>
        <v>-0.13665789737570122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4082698</v>
      </c>
      <c r="E211" s="31">
        <v>4082698</v>
      </c>
      <c r="F211" s="31">
        <v>1856124</v>
      </c>
      <c r="G211" s="36">
        <f t="shared" si="42"/>
        <v>0.4546317165756566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1856124</v>
      </c>
      <c r="O211" s="36">
        <f t="shared" si="46"/>
        <v>0.4546317165756566</v>
      </c>
      <c r="P211" s="31">
        <v>325221</v>
      </c>
      <c r="Q211" s="31">
        <v>5279480</v>
      </c>
      <c r="R211" s="31">
        <v>4166057</v>
      </c>
      <c r="S211" s="31">
        <v>325221</v>
      </c>
      <c r="T211" s="36">
        <f t="shared" si="47"/>
        <v>6.1600953124171319E-2</v>
      </c>
      <c r="U211" s="36">
        <f t="shared" si="48"/>
        <v>4.7072698257492593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117300</v>
      </c>
      <c r="E212" s="31">
        <v>117300</v>
      </c>
      <c r="F212" s="31">
        <v>78</v>
      </c>
      <c r="G212" s="36">
        <f t="shared" si="42"/>
        <v>6.6496163682864455E-4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78</v>
      </c>
      <c r="O212" s="36">
        <f t="shared" si="46"/>
        <v>6.6496163682864455E-4</v>
      </c>
      <c r="P212" s="31">
        <v>5347</v>
      </c>
      <c r="Q212" s="31">
        <v>139750</v>
      </c>
      <c r="R212" s="31">
        <v>117300</v>
      </c>
      <c r="S212" s="31">
        <v>5347</v>
      </c>
      <c r="T212" s="36">
        <f t="shared" si="47"/>
        <v>3.8261180679785331E-2</v>
      </c>
      <c r="U212" s="36">
        <f t="shared" si="48"/>
        <v>-0.98541238077426596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1424810</v>
      </c>
      <c r="E213" s="31">
        <v>1424810</v>
      </c>
      <c r="F213" s="31">
        <v>263923</v>
      </c>
      <c r="G213" s="36">
        <f t="shared" si="42"/>
        <v>0.18523382064977084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263923</v>
      </c>
      <c r="O213" s="36">
        <f t="shared" si="46"/>
        <v>0.18523382064977084</v>
      </c>
      <c r="P213" s="31">
        <v>302776</v>
      </c>
      <c r="Q213" s="31">
        <v>1667580</v>
      </c>
      <c r="R213" s="31">
        <v>1667580</v>
      </c>
      <c r="S213" s="31">
        <v>302776</v>
      </c>
      <c r="T213" s="36">
        <f t="shared" si="47"/>
        <v>0.18156610177622662</v>
      </c>
      <c r="U213" s="36">
        <f t="shared" si="48"/>
        <v>-0.12832258831611487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13627983</v>
      </c>
      <c r="E214" s="31">
        <v>13627983</v>
      </c>
      <c r="F214" s="31">
        <v>2815139</v>
      </c>
      <c r="G214" s="36">
        <f t="shared" si="42"/>
        <v>0.20657048075272769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2815139</v>
      </c>
      <c r="O214" s="36">
        <f t="shared" si="46"/>
        <v>0.20657048075272769</v>
      </c>
      <c r="P214" s="31">
        <v>2570406</v>
      </c>
      <c r="Q214" s="31">
        <v>39631292</v>
      </c>
      <c r="R214" s="31">
        <v>12661786</v>
      </c>
      <c r="S214" s="31">
        <v>2570406</v>
      </c>
      <c r="T214" s="36">
        <f t="shared" si="47"/>
        <v>6.4857991508326301E-2</v>
      </c>
      <c r="U214" s="36">
        <f t="shared" si="48"/>
        <v>9.5211807006363891E-2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63364447</v>
      </c>
      <c r="E216" s="32">
        <f>SUM(E208:E215)</f>
        <v>63364447</v>
      </c>
      <c r="F216" s="32">
        <f>SUM(F208:F215)</f>
        <v>11912423</v>
      </c>
      <c r="G216" s="37">
        <f t="shared" si="42"/>
        <v>0.18799853173184009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11912423</v>
      </c>
      <c r="O216" s="37">
        <f t="shared" si="46"/>
        <v>0.18799853173184009</v>
      </c>
      <c r="P216" s="32">
        <f>SUM(P208:P215)</f>
        <v>10530051</v>
      </c>
      <c r="Q216" s="32">
        <f>SUM(Q208:Q215)</f>
        <v>95815259</v>
      </c>
      <c r="R216" s="32">
        <f>SUM(R208:R215)</f>
        <v>60480084</v>
      </c>
      <c r="S216" s="32">
        <f>SUM(S208:S215)</f>
        <v>10530051</v>
      </c>
      <c r="T216" s="37">
        <f t="shared" si="47"/>
        <v>0.10989952028413345</v>
      </c>
      <c r="U216" s="37">
        <f t="shared" si="48"/>
        <v>0.13127875638968889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2492961</v>
      </c>
      <c r="E217" s="31">
        <v>2492961</v>
      </c>
      <c r="F217" s="31">
        <v>56728</v>
      </c>
      <c r="G217" s="36">
        <f t="shared" si="42"/>
        <v>2.2755269737472827E-2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56728</v>
      </c>
      <c r="O217" s="36">
        <f t="shared" si="46"/>
        <v>2.2755269737472827E-2</v>
      </c>
      <c r="P217" s="31">
        <v>973</v>
      </c>
      <c r="Q217" s="31">
        <v>3036936</v>
      </c>
      <c r="R217" s="31">
        <v>3036936</v>
      </c>
      <c r="S217" s="31">
        <v>973</v>
      </c>
      <c r="T217" s="36">
        <f t="shared" si="47"/>
        <v>3.2038870756578343E-4</v>
      </c>
      <c r="U217" s="36">
        <f t="shared" si="48"/>
        <v>57.302158273381295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35381095</v>
      </c>
      <c r="E218" s="31">
        <v>35381095</v>
      </c>
      <c r="F218" s="31">
        <v>7503668</v>
      </c>
      <c r="G218" s="36">
        <f t="shared" si="42"/>
        <v>0.21208128239106222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7503668</v>
      </c>
      <c r="O218" s="36">
        <f t="shared" si="46"/>
        <v>0.21208128239106222</v>
      </c>
      <c r="P218" s="31">
        <v>6809759</v>
      </c>
      <c r="Q218" s="31">
        <v>33728830</v>
      </c>
      <c r="R218" s="31">
        <v>33728830</v>
      </c>
      <c r="S218" s="31">
        <v>6809759</v>
      </c>
      <c r="T218" s="36">
        <f t="shared" si="47"/>
        <v>0.20189727897469317</v>
      </c>
      <c r="U218" s="36">
        <f t="shared" si="48"/>
        <v>0.10189920083809123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99025757</v>
      </c>
      <c r="E219" s="31">
        <v>99025757</v>
      </c>
      <c r="F219" s="31">
        <v>18368425</v>
      </c>
      <c r="G219" s="36">
        <f t="shared" si="42"/>
        <v>0.18549138685200861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18368425</v>
      </c>
      <c r="O219" s="36">
        <f t="shared" si="46"/>
        <v>0.18549138685200861</v>
      </c>
      <c r="P219" s="31">
        <v>16216045</v>
      </c>
      <c r="Q219" s="31">
        <v>93448136</v>
      </c>
      <c r="R219" s="31">
        <v>93314908</v>
      </c>
      <c r="S219" s="31">
        <v>16216045</v>
      </c>
      <c r="T219" s="36">
        <f t="shared" si="47"/>
        <v>0.17352989255986873</v>
      </c>
      <c r="U219" s="36">
        <f t="shared" si="48"/>
        <v>0.13273150142343582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11757624</v>
      </c>
      <c r="E220" s="31">
        <v>11757624</v>
      </c>
      <c r="F220" s="31">
        <v>836595</v>
      </c>
      <c r="G220" s="36">
        <f t="shared" si="42"/>
        <v>7.1153406504579492E-2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836595</v>
      </c>
      <c r="O220" s="36">
        <f t="shared" si="46"/>
        <v>7.1153406504579492E-2</v>
      </c>
      <c r="P220" s="31">
        <v>1622084</v>
      </c>
      <c r="Q220" s="31">
        <v>10690992</v>
      </c>
      <c r="R220" s="31">
        <v>10484992</v>
      </c>
      <c r="S220" s="31">
        <v>1622084</v>
      </c>
      <c r="T220" s="36">
        <f t="shared" si="47"/>
        <v>0.15172436757973443</v>
      </c>
      <c r="U220" s="36">
        <f t="shared" si="48"/>
        <v>-0.48424680842669066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12681282</v>
      </c>
      <c r="E221" s="31">
        <v>12681282</v>
      </c>
      <c r="F221" s="31">
        <v>3240897</v>
      </c>
      <c r="G221" s="36">
        <f t="shared" si="42"/>
        <v>0.25556540734603961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3240897</v>
      </c>
      <c r="O221" s="36">
        <f t="shared" si="46"/>
        <v>0.25556540734603961</v>
      </c>
      <c r="P221" s="31">
        <v>2407237</v>
      </c>
      <c r="Q221" s="31">
        <v>12818899</v>
      </c>
      <c r="R221" s="31">
        <v>11748318</v>
      </c>
      <c r="S221" s="31">
        <v>2407237</v>
      </c>
      <c r="T221" s="36">
        <f t="shared" si="47"/>
        <v>0.18778812439352241</v>
      </c>
      <c r="U221" s="36">
        <f t="shared" si="48"/>
        <v>0.34631405216852351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161338719</v>
      </c>
      <c r="E224" s="32">
        <f>SUM(E217:E223)</f>
        <v>161338719</v>
      </c>
      <c r="F224" s="32">
        <f>SUM(F217:F223)</f>
        <v>30006313</v>
      </c>
      <c r="G224" s="37">
        <f t="shared" si="42"/>
        <v>0.18598333484970833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30006313</v>
      </c>
      <c r="O224" s="37">
        <f t="shared" si="46"/>
        <v>0.18598333484970833</v>
      </c>
      <c r="P224" s="32">
        <f>SUM(P217:P223)</f>
        <v>27056098</v>
      </c>
      <c r="Q224" s="32">
        <f>SUM(Q217:Q223)</f>
        <v>153723793</v>
      </c>
      <c r="R224" s="32">
        <f>SUM(R217:R223)</f>
        <v>152313984</v>
      </c>
      <c r="S224" s="32">
        <f>SUM(S217:S223)</f>
        <v>27056098</v>
      </c>
      <c r="T224" s="37">
        <f t="shared" si="47"/>
        <v>0.17600462148367624</v>
      </c>
      <c r="U224" s="37">
        <f t="shared" si="48"/>
        <v>0.10904066802241763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1585194</v>
      </c>
      <c r="E225" s="31">
        <v>1585194</v>
      </c>
      <c r="F225" s="31">
        <v>260528</v>
      </c>
      <c r="G225" s="36">
        <f t="shared" si="42"/>
        <v>0.16435086178726388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260528</v>
      </c>
      <c r="O225" s="36">
        <f t="shared" si="46"/>
        <v>0.16435086178726388</v>
      </c>
      <c r="P225" s="31">
        <v>334440</v>
      </c>
      <c r="Q225" s="31">
        <v>1440159</v>
      </c>
      <c r="R225" s="31">
        <v>1440159</v>
      </c>
      <c r="S225" s="31">
        <v>334440</v>
      </c>
      <c r="T225" s="36">
        <f t="shared" si="47"/>
        <v>0.23222435856040896</v>
      </c>
      <c r="U225" s="36">
        <f t="shared" si="48"/>
        <v>-0.2210022724554479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6886213</v>
      </c>
      <c r="E226" s="31">
        <v>6886213</v>
      </c>
      <c r="F226" s="31">
        <v>12525</v>
      </c>
      <c r="G226" s="36">
        <f t="shared" si="42"/>
        <v>1.818851667818001E-3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12525</v>
      </c>
      <c r="O226" s="36">
        <f t="shared" si="46"/>
        <v>1.818851667818001E-3</v>
      </c>
      <c r="P226" s="31">
        <v>481606</v>
      </c>
      <c r="Q226" s="31">
        <v>11395180</v>
      </c>
      <c r="R226" s="31">
        <v>6360441</v>
      </c>
      <c r="S226" s="31">
        <v>481606</v>
      </c>
      <c r="T226" s="36">
        <f t="shared" si="47"/>
        <v>4.2264009870840127E-2</v>
      </c>
      <c r="U226" s="36">
        <f t="shared" si="48"/>
        <v>-0.97399326420351906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125000</v>
      </c>
      <c r="E227" s="31">
        <v>125000</v>
      </c>
      <c r="F227" s="31">
        <v>18800</v>
      </c>
      <c r="G227" s="36">
        <f t="shared" si="42"/>
        <v>0.15040000000000001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18800</v>
      </c>
      <c r="O227" s="36">
        <f t="shared" si="46"/>
        <v>0.15040000000000001</v>
      </c>
      <c r="P227" s="31">
        <v>67500</v>
      </c>
      <c r="Q227" s="31">
        <v>70000</v>
      </c>
      <c r="R227" s="31">
        <v>105000</v>
      </c>
      <c r="S227" s="31">
        <v>67500</v>
      </c>
      <c r="T227" s="36">
        <f t="shared" si="47"/>
        <v>0.9642857142857143</v>
      </c>
      <c r="U227" s="36">
        <f t="shared" si="48"/>
        <v>-0.7214814814814815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102780181</v>
      </c>
      <c r="E228" s="31">
        <v>102780181</v>
      </c>
      <c r="F228" s="31">
        <v>31593313</v>
      </c>
      <c r="G228" s="36">
        <f t="shared" si="42"/>
        <v>0.30738720921302909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31593313</v>
      </c>
      <c r="O228" s="36">
        <f t="shared" si="46"/>
        <v>0.30738720921302909</v>
      </c>
      <c r="P228" s="31">
        <v>27422677</v>
      </c>
      <c r="Q228" s="31">
        <v>98391768</v>
      </c>
      <c r="R228" s="31">
        <v>96188793</v>
      </c>
      <c r="S228" s="31">
        <v>27422677</v>
      </c>
      <c r="T228" s="36">
        <f t="shared" si="47"/>
        <v>0.27870905826186598</v>
      </c>
      <c r="U228" s="36">
        <f t="shared" si="48"/>
        <v>0.15208712118076573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111376588</v>
      </c>
      <c r="E230" s="32">
        <f>SUM(E225:E229)</f>
        <v>111376588</v>
      </c>
      <c r="F230" s="32">
        <f>SUM(F225:F229)</f>
        <v>31885166</v>
      </c>
      <c r="G230" s="37">
        <f t="shared" si="42"/>
        <v>0.28628248155707553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31885166</v>
      </c>
      <c r="O230" s="37">
        <f t="shared" si="46"/>
        <v>0.28628248155707553</v>
      </c>
      <c r="P230" s="32">
        <f>SUM(P225:P229)</f>
        <v>28306223</v>
      </c>
      <c r="Q230" s="32">
        <f>SUM(Q225:Q229)</f>
        <v>111297107</v>
      </c>
      <c r="R230" s="32">
        <f>SUM(R225:R229)</f>
        <v>104094393</v>
      </c>
      <c r="S230" s="32">
        <f>SUM(S225:S229)</f>
        <v>28306223</v>
      </c>
      <c r="T230" s="37">
        <f t="shared" si="47"/>
        <v>0.25433026754235399</v>
      </c>
      <c r="U230" s="37">
        <f t="shared" si="48"/>
        <v>0.12643661430915731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336079754</v>
      </c>
      <c r="E231" s="32">
        <f>SUM(E208:E215,E217:E223,E225:E229)</f>
        <v>336079754</v>
      </c>
      <c r="F231" s="32">
        <f>SUM(F208:F215,F217:F223,F225:F229)</f>
        <v>73803902</v>
      </c>
      <c r="G231" s="37">
        <f t="shared" si="42"/>
        <v>0.21960234474582482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73803902</v>
      </c>
      <c r="O231" s="37">
        <f t="shared" si="46"/>
        <v>0.21960234474582482</v>
      </c>
      <c r="P231" s="32">
        <f>SUM(P208:P215,P217:P223,P225:P229)</f>
        <v>65892372</v>
      </c>
      <c r="Q231" s="32">
        <f>SUM(Q208:Q215,Q217:Q223,Q225:Q229)</f>
        <v>360836159</v>
      </c>
      <c r="R231" s="32">
        <f>SUM(R208:R215,R217:R223,R225:R229)</f>
        <v>316888461</v>
      </c>
      <c r="S231" s="32">
        <f>SUM(S208:S215,S217:S223,S225:S229)</f>
        <v>65892372</v>
      </c>
      <c r="T231" s="37">
        <f t="shared" si="47"/>
        <v>0.18261022449249606</v>
      </c>
      <c r="U231" s="37">
        <f t="shared" si="48"/>
        <v>0.1200674639547048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3879817</v>
      </c>
      <c r="E234" s="31">
        <v>3879817</v>
      </c>
      <c r="F234" s="31">
        <v>598982</v>
      </c>
      <c r="G234" s="36">
        <f t="shared" ref="G234:G260" si="49">IF(($D234     =0),0,($F234     /$D234     ))</f>
        <v>0.15438408564115266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598982</v>
      </c>
      <c r="O234" s="36">
        <f t="shared" ref="O234:O260" si="53">IF(($D234     =0),0,($N234     /$D234     ))</f>
        <v>0.15438408564115266</v>
      </c>
      <c r="P234" s="31">
        <v>759425</v>
      </c>
      <c r="Q234" s="31">
        <v>3805386</v>
      </c>
      <c r="R234" s="31">
        <v>3282385</v>
      </c>
      <c r="S234" s="31">
        <v>759425</v>
      </c>
      <c r="T234" s="36">
        <f t="shared" ref="T234:T260" si="54">IF(($Q234     =0),0,($S234     /$Q234     ))</f>
        <v>0.19956582591095884</v>
      </c>
      <c r="U234" s="36">
        <f t="shared" ref="U234:U260" si="55">IF(($P234     =0),0,(($F234     /$P234     )-1))</f>
        <v>-0.2112690522434737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57862667</v>
      </c>
      <c r="E235" s="31">
        <v>57862667</v>
      </c>
      <c r="F235" s="31">
        <v>14713736</v>
      </c>
      <c r="G235" s="36">
        <f t="shared" si="49"/>
        <v>0.25428720732834525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14713736</v>
      </c>
      <c r="O235" s="36">
        <f t="shared" si="53"/>
        <v>0.25428720732834525</v>
      </c>
      <c r="P235" s="31">
        <v>12015644</v>
      </c>
      <c r="Q235" s="31">
        <v>56643484</v>
      </c>
      <c r="R235" s="31">
        <v>57533726</v>
      </c>
      <c r="S235" s="31">
        <v>12015644</v>
      </c>
      <c r="T235" s="36">
        <f t="shared" si="54"/>
        <v>0.21212755910282638</v>
      </c>
      <c r="U235" s="36">
        <f t="shared" si="55"/>
        <v>0.22454826391327831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30456712</v>
      </c>
      <c r="E236" s="31">
        <v>30456712</v>
      </c>
      <c r="F236" s="31">
        <v>186718</v>
      </c>
      <c r="G236" s="36">
        <f t="shared" si="49"/>
        <v>6.1306026730659569E-3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186718</v>
      </c>
      <c r="O236" s="36">
        <f t="shared" si="53"/>
        <v>6.1306026730659569E-3</v>
      </c>
      <c r="P236" s="31">
        <v>10778809</v>
      </c>
      <c r="Q236" s="31">
        <v>66134804</v>
      </c>
      <c r="R236" s="31">
        <v>66134804</v>
      </c>
      <c r="S236" s="31">
        <v>10778809</v>
      </c>
      <c r="T236" s="36">
        <f t="shared" si="54"/>
        <v>0.16298239879867188</v>
      </c>
      <c r="U236" s="36">
        <f t="shared" si="55"/>
        <v>-0.98267730692695265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4283343</v>
      </c>
      <c r="E237" s="31">
        <v>4283343</v>
      </c>
      <c r="F237" s="31">
        <v>212433</v>
      </c>
      <c r="G237" s="36">
        <f t="shared" si="49"/>
        <v>4.9595140991510606E-2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212433</v>
      </c>
      <c r="O237" s="36">
        <f t="shared" si="53"/>
        <v>4.9595140991510606E-2</v>
      </c>
      <c r="P237" s="31">
        <v>711170</v>
      </c>
      <c r="Q237" s="31">
        <v>2372175</v>
      </c>
      <c r="R237" s="31">
        <v>2397005</v>
      </c>
      <c r="S237" s="31">
        <v>711170</v>
      </c>
      <c r="T237" s="36">
        <f t="shared" si="54"/>
        <v>0.29979660016651383</v>
      </c>
      <c r="U237" s="36">
        <f t="shared" si="55"/>
        <v>-0.70129083060309072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56965920</v>
      </c>
      <c r="E238" s="31">
        <v>56965920</v>
      </c>
      <c r="F238" s="31">
        <v>11764624</v>
      </c>
      <c r="G238" s="36">
        <f t="shared" si="49"/>
        <v>0.20652038973477477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11764624</v>
      </c>
      <c r="O238" s="36">
        <f t="shared" si="53"/>
        <v>0.20652038973477477</v>
      </c>
      <c r="P238" s="31">
        <v>11806969</v>
      </c>
      <c r="Q238" s="31">
        <v>51518821</v>
      </c>
      <c r="R238" s="31">
        <v>51118821</v>
      </c>
      <c r="S238" s="31">
        <v>11806969</v>
      </c>
      <c r="T238" s="36">
        <f t="shared" si="54"/>
        <v>0.22917777951479129</v>
      </c>
      <c r="U238" s="36">
        <f t="shared" si="55"/>
        <v>-3.5864411941795016E-3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2100000</v>
      </c>
      <c r="E239" s="31">
        <v>2100000</v>
      </c>
      <c r="F239" s="31">
        <v>521265</v>
      </c>
      <c r="G239" s="36">
        <f t="shared" si="49"/>
        <v>0.24822142857142857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521265</v>
      </c>
      <c r="O239" s="36">
        <f t="shared" si="53"/>
        <v>0.24822142857142857</v>
      </c>
      <c r="P239" s="31">
        <v>0</v>
      </c>
      <c r="Q239" s="31">
        <v>945000</v>
      </c>
      <c r="R239" s="31">
        <v>845016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155548459</v>
      </c>
      <c r="E240" s="32">
        <f>SUM(E234:E239)</f>
        <v>155548459</v>
      </c>
      <c r="F240" s="32">
        <f>SUM(F234:F239)</f>
        <v>27997758</v>
      </c>
      <c r="G240" s="37">
        <f t="shared" si="49"/>
        <v>0.17999379858851575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27997758</v>
      </c>
      <c r="O240" s="37">
        <f t="shared" si="53"/>
        <v>0.17999379858851575</v>
      </c>
      <c r="P240" s="32">
        <f>SUM(P234:P239)</f>
        <v>36072017</v>
      </c>
      <c r="Q240" s="32">
        <f>SUM(Q234:Q239)</f>
        <v>181419670</v>
      </c>
      <c r="R240" s="32">
        <f>SUM(R234:R239)</f>
        <v>181311757</v>
      </c>
      <c r="S240" s="32">
        <f>SUM(S234:S239)</f>
        <v>36072017</v>
      </c>
      <c r="T240" s="37">
        <f t="shared" si="54"/>
        <v>0.19883189623264114</v>
      </c>
      <c r="U240" s="37">
        <f t="shared" si="55"/>
        <v>-0.22383719213705178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6212365</v>
      </c>
      <c r="E242" s="31">
        <v>6212365</v>
      </c>
      <c r="F242" s="31">
        <v>1612594</v>
      </c>
      <c r="G242" s="36">
        <f t="shared" si="49"/>
        <v>0.25957811558078125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1612594</v>
      </c>
      <c r="O242" s="36">
        <f t="shared" si="53"/>
        <v>0.25957811558078125</v>
      </c>
      <c r="P242" s="31">
        <v>909090</v>
      </c>
      <c r="Q242" s="31">
        <v>4868739</v>
      </c>
      <c r="R242" s="31">
        <v>4790933</v>
      </c>
      <c r="S242" s="31">
        <v>909090</v>
      </c>
      <c r="T242" s="36">
        <f t="shared" si="54"/>
        <v>0.18671980568274454</v>
      </c>
      <c r="U242" s="36">
        <f t="shared" si="55"/>
        <v>0.77385517385517377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42603268</v>
      </c>
      <c r="E243" s="31">
        <v>42603268</v>
      </c>
      <c r="F243" s="31">
        <v>4381371</v>
      </c>
      <c r="G243" s="36">
        <f t="shared" si="49"/>
        <v>0.10284119518718611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4381371</v>
      </c>
      <c r="O243" s="36">
        <f t="shared" si="53"/>
        <v>0.10284119518718611</v>
      </c>
      <c r="P243" s="31">
        <v>6441821</v>
      </c>
      <c r="Q243" s="31">
        <v>41301084</v>
      </c>
      <c r="R243" s="31">
        <v>28802947</v>
      </c>
      <c r="S243" s="31">
        <v>6441821</v>
      </c>
      <c r="T243" s="36">
        <f t="shared" si="54"/>
        <v>0.15597220160129452</v>
      </c>
      <c r="U243" s="36">
        <f t="shared" si="55"/>
        <v>-0.31985520864364281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7325000</v>
      </c>
      <c r="E244" s="31">
        <v>7325000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84637</v>
      </c>
      <c r="Q244" s="31">
        <v>1500000</v>
      </c>
      <c r="R244" s="31">
        <v>1650000</v>
      </c>
      <c r="S244" s="31">
        <v>84637</v>
      </c>
      <c r="T244" s="36">
        <f t="shared" si="54"/>
        <v>5.6424666666666665E-2</v>
      </c>
      <c r="U244" s="36">
        <f t="shared" si="55"/>
        <v>-1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8840154</v>
      </c>
      <c r="E245" s="31">
        <v>8840154</v>
      </c>
      <c r="F245" s="31">
        <v>3038656</v>
      </c>
      <c r="G245" s="36">
        <f t="shared" si="49"/>
        <v>0.34373337840042151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3038656</v>
      </c>
      <c r="O245" s="36">
        <f t="shared" si="53"/>
        <v>0.34373337840042151</v>
      </c>
      <c r="P245" s="31">
        <v>467906</v>
      </c>
      <c r="Q245" s="31">
        <v>8837811</v>
      </c>
      <c r="R245" s="31">
        <v>8154202</v>
      </c>
      <c r="S245" s="31">
        <v>467906</v>
      </c>
      <c r="T245" s="36">
        <f t="shared" si="54"/>
        <v>5.2943653128585802E-2</v>
      </c>
      <c r="U245" s="36">
        <f t="shared" si="55"/>
        <v>5.494159083234667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64980787</v>
      </c>
      <c r="E247" s="32">
        <f>SUM(E241:E246)</f>
        <v>64980787</v>
      </c>
      <c r="F247" s="32">
        <f>SUM(F241:F246)</f>
        <v>9032621</v>
      </c>
      <c r="G247" s="37">
        <f t="shared" si="49"/>
        <v>0.13900448758800044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9032621</v>
      </c>
      <c r="O247" s="37">
        <f t="shared" si="53"/>
        <v>0.13900448758800044</v>
      </c>
      <c r="P247" s="32">
        <f>SUM(P241:P246)</f>
        <v>7903454</v>
      </c>
      <c r="Q247" s="32">
        <f>SUM(Q241:Q246)</f>
        <v>56507634</v>
      </c>
      <c r="R247" s="32">
        <f>SUM(R241:R246)</f>
        <v>43398082</v>
      </c>
      <c r="S247" s="32">
        <f>SUM(S241:S246)</f>
        <v>7903454</v>
      </c>
      <c r="T247" s="37">
        <f t="shared" si="54"/>
        <v>0.13986524369432987</v>
      </c>
      <c r="U247" s="37">
        <f t="shared" si="55"/>
        <v>0.14287006668223801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17365804</v>
      </c>
      <c r="E248" s="31">
        <v>17365804</v>
      </c>
      <c r="F248" s="31">
        <v>7811941</v>
      </c>
      <c r="G248" s="36">
        <f t="shared" si="49"/>
        <v>0.44984620349279536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7811941</v>
      </c>
      <c r="O248" s="36">
        <f t="shared" si="53"/>
        <v>0.44984620349279536</v>
      </c>
      <c r="P248" s="31">
        <v>5814600</v>
      </c>
      <c r="Q248" s="31">
        <v>16664942</v>
      </c>
      <c r="R248" s="31">
        <v>26357653</v>
      </c>
      <c r="S248" s="31">
        <v>5814600</v>
      </c>
      <c r="T248" s="36">
        <f t="shared" si="54"/>
        <v>0.34891210542466933</v>
      </c>
      <c r="U248" s="36">
        <f t="shared" si="55"/>
        <v>0.34350445430468124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25524</v>
      </c>
      <c r="E249" s="31">
        <v>25524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68000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14847854</v>
      </c>
      <c r="E250" s="31">
        <v>14847854</v>
      </c>
      <c r="F250" s="31">
        <v>1931666</v>
      </c>
      <c r="G250" s="36">
        <f t="shared" si="49"/>
        <v>0.13009731911426392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1931666</v>
      </c>
      <c r="O250" s="36">
        <f t="shared" si="53"/>
        <v>0.13009731911426392</v>
      </c>
      <c r="P250" s="31">
        <v>2371337</v>
      </c>
      <c r="Q250" s="31">
        <v>19784545</v>
      </c>
      <c r="R250" s="31">
        <v>16034545</v>
      </c>
      <c r="S250" s="31">
        <v>2371337</v>
      </c>
      <c r="T250" s="36">
        <f t="shared" si="54"/>
        <v>0.11985805081693818</v>
      </c>
      <c r="U250" s="36">
        <f t="shared" si="55"/>
        <v>-0.18541059326447484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3506675</v>
      </c>
      <c r="E251" s="31">
        <v>3506675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84739</v>
      </c>
      <c r="Q251" s="31">
        <v>3595419</v>
      </c>
      <c r="R251" s="31">
        <v>2006675</v>
      </c>
      <c r="S251" s="31">
        <v>84739</v>
      </c>
      <c r="T251" s="36">
        <f t="shared" si="54"/>
        <v>2.3568602157356348E-2</v>
      </c>
      <c r="U251" s="36">
        <f t="shared" si="55"/>
        <v>-1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32300</v>
      </c>
      <c r="Q252" s="31">
        <v>0</v>
      </c>
      <c r="R252" s="31">
        <v>0</v>
      </c>
      <c r="S252" s="31">
        <v>32300</v>
      </c>
      <c r="T252" s="36">
        <f t="shared" si="54"/>
        <v>0</v>
      </c>
      <c r="U252" s="36">
        <f t="shared" si="55"/>
        <v>-1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35745857</v>
      </c>
      <c r="E254" s="32">
        <f>SUM(E248:E253)</f>
        <v>35745857</v>
      </c>
      <c r="F254" s="32">
        <f>SUM(F248:F253)</f>
        <v>9743607</v>
      </c>
      <c r="G254" s="37">
        <f t="shared" si="49"/>
        <v>0.27258003633819716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9743607</v>
      </c>
      <c r="O254" s="37">
        <f t="shared" si="53"/>
        <v>0.27258003633819716</v>
      </c>
      <c r="P254" s="32">
        <f>SUM(P248:P253)</f>
        <v>8302976</v>
      </c>
      <c r="Q254" s="32">
        <f>SUM(Q248:Q253)</f>
        <v>40044906</v>
      </c>
      <c r="R254" s="32">
        <f>SUM(R248:R253)</f>
        <v>44466873</v>
      </c>
      <c r="S254" s="32">
        <f>SUM(S248:S253)</f>
        <v>8302976</v>
      </c>
      <c r="T254" s="37">
        <f t="shared" si="54"/>
        <v>0.20734162792141403</v>
      </c>
      <c r="U254" s="37">
        <f t="shared" si="55"/>
        <v>0.17350778805093503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85099536</v>
      </c>
      <c r="E255" s="31">
        <v>85099536</v>
      </c>
      <c r="F255" s="31">
        <v>16060246</v>
      </c>
      <c r="G255" s="36">
        <f t="shared" si="49"/>
        <v>0.18872307364872118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16060246</v>
      </c>
      <c r="O255" s="36">
        <f t="shared" si="53"/>
        <v>0.18872307364872118</v>
      </c>
      <c r="P255" s="31">
        <v>16014954</v>
      </c>
      <c r="Q255" s="31">
        <v>84174333</v>
      </c>
      <c r="R255" s="31">
        <v>86889541</v>
      </c>
      <c r="S255" s="31">
        <v>16014954</v>
      </c>
      <c r="T255" s="36">
        <f t="shared" si="54"/>
        <v>0.19025935138684141</v>
      </c>
      <c r="U255" s="36">
        <f t="shared" si="55"/>
        <v>2.8281067807001126E-3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2171879</v>
      </c>
      <c r="E256" s="31">
        <v>2171879</v>
      </c>
      <c r="F256" s="31">
        <v>569146</v>
      </c>
      <c r="G256" s="36">
        <f t="shared" si="49"/>
        <v>0.26205235190358211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569146</v>
      </c>
      <c r="O256" s="36">
        <f t="shared" si="53"/>
        <v>0.26205235190358211</v>
      </c>
      <c r="P256" s="31">
        <v>477550</v>
      </c>
      <c r="Q256" s="31">
        <v>2154702</v>
      </c>
      <c r="R256" s="31">
        <v>2154702</v>
      </c>
      <c r="S256" s="31">
        <v>477550</v>
      </c>
      <c r="T256" s="36">
        <f t="shared" si="54"/>
        <v>0.22163157596734956</v>
      </c>
      <c r="U256" s="36">
        <f t="shared" si="55"/>
        <v>0.19180399958119576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74984316</v>
      </c>
      <c r="E257" s="31">
        <v>74984316</v>
      </c>
      <c r="F257" s="31">
        <v>15592722</v>
      </c>
      <c r="G257" s="36">
        <f t="shared" si="49"/>
        <v>0.20794644576073748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15592722</v>
      </c>
      <c r="O257" s="36">
        <f t="shared" si="53"/>
        <v>0.20794644576073748</v>
      </c>
      <c r="P257" s="31">
        <v>14423833</v>
      </c>
      <c r="Q257" s="31">
        <v>70671142</v>
      </c>
      <c r="R257" s="31">
        <v>69521944</v>
      </c>
      <c r="S257" s="31">
        <v>14423833</v>
      </c>
      <c r="T257" s="36">
        <f t="shared" si="54"/>
        <v>0.20409791877991726</v>
      </c>
      <c r="U257" s="36">
        <f t="shared" si="55"/>
        <v>8.1038722508781191E-2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162255731</v>
      </c>
      <c r="E259" s="32">
        <f>SUM(E255:E258)</f>
        <v>162255731</v>
      </c>
      <c r="F259" s="32">
        <f>SUM(F255:F258)</f>
        <v>32222114</v>
      </c>
      <c r="G259" s="37">
        <f t="shared" si="49"/>
        <v>0.19858844924251087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32222114</v>
      </c>
      <c r="O259" s="37">
        <f t="shared" si="53"/>
        <v>0.19858844924251087</v>
      </c>
      <c r="P259" s="32">
        <f>SUM(P255:P258)</f>
        <v>30916337</v>
      </c>
      <c r="Q259" s="32">
        <f>SUM(Q255:Q258)</f>
        <v>157000177</v>
      </c>
      <c r="R259" s="32">
        <f>SUM(R255:R258)</f>
        <v>158566187</v>
      </c>
      <c r="S259" s="32">
        <f>SUM(S255:S258)</f>
        <v>30916337</v>
      </c>
      <c r="T259" s="37">
        <f t="shared" si="54"/>
        <v>0.19691912194468417</v>
      </c>
      <c r="U259" s="37">
        <f t="shared" si="55"/>
        <v>4.2235825026748719E-2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418530834</v>
      </c>
      <c r="E260" s="32">
        <f>SUM(E234:E239,E241:E246,E248:E253,E255:E258)</f>
        <v>418530834</v>
      </c>
      <c r="F260" s="32">
        <f>SUM(F234:F239,F241:F246,F248:F253,F255:F258)</f>
        <v>78996100</v>
      </c>
      <c r="G260" s="37">
        <f t="shared" si="49"/>
        <v>0.18874618924731362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78996100</v>
      </c>
      <c r="O260" s="37">
        <f t="shared" si="53"/>
        <v>0.18874618924731362</v>
      </c>
      <c r="P260" s="32">
        <f>SUM(P234:P239,P241:P246,P248:P253,P255:P258)</f>
        <v>83194784</v>
      </c>
      <c r="Q260" s="32">
        <f>SUM(Q234:Q239,Q241:Q246,Q248:Q253,Q255:Q258)</f>
        <v>434972387</v>
      </c>
      <c r="R260" s="32">
        <f>SUM(R234:R239,R241:R246,R248:R253,R255:R258)</f>
        <v>427742899</v>
      </c>
      <c r="S260" s="32">
        <f>SUM(S234:S239,S241:S246,S248:S253,S255:S258)</f>
        <v>83194784</v>
      </c>
      <c r="T260" s="37">
        <f t="shared" si="54"/>
        <v>0.19126451813135439</v>
      </c>
      <c r="U260" s="37">
        <f t="shared" si="55"/>
        <v>-5.0468115885726639E-2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-5277</v>
      </c>
      <c r="Q263" s="31">
        <v>0</v>
      </c>
      <c r="R263" s="31">
        <v>0</v>
      </c>
      <c r="S263" s="31">
        <v>-5277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-1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18918372</v>
      </c>
      <c r="E264" s="31">
        <v>18918372</v>
      </c>
      <c r="F264" s="31">
        <v>6247178</v>
      </c>
      <c r="G264" s="36">
        <f t="shared" si="56"/>
        <v>0.33021752611694072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6247178</v>
      </c>
      <c r="O264" s="36">
        <f t="shared" si="60"/>
        <v>0.33021752611694072</v>
      </c>
      <c r="P264" s="31">
        <v>4747436</v>
      </c>
      <c r="Q264" s="31">
        <v>18313410</v>
      </c>
      <c r="R264" s="31">
        <v>18238003</v>
      </c>
      <c r="S264" s="31">
        <v>4747436</v>
      </c>
      <c r="T264" s="36">
        <f t="shared" si="61"/>
        <v>0.25923276986645305</v>
      </c>
      <c r="U264" s="36">
        <f t="shared" si="62"/>
        <v>0.31590568045572387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38489158</v>
      </c>
      <c r="E265" s="31">
        <v>38489158</v>
      </c>
      <c r="F265" s="31">
        <v>5861205</v>
      </c>
      <c r="G265" s="36">
        <f t="shared" si="56"/>
        <v>0.15228197509542818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5861205</v>
      </c>
      <c r="O265" s="36">
        <f t="shared" si="60"/>
        <v>0.15228197509542818</v>
      </c>
      <c r="P265" s="31">
        <v>8900438</v>
      </c>
      <c r="Q265" s="31">
        <v>45314132</v>
      </c>
      <c r="R265" s="31">
        <v>38633862</v>
      </c>
      <c r="S265" s="31">
        <v>8900438</v>
      </c>
      <c r="T265" s="36">
        <f t="shared" si="61"/>
        <v>0.1964163850694525</v>
      </c>
      <c r="U265" s="36">
        <f t="shared" si="62"/>
        <v>-0.34147004900208278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57407530</v>
      </c>
      <c r="E267" s="32">
        <f>SUM(E263:E266)</f>
        <v>57407530</v>
      </c>
      <c r="F267" s="32">
        <f>SUM(F263:F266)</f>
        <v>12108383</v>
      </c>
      <c r="G267" s="37">
        <f t="shared" si="56"/>
        <v>0.21091976958423397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12108383</v>
      </c>
      <c r="O267" s="37">
        <f t="shared" si="60"/>
        <v>0.21091976958423397</v>
      </c>
      <c r="P267" s="32">
        <f>SUM(P263:P266)</f>
        <v>13642597</v>
      </c>
      <c r="Q267" s="32">
        <f>SUM(Q263:Q266)</f>
        <v>63627542</v>
      </c>
      <c r="R267" s="32">
        <f>SUM(R263:R266)</f>
        <v>56871865</v>
      </c>
      <c r="S267" s="32">
        <f>SUM(S263:S266)</f>
        <v>13642597</v>
      </c>
      <c r="T267" s="37">
        <f t="shared" si="61"/>
        <v>0.21441339035224716</v>
      </c>
      <c r="U267" s="37">
        <f t="shared" si="62"/>
        <v>-0.1124576207887692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3563478</v>
      </c>
      <c r="E268" s="31">
        <v>3563478</v>
      </c>
      <c r="F268" s="31">
        <v>915434</v>
      </c>
      <c r="G268" s="36">
        <f t="shared" si="56"/>
        <v>0.25689340582430986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915434</v>
      </c>
      <c r="O268" s="36">
        <f t="shared" si="60"/>
        <v>0.25689340582430986</v>
      </c>
      <c r="P268" s="31">
        <v>401258</v>
      </c>
      <c r="Q268" s="31">
        <v>2808026</v>
      </c>
      <c r="R268" s="31">
        <v>1776021</v>
      </c>
      <c r="S268" s="31">
        <v>401258</v>
      </c>
      <c r="T268" s="36">
        <f t="shared" si="61"/>
        <v>0.14289682502939788</v>
      </c>
      <c r="U268" s="36">
        <f t="shared" si="62"/>
        <v>1.2814099656580056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16879629</v>
      </c>
      <c r="E269" s="31">
        <v>16879629</v>
      </c>
      <c r="F269" s="31">
        <v>1679539</v>
      </c>
      <c r="G269" s="36">
        <f t="shared" si="56"/>
        <v>9.9500942822854696E-2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1679539</v>
      </c>
      <c r="O269" s="36">
        <f t="shared" si="60"/>
        <v>9.9500942822854696E-2</v>
      </c>
      <c r="P269" s="31">
        <v>1827688</v>
      </c>
      <c r="Q269" s="31">
        <v>13852125</v>
      </c>
      <c r="R269" s="31">
        <v>16539165</v>
      </c>
      <c r="S269" s="31">
        <v>1827688</v>
      </c>
      <c r="T269" s="36">
        <f t="shared" si="61"/>
        <v>0.13194278856132183</v>
      </c>
      <c r="U269" s="36">
        <f t="shared" si="62"/>
        <v>-8.105814559158897E-2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2571801</v>
      </c>
      <c r="E271" s="31">
        <v>2571801</v>
      </c>
      <c r="F271" s="31">
        <v>127712</v>
      </c>
      <c r="G271" s="36">
        <f t="shared" si="56"/>
        <v>4.9658585559302602E-2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127712</v>
      </c>
      <c r="O271" s="36">
        <f t="shared" si="60"/>
        <v>4.9658585559302602E-2</v>
      </c>
      <c r="P271" s="31">
        <v>51605</v>
      </c>
      <c r="Q271" s="31">
        <v>1965107</v>
      </c>
      <c r="R271" s="31">
        <v>2612167</v>
      </c>
      <c r="S271" s="31">
        <v>51605</v>
      </c>
      <c r="T271" s="36">
        <f t="shared" si="61"/>
        <v>2.6260656544401909E-2</v>
      </c>
      <c r="U271" s="36">
        <f t="shared" si="62"/>
        <v>1.4747989535897683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1516740</v>
      </c>
      <c r="E272" s="31">
        <v>1516740</v>
      </c>
      <c r="F272" s="31">
        <v>273588</v>
      </c>
      <c r="G272" s="36">
        <f t="shared" si="56"/>
        <v>0.1803789706871316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273588</v>
      </c>
      <c r="O272" s="36">
        <f t="shared" si="60"/>
        <v>0.1803789706871316</v>
      </c>
      <c r="P272" s="31">
        <v>207079</v>
      </c>
      <c r="Q272" s="31">
        <v>832318</v>
      </c>
      <c r="R272" s="31">
        <v>902318</v>
      </c>
      <c r="S272" s="31">
        <v>207079</v>
      </c>
      <c r="T272" s="36">
        <f t="shared" si="61"/>
        <v>0.24879793540449685</v>
      </c>
      <c r="U272" s="36">
        <f t="shared" si="62"/>
        <v>0.32117694213319559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931811</v>
      </c>
      <c r="E273" s="31">
        <v>931811</v>
      </c>
      <c r="F273" s="31">
        <v>83554</v>
      </c>
      <c r="G273" s="36">
        <f t="shared" si="56"/>
        <v>8.9668398419851233E-2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83554</v>
      </c>
      <c r="O273" s="36">
        <f t="shared" si="60"/>
        <v>8.9668398419851233E-2</v>
      </c>
      <c r="P273" s="31">
        <v>88871</v>
      </c>
      <c r="Q273" s="31">
        <v>910881</v>
      </c>
      <c r="R273" s="31">
        <v>910881</v>
      </c>
      <c r="S273" s="31">
        <v>88871</v>
      </c>
      <c r="T273" s="36">
        <f t="shared" si="61"/>
        <v>9.7565982823222791E-2</v>
      </c>
      <c r="U273" s="36">
        <f t="shared" si="62"/>
        <v>-5.9828290443451726E-2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25463459</v>
      </c>
      <c r="E275" s="32">
        <f>SUM(E268:E274)</f>
        <v>25463459</v>
      </c>
      <c r="F275" s="32">
        <f>SUM(F268:F274)</f>
        <v>3079827</v>
      </c>
      <c r="G275" s="37">
        <f t="shared" si="56"/>
        <v>0.12095084960766721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3079827</v>
      </c>
      <c r="O275" s="37">
        <f t="shared" si="60"/>
        <v>0.12095084960766721</v>
      </c>
      <c r="P275" s="32">
        <f>SUM(P268:P274)</f>
        <v>2576501</v>
      </c>
      <c r="Q275" s="32">
        <f>SUM(Q268:Q274)</f>
        <v>20368457</v>
      </c>
      <c r="R275" s="32">
        <f>SUM(R268:R274)</f>
        <v>22740552</v>
      </c>
      <c r="S275" s="32">
        <f>SUM(S268:S274)</f>
        <v>2576501</v>
      </c>
      <c r="T275" s="37">
        <f t="shared" si="61"/>
        <v>0.12649465789185702</v>
      </c>
      <c r="U275" s="37">
        <f t="shared" si="62"/>
        <v>0.19535253430912691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4975000</v>
      </c>
      <c r="E277" s="31">
        <v>4975000</v>
      </c>
      <c r="F277" s="31">
        <v>859107</v>
      </c>
      <c r="G277" s="36">
        <f t="shared" si="56"/>
        <v>0.17268482412060301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859107</v>
      </c>
      <c r="O277" s="36">
        <f t="shared" si="60"/>
        <v>0.17268482412060301</v>
      </c>
      <c r="P277" s="31">
        <v>1014654</v>
      </c>
      <c r="Q277" s="31">
        <v>5263607</v>
      </c>
      <c r="R277" s="31">
        <v>5025480</v>
      </c>
      <c r="S277" s="31">
        <v>1014654</v>
      </c>
      <c r="T277" s="36">
        <f t="shared" si="61"/>
        <v>0.19276781112267691</v>
      </c>
      <c r="U277" s="36">
        <f t="shared" si="62"/>
        <v>-0.15330053397512844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10717125</v>
      </c>
      <c r="E278" s="31">
        <v>10717125</v>
      </c>
      <c r="F278" s="31">
        <v>4583</v>
      </c>
      <c r="G278" s="36">
        <f t="shared" si="56"/>
        <v>4.2763334383055156E-4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4583</v>
      </c>
      <c r="O278" s="36">
        <f t="shared" si="60"/>
        <v>4.2763334383055156E-4</v>
      </c>
      <c r="P278" s="31">
        <v>0</v>
      </c>
      <c r="Q278" s="31">
        <v>0</v>
      </c>
      <c r="R278" s="31">
        <v>3297755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618083</v>
      </c>
      <c r="E279" s="31">
        <v>618083</v>
      </c>
      <c r="F279" s="31">
        <v>600</v>
      </c>
      <c r="G279" s="36">
        <f t="shared" si="56"/>
        <v>9.70743411483571E-4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600</v>
      </c>
      <c r="O279" s="36">
        <f t="shared" si="60"/>
        <v>9.70743411483571E-4</v>
      </c>
      <c r="P279" s="31">
        <v>0</v>
      </c>
      <c r="Q279" s="31">
        <v>426538</v>
      </c>
      <c r="R279" s="31">
        <v>584238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2414399</v>
      </c>
      <c r="E280" s="31">
        <v>2414399</v>
      </c>
      <c r="F280" s="31">
        <v>659597</v>
      </c>
      <c r="G280" s="36">
        <f t="shared" si="56"/>
        <v>0.27319303893018509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659597</v>
      </c>
      <c r="O280" s="36">
        <f t="shared" si="60"/>
        <v>0.27319303893018509</v>
      </c>
      <c r="P280" s="31">
        <v>714957</v>
      </c>
      <c r="Q280" s="31">
        <v>2226629</v>
      </c>
      <c r="R280" s="31">
        <v>2617349</v>
      </c>
      <c r="S280" s="31">
        <v>714957</v>
      </c>
      <c r="T280" s="36">
        <f t="shared" si="61"/>
        <v>0.32109390473222077</v>
      </c>
      <c r="U280" s="36">
        <f t="shared" si="62"/>
        <v>-7.7431230129923923E-2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5279903</v>
      </c>
      <c r="E282" s="31">
        <v>5279903</v>
      </c>
      <c r="F282" s="31">
        <v>807143</v>
      </c>
      <c r="G282" s="36">
        <f t="shared" si="56"/>
        <v>0.1528708008461519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807143</v>
      </c>
      <c r="O282" s="36">
        <f t="shared" si="60"/>
        <v>0.1528708008461519</v>
      </c>
      <c r="P282" s="31">
        <v>1322699</v>
      </c>
      <c r="Q282" s="31">
        <v>5227101</v>
      </c>
      <c r="R282" s="31">
        <v>4929268</v>
      </c>
      <c r="S282" s="31">
        <v>1322699</v>
      </c>
      <c r="T282" s="36">
        <f t="shared" si="61"/>
        <v>0.25304638268898955</v>
      </c>
      <c r="U282" s="36">
        <f t="shared" si="62"/>
        <v>-0.38977575396972408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439239</v>
      </c>
      <c r="E283" s="31">
        <v>439239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91189</v>
      </c>
      <c r="Q283" s="31">
        <v>399096</v>
      </c>
      <c r="R283" s="31">
        <v>399096</v>
      </c>
      <c r="S283" s="31">
        <v>91189</v>
      </c>
      <c r="T283" s="36">
        <f t="shared" si="61"/>
        <v>0.22848888487982841</v>
      </c>
      <c r="U283" s="36">
        <f t="shared" si="62"/>
        <v>-1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24443749</v>
      </c>
      <c r="E285" s="32">
        <f>SUM(E276:E284)</f>
        <v>24443749</v>
      </c>
      <c r="F285" s="32">
        <f>SUM(F276:F284)</f>
        <v>2331030</v>
      </c>
      <c r="G285" s="37">
        <f t="shared" si="56"/>
        <v>9.5363031260057532E-2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2331030</v>
      </c>
      <c r="O285" s="37">
        <f t="shared" si="60"/>
        <v>9.5363031260057532E-2</v>
      </c>
      <c r="P285" s="32">
        <f>SUM(P276:P284)</f>
        <v>3143499</v>
      </c>
      <c r="Q285" s="32">
        <f>SUM(Q276:Q284)</f>
        <v>13542971</v>
      </c>
      <c r="R285" s="32">
        <f>SUM(R276:R284)</f>
        <v>16853186</v>
      </c>
      <c r="S285" s="32">
        <f>SUM(S276:S284)</f>
        <v>3143499</v>
      </c>
      <c r="T285" s="37">
        <f t="shared" si="61"/>
        <v>0.23211295364953524</v>
      </c>
      <c r="U285" s="37">
        <f t="shared" si="62"/>
        <v>-0.25846007903931256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5664243</v>
      </c>
      <c r="E288" s="31">
        <v>5664243</v>
      </c>
      <c r="F288" s="31">
        <v>1432345</v>
      </c>
      <c r="G288" s="36">
        <f t="shared" si="56"/>
        <v>0.25287492079700674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1432345</v>
      </c>
      <c r="O288" s="36">
        <f t="shared" si="60"/>
        <v>0.25287492079700674</v>
      </c>
      <c r="P288" s="31">
        <v>1608658</v>
      </c>
      <c r="Q288" s="31">
        <v>8298818</v>
      </c>
      <c r="R288" s="31">
        <v>8358469</v>
      </c>
      <c r="S288" s="31">
        <v>1608658</v>
      </c>
      <c r="T288" s="36">
        <f t="shared" si="61"/>
        <v>0.1938418218112507</v>
      </c>
      <c r="U288" s="36">
        <f t="shared" si="62"/>
        <v>-0.10960253826481448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578607</v>
      </c>
      <c r="E289" s="31">
        <v>578607</v>
      </c>
      <c r="F289" s="31">
        <v>661090</v>
      </c>
      <c r="G289" s="36">
        <f t="shared" si="56"/>
        <v>1.1425544454180472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661090</v>
      </c>
      <c r="O289" s="36">
        <f t="shared" si="60"/>
        <v>1.1425544454180472</v>
      </c>
      <c r="P289" s="31">
        <v>188686</v>
      </c>
      <c r="Q289" s="31">
        <v>2066477</v>
      </c>
      <c r="R289" s="31">
        <v>1940995</v>
      </c>
      <c r="S289" s="31">
        <v>188686</v>
      </c>
      <c r="T289" s="36">
        <f t="shared" si="61"/>
        <v>9.1308057142663573E-2</v>
      </c>
      <c r="U289" s="36">
        <f t="shared" si="62"/>
        <v>2.5036515692738202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36467326</v>
      </c>
      <c r="E290" s="31">
        <v>36467326</v>
      </c>
      <c r="F290" s="31">
        <v>7752649</v>
      </c>
      <c r="G290" s="36">
        <f t="shared" si="56"/>
        <v>0.21259164985115717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7752649</v>
      </c>
      <c r="O290" s="36">
        <f t="shared" si="60"/>
        <v>0.21259164985115717</v>
      </c>
      <c r="P290" s="31">
        <v>7498305</v>
      </c>
      <c r="Q290" s="31">
        <v>35418057</v>
      </c>
      <c r="R290" s="31">
        <v>35418057</v>
      </c>
      <c r="S290" s="31">
        <v>7498305</v>
      </c>
      <c r="T290" s="36">
        <f t="shared" si="61"/>
        <v>0.2117085361289017</v>
      </c>
      <c r="U290" s="36">
        <f t="shared" si="62"/>
        <v>3.3920199298374865E-2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42710176</v>
      </c>
      <c r="E292" s="32">
        <f>SUM(E286:E291)</f>
        <v>42710176</v>
      </c>
      <c r="F292" s="32">
        <f>SUM(F286:F291)</f>
        <v>9846084</v>
      </c>
      <c r="G292" s="37">
        <f t="shared" si="56"/>
        <v>0.23053250822473784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9846084</v>
      </c>
      <c r="O292" s="37">
        <f t="shared" si="60"/>
        <v>0.23053250822473784</v>
      </c>
      <c r="P292" s="32">
        <f>SUM(P286:P291)</f>
        <v>9295649</v>
      </c>
      <c r="Q292" s="32">
        <f>SUM(Q286:Q291)</f>
        <v>45783352</v>
      </c>
      <c r="R292" s="32">
        <f>SUM(R286:R291)</f>
        <v>45717521</v>
      </c>
      <c r="S292" s="32">
        <f>SUM(S286:S291)</f>
        <v>9295649</v>
      </c>
      <c r="T292" s="37">
        <f t="shared" si="61"/>
        <v>0.20303557065895919</v>
      </c>
      <c r="U292" s="37">
        <f t="shared" si="62"/>
        <v>5.9214262500660197E-2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66956651</v>
      </c>
      <c r="E293" s="31">
        <v>66956651</v>
      </c>
      <c r="F293" s="31">
        <v>14879322</v>
      </c>
      <c r="G293" s="36">
        <f t="shared" si="56"/>
        <v>0.22222321125350192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14879322</v>
      </c>
      <c r="O293" s="36">
        <f t="shared" si="60"/>
        <v>0.22222321125350192</v>
      </c>
      <c r="P293" s="31">
        <v>14053373</v>
      </c>
      <c r="Q293" s="31">
        <v>63042875</v>
      </c>
      <c r="R293" s="31">
        <v>63142875</v>
      </c>
      <c r="S293" s="31">
        <v>14053373</v>
      </c>
      <c r="T293" s="36">
        <f t="shared" si="61"/>
        <v>0.22291770481596851</v>
      </c>
      <c r="U293" s="36">
        <f t="shared" si="62"/>
        <v>5.8772296159790294E-2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6694544</v>
      </c>
      <c r="E295" s="31">
        <v>6694544</v>
      </c>
      <c r="F295" s="31">
        <v>725171</v>
      </c>
      <c r="G295" s="36">
        <f t="shared" si="56"/>
        <v>0.10832268784849275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725171</v>
      </c>
      <c r="O295" s="36">
        <f t="shared" si="60"/>
        <v>0.10832268784849275</v>
      </c>
      <c r="P295" s="31">
        <v>709604</v>
      </c>
      <c r="Q295" s="31">
        <v>4845041</v>
      </c>
      <c r="R295" s="31">
        <v>5252581</v>
      </c>
      <c r="S295" s="31">
        <v>709604</v>
      </c>
      <c r="T295" s="36">
        <f t="shared" si="61"/>
        <v>0.14645985451929097</v>
      </c>
      <c r="U295" s="36">
        <f t="shared" si="62"/>
        <v>2.1937587724984553E-2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73651195</v>
      </c>
      <c r="E298" s="32">
        <f>SUM(E293:E297)</f>
        <v>73651195</v>
      </c>
      <c r="F298" s="32">
        <f>SUM(F293:F297)</f>
        <v>15604493</v>
      </c>
      <c r="G298" s="37">
        <f t="shared" si="56"/>
        <v>0.21187019436683954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15604493</v>
      </c>
      <c r="O298" s="37">
        <f t="shared" si="60"/>
        <v>0.21187019436683954</v>
      </c>
      <c r="P298" s="32">
        <f>SUM(P293:P297)</f>
        <v>14762977</v>
      </c>
      <c r="Q298" s="32">
        <f>SUM(Q293:Q297)</f>
        <v>67887916</v>
      </c>
      <c r="R298" s="32">
        <f>SUM(R293:R297)</f>
        <v>68395456</v>
      </c>
      <c r="S298" s="32">
        <f>SUM(S293:S297)</f>
        <v>14762977</v>
      </c>
      <c r="T298" s="37">
        <f t="shared" si="61"/>
        <v>0.21746104269867408</v>
      </c>
      <c r="U298" s="37">
        <f t="shared" si="62"/>
        <v>5.7001782228611519E-2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223676109</v>
      </c>
      <c r="E299" s="32">
        <f>SUM(E263:E266,E268:E274,E276:E284,E286:E291,E293:E297)</f>
        <v>223676109</v>
      </c>
      <c r="F299" s="32">
        <f>SUM(F263:F266,F268:F274,F276:F284,F286:F291,F293:F297)</f>
        <v>42969817</v>
      </c>
      <c r="G299" s="37">
        <f t="shared" si="56"/>
        <v>0.19210731620872393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42969817</v>
      </c>
      <c r="O299" s="37">
        <f t="shared" si="60"/>
        <v>0.19210731620872393</v>
      </c>
      <c r="P299" s="32">
        <f>SUM(P263:P266,P268:P274,P276:P284,P286:P291,P293:P297)</f>
        <v>43421223</v>
      </c>
      <c r="Q299" s="32">
        <f>SUM(Q263:Q266,Q268:Q274,Q276:Q284,Q286:Q291,Q293:Q297)</f>
        <v>211210238</v>
      </c>
      <c r="R299" s="32">
        <f>SUM(R263:R266,R268:R274,R276:R284,R286:R291,R293:R297)</f>
        <v>210578580</v>
      </c>
      <c r="S299" s="32">
        <f>SUM(S263:S266,S268:S274,S276:S284,S286:S291,S293:S297)</f>
        <v>43421223</v>
      </c>
      <c r="T299" s="37">
        <f t="shared" si="61"/>
        <v>0.20558294622062781</v>
      </c>
      <c r="U299" s="37">
        <f t="shared" si="62"/>
        <v>-1.039597617966681E-2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1448707119</v>
      </c>
      <c r="E302" s="31">
        <v>1448779618</v>
      </c>
      <c r="F302" s="31">
        <v>300434292</v>
      </c>
      <c r="G302" s="36">
        <f t="shared" ref="G302:G339" si="63">IF(($D302     =0),0,($F302     /$D302     ))</f>
        <v>0.20738097304814859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300434292</v>
      </c>
      <c r="O302" s="36">
        <f t="shared" ref="O302:O339" si="67">IF(($D302     =0),0,($N302     /$D302     ))</f>
        <v>0.20738097304814859</v>
      </c>
      <c r="P302" s="31">
        <v>275815772</v>
      </c>
      <c r="Q302" s="31">
        <v>1385761898</v>
      </c>
      <c r="R302" s="31">
        <v>1419448124</v>
      </c>
      <c r="S302" s="31">
        <v>275815772</v>
      </c>
      <c r="T302" s="36">
        <f t="shared" ref="T302:T339" si="68">IF(($Q302     =0),0,($S302     /$Q302     ))</f>
        <v>0.19903547095505436</v>
      </c>
      <c r="U302" s="36">
        <f t="shared" ref="U302:U339" si="69">IF(($P302     =0),0,(($F302     /$P302     )-1))</f>
        <v>8.9257114709161645E-2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1448707119</v>
      </c>
      <c r="E303" s="32">
        <f>E302</f>
        <v>1448779618</v>
      </c>
      <c r="F303" s="32">
        <f>F302</f>
        <v>300434292</v>
      </c>
      <c r="G303" s="37">
        <f t="shared" si="63"/>
        <v>0.20738097304814859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300434292</v>
      </c>
      <c r="O303" s="37">
        <f t="shared" si="67"/>
        <v>0.20738097304814859</v>
      </c>
      <c r="P303" s="32">
        <f>P302</f>
        <v>275815772</v>
      </c>
      <c r="Q303" s="32">
        <f>Q302</f>
        <v>1385761898</v>
      </c>
      <c r="R303" s="32">
        <f>R302</f>
        <v>1419448124</v>
      </c>
      <c r="S303" s="32">
        <f>S302</f>
        <v>275815772</v>
      </c>
      <c r="T303" s="37">
        <f t="shared" si="68"/>
        <v>0.19903547095505436</v>
      </c>
      <c r="U303" s="37">
        <f t="shared" si="69"/>
        <v>8.9257114709161645E-2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10842636</v>
      </c>
      <c r="E304" s="31">
        <v>10842636</v>
      </c>
      <c r="F304" s="31">
        <v>1991120</v>
      </c>
      <c r="G304" s="36">
        <f t="shared" si="63"/>
        <v>0.18363800094368196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1991120</v>
      </c>
      <c r="O304" s="36">
        <f t="shared" si="67"/>
        <v>0.18363800094368196</v>
      </c>
      <c r="P304" s="31">
        <v>1882144</v>
      </c>
      <c r="Q304" s="31">
        <v>10405192</v>
      </c>
      <c r="R304" s="31">
        <v>10027656</v>
      </c>
      <c r="S304" s="31">
        <v>1882144</v>
      </c>
      <c r="T304" s="36">
        <f t="shared" si="68"/>
        <v>0.18088508121714622</v>
      </c>
      <c r="U304" s="36">
        <f t="shared" si="69"/>
        <v>5.7899926891884945E-2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14664444</v>
      </c>
      <c r="E305" s="31">
        <v>14664444</v>
      </c>
      <c r="F305" s="31">
        <v>2921570</v>
      </c>
      <c r="G305" s="36">
        <f t="shared" si="63"/>
        <v>0.19922814666549921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2921570</v>
      </c>
      <c r="O305" s="36">
        <f t="shared" si="67"/>
        <v>0.19922814666549921</v>
      </c>
      <c r="P305" s="31">
        <v>2662752</v>
      </c>
      <c r="Q305" s="31">
        <v>14485308</v>
      </c>
      <c r="R305" s="31">
        <v>13302576</v>
      </c>
      <c r="S305" s="31">
        <v>2662752</v>
      </c>
      <c r="T305" s="36">
        <f t="shared" si="68"/>
        <v>0.18382432738054311</v>
      </c>
      <c r="U305" s="36">
        <f t="shared" si="69"/>
        <v>9.7199438776123248E-2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27752000</v>
      </c>
      <c r="E306" s="31">
        <v>27752000</v>
      </c>
      <c r="F306" s="31">
        <v>5300899</v>
      </c>
      <c r="G306" s="36">
        <f t="shared" si="63"/>
        <v>0.19100962092822138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5300899</v>
      </c>
      <c r="O306" s="36">
        <f t="shared" si="67"/>
        <v>0.19100962092822138</v>
      </c>
      <c r="P306" s="31">
        <v>4453732</v>
      </c>
      <c r="Q306" s="31">
        <v>25122601</v>
      </c>
      <c r="R306" s="31">
        <v>25495547</v>
      </c>
      <c r="S306" s="31">
        <v>4453732</v>
      </c>
      <c r="T306" s="36">
        <f t="shared" si="68"/>
        <v>0.17727989231688232</v>
      </c>
      <c r="U306" s="36">
        <f t="shared" si="69"/>
        <v>0.19021508254201192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63744118</v>
      </c>
      <c r="E307" s="31">
        <v>63744118</v>
      </c>
      <c r="F307" s="31">
        <v>13799442</v>
      </c>
      <c r="G307" s="36">
        <f t="shared" si="63"/>
        <v>0.21648180934906025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13799442</v>
      </c>
      <c r="O307" s="36">
        <f t="shared" si="67"/>
        <v>0.21648180934906025</v>
      </c>
      <c r="P307" s="31">
        <v>13138755</v>
      </c>
      <c r="Q307" s="31">
        <v>60590594</v>
      </c>
      <c r="R307" s="31">
        <v>60365174</v>
      </c>
      <c r="S307" s="31">
        <v>13138755</v>
      </c>
      <c r="T307" s="36">
        <f t="shared" si="68"/>
        <v>0.21684479607511356</v>
      </c>
      <c r="U307" s="36">
        <f t="shared" si="69"/>
        <v>5.0285358087581278E-2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42430752</v>
      </c>
      <c r="E308" s="31">
        <v>42430752</v>
      </c>
      <c r="F308" s="31">
        <v>8658587</v>
      </c>
      <c r="G308" s="36">
        <f t="shared" si="63"/>
        <v>0.20406395342698616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8658587</v>
      </c>
      <c r="O308" s="36">
        <f t="shared" si="67"/>
        <v>0.20406395342698616</v>
      </c>
      <c r="P308" s="31">
        <v>7171200</v>
      </c>
      <c r="Q308" s="31">
        <v>40195976</v>
      </c>
      <c r="R308" s="31">
        <v>39113232</v>
      </c>
      <c r="S308" s="31">
        <v>7171200</v>
      </c>
      <c r="T308" s="36">
        <f t="shared" si="68"/>
        <v>0.1784059180451297</v>
      </c>
      <c r="U308" s="36">
        <f t="shared" si="69"/>
        <v>0.2074111724676484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8730546</v>
      </c>
      <c r="E309" s="31">
        <v>10730546</v>
      </c>
      <c r="F309" s="31">
        <v>1938716</v>
      </c>
      <c r="G309" s="36">
        <f t="shared" si="63"/>
        <v>0.22206125481728176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1938716</v>
      </c>
      <c r="O309" s="36">
        <f t="shared" si="67"/>
        <v>0.22206125481728176</v>
      </c>
      <c r="P309" s="31">
        <v>1332398</v>
      </c>
      <c r="Q309" s="31">
        <v>8041762</v>
      </c>
      <c r="R309" s="31">
        <v>8541762</v>
      </c>
      <c r="S309" s="31">
        <v>1332398</v>
      </c>
      <c r="T309" s="36">
        <f t="shared" si="68"/>
        <v>0.16568483374663415</v>
      </c>
      <c r="U309" s="36">
        <f t="shared" si="69"/>
        <v>0.45505772299267933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168164496</v>
      </c>
      <c r="E310" s="32">
        <f>SUM(E304:E309)</f>
        <v>170164496</v>
      </c>
      <c r="F310" s="32">
        <f>SUM(F304:F309)</f>
        <v>34610334</v>
      </c>
      <c r="G310" s="37">
        <f t="shared" si="63"/>
        <v>0.20581237314206918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34610334</v>
      </c>
      <c r="O310" s="37">
        <f t="shared" si="67"/>
        <v>0.20581237314206918</v>
      </c>
      <c r="P310" s="32">
        <f>SUM(P304:P309)</f>
        <v>30640981</v>
      </c>
      <c r="Q310" s="32">
        <f>SUM(Q304:Q309)</f>
        <v>158841433</v>
      </c>
      <c r="R310" s="32">
        <f>SUM(R304:R309)</f>
        <v>156845947</v>
      </c>
      <c r="S310" s="32">
        <f>SUM(S304:S309)</f>
        <v>30640981</v>
      </c>
      <c r="T310" s="37">
        <f t="shared" si="68"/>
        <v>0.19290294995009269</v>
      </c>
      <c r="U310" s="37">
        <f t="shared" si="69"/>
        <v>0.1295439268083487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51222066</v>
      </c>
      <c r="E311" s="31">
        <v>51118466</v>
      </c>
      <c r="F311" s="31">
        <v>8296151</v>
      </c>
      <c r="G311" s="36">
        <f t="shared" si="63"/>
        <v>0.16196439635995941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8296151</v>
      </c>
      <c r="O311" s="36">
        <f t="shared" si="67"/>
        <v>0.16196439635995941</v>
      </c>
      <c r="P311" s="31">
        <v>7348765</v>
      </c>
      <c r="Q311" s="31">
        <v>42560541</v>
      </c>
      <c r="R311" s="31">
        <v>42616943</v>
      </c>
      <c r="S311" s="31">
        <v>7348765</v>
      </c>
      <c r="T311" s="36">
        <f t="shared" si="68"/>
        <v>0.17266615572391339</v>
      </c>
      <c r="U311" s="36">
        <f t="shared" si="69"/>
        <v>0.12891771610603953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80564934</v>
      </c>
      <c r="E312" s="31">
        <v>80564934</v>
      </c>
      <c r="F312" s="31">
        <v>17971515</v>
      </c>
      <c r="G312" s="36">
        <f t="shared" si="63"/>
        <v>0.22306869884607614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17971515</v>
      </c>
      <c r="O312" s="36">
        <f t="shared" si="67"/>
        <v>0.22306869884607614</v>
      </c>
      <c r="P312" s="31">
        <v>14749971</v>
      </c>
      <c r="Q312" s="31">
        <v>75767315</v>
      </c>
      <c r="R312" s="31">
        <v>75744514</v>
      </c>
      <c r="S312" s="31">
        <v>14749971</v>
      </c>
      <c r="T312" s="36">
        <f t="shared" si="68"/>
        <v>0.19467459022402997</v>
      </c>
      <c r="U312" s="36">
        <f t="shared" si="69"/>
        <v>0.21841019212851331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81538727</v>
      </c>
      <c r="E313" s="31">
        <v>81538727</v>
      </c>
      <c r="F313" s="31">
        <v>1860051</v>
      </c>
      <c r="G313" s="36">
        <f t="shared" si="63"/>
        <v>2.2811871958707423E-2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1860051</v>
      </c>
      <c r="O313" s="36">
        <f t="shared" si="67"/>
        <v>2.2811871958707423E-2</v>
      </c>
      <c r="P313" s="31">
        <v>2918131</v>
      </c>
      <c r="Q313" s="31">
        <v>75132700</v>
      </c>
      <c r="R313" s="31">
        <v>77512768</v>
      </c>
      <c r="S313" s="31">
        <v>2918131</v>
      </c>
      <c r="T313" s="36">
        <f t="shared" si="68"/>
        <v>3.8839692969905248E-2</v>
      </c>
      <c r="U313" s="36">
        <f t="shared" si="69"/>
        <v>-0.36258824569561821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49838798</v>
      </c>
      <c r="E314" s="31">
        <v>49838798</v>
      </c>
      <c r="F314" s="31">
        <v>7863147</v>
      </c>
      <c r="G314" s="36">
        <f t="shared" si="63"/>
        <v>0.15777160195556883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7863147</v>
      </c>
      <c r="O314" s="36">
        <f t="shared" si="67"/>
        <v>0.15777160195556883</v>
      </c>
      <c r="P314" s="31">
        <v>6824323</v>
      </c>
      <c r="Q314" s="31">
        <v>42321533</v>
      </c>
      <c r="R314" s="31">
        <v>42715633</v>
      </c>
      <c r="S314" s="31">
        <v>6824323</v>
      </c>
      <c r="T314" s="36">
        <f t="shared" si="68"/>
        <v>0.16124942827567235</v>
      </c>
      <c r="U314" s="36">
        <f t="shared" si="69"/>
        <v>0.15222374439193453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35849638</v>
      </c>
      <c r="E315" s="31">
        <v>39663493</v>
      </c>
      <c r="F315" s="31">
        <v>8064847</v>
      </c>
      <c r="G315" s="36">
        <f t="shared" si="63"/>
        <v>0.22496313630837778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8064847</v>
      </c>
      <c r="O315" s="36">
        <f t="shared" si="67"/>
        <v>0.22496313630837778</v>
      </c>
      <c r="P315" s="31">
        <v>5950912</v>
      </c>
      <c r="Q315" s="31">
        <v>30934700</v>
      </c>
      <c r="R315" s="31">
        <v>34129087</v>
      </c>
      <c r="S315" s="31">
        <v>5950912</v>
      </c>
      <c r="T315" s="36">
        <f t="shared" si="68"/>
        <v>0.19237012157868025</v>
      </c>
      <c r="U315" s="36">
        <f t="shared" si="69"/>
        <v>0.35522874477054955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299014163</v>
      </c>
      <c r="E317" s="32">
        <f>SUM(E311:E316)</f>
        <v>302724418</v>
      </c>
      <c r="F317" s="32">
        <f>SUM(F311:F316)</f>
        <v>44055711</v>
      </c>
      <c r="G317" s="37">
        <f t="shared" si="63"/>
        <v>0.14733653602889707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44055711</v>
      </c>
      <c r="O317" s="37">
        <f t="shared" si="67"/>
        <v>0.14733653602889707</v>
      </c>
      <c r="P317" s="32">
        <f>SUM(P311:P316)</f>
        <v>37792102</v>
      </c>
      <c r="Q317" s="32">
        <f>SUM(Q311:Q316)</f>
        <v>266716789</v>
      </c>
      <c r="R317" s="32">
        <f>SUM(R311:R316)</f>
        <v>272718945</v>
      </c>
      <c r="S317" s="32">
        <f>SUM(S311:S316)</f>
        <v>37792102</v>
      </c>
      <c r="T317" s="37">
        <f t="shared" si="68"/>
        <v>0.14169374991988223</v>
      </c>
      <c r="U317" s="37">
        <f t="shared" si="69"/>
        <v>0.16573857151422811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11505746</v>
      </c>
      <c r="E318" s="31">
        <v>12077412</v>
      </c>
      <c r="F318" s="31">
        <v>2140877</v>
      </c>
      <c r="G318" s="36">
        <f t="shared" si="63"/>
        <v>0.18607024698789632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2140877</v>
      </c>
      <c r="O318" s="36">
        <f t="shared" si="67"/>
        <v>0.18607024698789632</v>
      </c>
      <c r="P318" s="31">
        <v>2268920</v>
      </c>
      <c r="Q318" s="31">
        <v>11802165</v>
      </c>
      <c r="R318" s="31">
        <v>10066667</v>
      </c>
      <c r="S318" s="31">
        <v>2268920</v>
      </c>
      <c r="T318" s="36">
        <f t="shared" si="68"/>
        <v>0.19224608366346344</v>
      </c>
      <c r="U318" s="36">
        <f t="shared" si="69"/>
        <v>-5.6433457327715431E-2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79621704</v>
      </c>
      <c r="E319" s="31">
        <v>79621704</v>
      </c>
      <c r="F319" s="31">
        <v>13166208</v>
      </c>
      <c r="G319" s="36">
        <f t="shared" si="63"/>
        <v>0.16535953563616274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13166208</v>
      </c>
      <c r="O319" s="36">
        <f t="shared" si="67"/>
        <v>0.16535953563616274</v>
      </c>
      <c r="P319" s="31">
        <v>10591874</v>
      </c>
      <c r="Q319" s="31">
        <v>69335118</v>
      </c>
      <c r="R319" s="31">
        <v>68153667</v>
      </c>
      <c r="S319" s="31">
        <v>10591874</v>
      </c>
      <c r="T319" s="36">
        <f t="shared" si="68"/>
        <v>0.15276348127077535</v>
      </c>
      <c r="U319" s="36">
        <f t="shared" si="69"/>
        <v>0.24304801964222755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19695180</v>
      </c>
      <c r="E320" s="31">
        <v>19695180</v>
      </c>
      <c r="F320" s="31">
        <v>3670034</v>
      </c>
      <c r="G320" s="36">
        <f t="shared" si="63"/>
        <v>0.18634173437358786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3670034</v>
      </c>
      <c r="O320" s="36">
        <f t="shared" si="67"/>
        <v>0.18634173437358786</v>
      </c>
      <c r="P320" s="31">
        <v>3393400</v>
      </c>
      <c r="Q320" s="31">
        <v>17234073</v>
      </c>
      <c r="R320" s="31">
        <v>17222683</v>
      </c>
      <c r="S320" s="31">
        <v>3393400</v>
      </c>
      <c r="T320" s="36">
        <f t="shared" si="68"/>
        <v>0.196900639796524</v>
      </c>
      <c r="U320" s="36">
        <f t="shared" si="69"/>
        <v>8.1521188188837135E-2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13670055</v>
      </c>
      <c r="E321" s="31">
        <v>13670055</v>
      </c>
      <c r="F321" s="31">
        <v>2987362</v>
      </c>
      <c r="G321" s="36">
        <f t="shared" si="63"/>
        <v>0.21853328315065301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2987362</v>
      </c>
      <c r="O321" s="36">
        <f t="shared" si="67"/>
        <v>0.21853328315065301</v>
      </c>
      <c r="P321" s="31">
        <v>2858453</v>
      </c>
      <c r="Q321" s="31">
        <v>13242414</v>
      </c>
      <c r="R321" s="31">
        <v>13020361</v>
      </c>
      <c r="S321" s="31">
        <v>2858453</v>
      </c>
      <c r="T321" s="36">
        <f t="shared" si="68"/>
        <v>0.21585588549036452</v>
      </c>
      <c r="U321" s="36">
        <f t="shared" si="69"/>
        <v>4.5097470554877006E-2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22249577</v>
      </c>
      <c r="E322" s="31">
        <v>22525577</v>
      </c>
      <c r="F322" s="31">
        <v>4167876</v>
      </c>
      <c r="G322" s="36">
        <f t="shared" si="63"/>
        <v>0.18732383092047097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4167876</v>
      </c>
      <c r="O322" s="36">
        <f t="shared" si="67"/>
        <v>0.18732383092047097</v>
      </c>
      <c r="P322" s="31">
        <v>3604097</v>
      </c>
      <c r="Q322" s="31">
        <v>21498635</v>
      </c>
      <c r="R322" s="31">
        <v>24287293</v>
      </c>
      <c r="S322" s="31">
        <v>3604097</v>
      </c>
      <c r="T322" s="36">
        <f t="shared" si="68"/>
        <v>0.16764306198974957</v>
      </c>
      <c r="U322" s="36">
        <f t="shared" si="69"/>
        <v>0.15642725487133124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146742262</v>
      </c>
      <c r="E323" s="32">
        <f>SUM(E318:E322)</f>
        <v>147589928</v>
      </c>
      <c r="F323" s="32">
        <f>SUM(F318:F322)</f>
        <v>26132357</v>
      </c>
      <c r="G323" s="37">
        <f t="shared" si="63"/>
        <v>0.17808337314576764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26132357</v>
      </c>
      <c r="O323" s="37">
        <f t="shared" si="67"/>
        <v>0.17808337314576764</v>
      </c>
      <c r="P323" s="32">
        <f>SUM(P318:P322)</f>
        <v>22716744</v>
      </c>
      <c r="Q323" s="32">
        <f>SUM(Q318:Q322)</f>
        <v>133112405</v>
      </c>
      <c r="R323" s="32">
        <f>SUM(R318:R322)</f>
        <v>132750671</v>
      </c>
      <c r="S323" s="32">
        <f>SUM(S318:S322)</f>
        <v>22716744</v>
      </c>
      <c r="T323" s="37">
        <f t="shared" si="68"/>
        <v>0.17065835449370778</v>
      </c>
      <c r="U323" s="37">
        <f t="shared" si="69"/>
        <v>0.1503566268123635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1701775</v>
      </c>
      <c r="E324" s="31">
        <v>1701775</v>
      </c>
      <c r="F324" s="31">
        <v>325333</v>
      </c>
      <c r="G324" s="36">
        <f t="shared" si="63"/>
        <v>0.19117274610333329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325333</v>
      </c>
      <c r="O324" s="36">
        <f t="shared" si="67"/>
        <v>0.19117274610333329</v>
      </c>
      <c r="P324" s="31">
        <v>295476</v>
      </c>
      <c r="Q324" s="31">
        <v>1922403</v>
      </c>
      <c r="R324" s="31">
        <v>1922403</v>
      </c>
      <c r="S324" s="31">
        <v>295476</v>
      </c>
      <c r="T324" s="36">
        <f t="shared" si="68"/>
        <v>0.15370138311269801</v>
      </c>
      <c r="U324" s="36">
        <f t="shared" si="69"/>
        <v>0.10104712396269067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32497322</v>
      </c>
      <c r="E325" s="31">
        <v>32562592</v>
      </c>
      <c r="F325" s="31">
        <v>5583417</v>
      </c>
      <c r="G325" s="36">
        <f t="shared" si="63"/>
        <v>0.17181160342996879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5583417</v>
      </c>
      <c r="O325" s="36">
        <f t="shared" si="67"/>
        <v>0.17181160342996879</v>
      </c>
      <c r="P325" s="31">
        <v>3580873</v>
      </c>
      <c r="Q325" s="31">
        <v>29704084</v>
      </c>
      <c r="R325" s="31">
        <v>30525099</v>
      </c>
      <c r="S325" s="31">
        <v>3580873</v>
      </c>
      <c r="T325" s="36">
        <f t="shared" si="68"/>
        <v>0.12055153762694719</v>
      </c>
      <c r="U325" s="36">
        <f t="shared" si="69"/>
        <v>0.55923346066727309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64475100</v>
      </c>
      <c r="E326" s="31">
        <v>64179106</v>
      </c>
      <c r="F326" s="31">
        <v>14993769</v>
      </c>
      <c r="G326" s="36">
        <f t="shared" si="63"/>
        <v>0.23255131050591624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14993769</v>
      </c>
      <c r="O326" s="36">
        <f t="shared" si="67"/>
        <v>0.23255131050591624</v>
      </c>
      <c r="P326" s="31">
        <v>14496970</v>
      </c>
      <c r="Q326" s="31">
        <v>58253827</v>
      </c>
      <c r="R326" s="31">
        <v>59171539</v>
      </c>
      <c r="S326" s="31">
        <v>14496970</v>
      </c>
      <c r="T326" s="36">
        <f t="shared" si="68"/>
        <v>0.24885867155131283</v>
      </c>
      <c r="U326" s="36">
        <f t="shared" si="69"/>
        <v>3.4269161072969068E-2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43233230</v>
      </c>
      <c r="E327" s="31">
        <v>42968230</v>
      </c>
      <c r="F327" s="31">
        <v>7508960</v>
      </c>
      <c r="G327" s="36">
        <f t="shared" si="63"/>
        <v>0.17368491782825388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7508960</v>
      </c>
      <c r="O327" s="36">
        <f t="shared" si="67"/>
        <v>0.17368491782825388</v>
      </c>
      <c r="P327" s="31">
        <v>7213470</v>
      </c>
      <c r="Q327" s="31">
        <v>47110323</v>
      </c>
      <c r="R327" s="31">
        <v>47225323</v>
      </c>
      <c r="S327" s="31">
        <v>7213470</v>
      </c>
      <c r="T327" s="36">
        <f t="shared" si="68"/>
        <v>0.15311866997812773</v>
      </c>
      <c r="U327" s="36">
        <f t="shared" si="69"/>
        <v>4.0963641631558634E-2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51470700</v>
      </c>
      <c r="E328" s="31">
        <v>51470700</v>
      </c>
      <c r="F328" s="31">
        <v>10863992</v>
      </c>
      <c r="G328" s="36">
        <f t="shared" si="63"/>
        <v>0.21107138624498986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10863992</v>
      </c>
      <c r="O328" s="36">
        <f t="shared" si="67"/>
        <v>0.21107138624498986</v>
      </c>
      <c r="P328" s="31">
        <v>8804145</v>
      </c>
      <c r="Q328" s="31">
        <v>50410100</v>
      </c>
      <c r="R328" s="31">
        <v>50580200</v>
      </c>
      <c r="S328" s="31">
        <v>8804145</v>
      </c>
      <c r="T328" s="36">
        <f t="shared" si="68"/>
        <v>0.17465041727749003</v>
      </c>
      <c r="U328" s="36">
        <f t="shared" si="69"/>
        <v>0.23396332068588155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29338707</v>
      </c>
      <c r="E329" s="31">
        <v>29338707</v>
      </c>
      <c r="F329" s="31">
        <v>4551181</v>
      </c>
      <c r="G329" s="36">
        <f t="shared" si="63"/>
        <v>0.15512547979704763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4551181</v>
      </c>
      <c r="O329" s="36">
        <f t="shared" si="67"/>
        <v>0.15512547979704763</v>
      </c>
      <c r="P329" s="31">
        <v>5042435</v>
      </c>
      <c r="Q329" s="31">
        <v>34036413</v>
      </c>
      <c r="R329" s="31">
        <v>34062708</v>
      </c>
      <c r="S329" s="31">
        <v>5042435</v>
      </c>
      <c r="T329" s="36">
        <f t="shared" si="68"/>
        <v>0.14814824934695675</v>
      </c>
      <c r="U329" s="36">
        <f t="shared" si="69"/>
        <v>-9.7423962827483113E-2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28149006</v>
      </c>
      <c r="E330" s="31">
        <v>28858087</v>
      </c>
      <c r="F330" s="31">
        <v>4792985</v>
      </c>
      <c r="G330" s="36">
        <f t="shared" si="63"/>
        <v>0.17027190942372886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4792985</v>
      </c>
      <c r="O330" s="36">
        <f t="shared" si="67"/>
        <v>0.17027190942372886</v>
      </c>
      <c r="P330" s="31">
        <v>3812574</v>
      </c>
      <c r="Q330" s="31">
        <v>23402803</v>
      </c>
      <c r="R330" s="31">
        <v>23111745</v>
      </c>
      <c r="S330" s="31">
        <v>3812574</v>
      </c>
      <c r="T330" s="36">
        <f t="shared" si="68"/>
        <v>0.16291099831075789</v>
      </c>
      <c r="U330" s="36">
        <f t="shared" si="69"/>
        <v>0.25715199232854236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8212058</v>
      </c>
      <c r="E331" s="31">
        <v>8212058</v>
      </c>
      <c r="F331" s="31">
        <v>2094330</v>
      </c>
      <c r="G331" s="36">
        <f t="shared" si="63"/>
        <v>0.25503107747168857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2094330</v>
      </c>
      <c r="O331" s="36">
        <f t="shared" si="67"/>
        <v>0.25503107747168857</v>
      </c>
      <c r="P331" s="31">
        <v>2053383</v>
      </c>
      <c r="Q331" s="31">
        <v>10650080</v>
      </c>
      <c r="R331" s="31">
        <v>11378988</v>
      </c>
      <c r="S331" s="31">
        <v>2053383</v>
      </c>
      <c r="T331" s="36">
        <f t="shared" si="68"/>
        <v>0.19280446719649055</v>
      </c>
      <c r="U331" s="36">
        <f t="shared" si="69"/>
        <v>1.9941238434330044E-2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259077898</v>
      </c>
      <c r="E332" s="32">
        <f>SUM(E324:E331)</f>
        <v>259291255</v>
      </c>
      <c r="F332" s="32">
        <f>SUM(F324:F331)</f>
        <v>50713967</v>
      </c>
      <c r="G332" s="37">
        <f t="shared" si="63"/>
        <v>0.19574794836416343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50713967</v>
      </c>
      <c r="O332" s="37">
        <f t="shared" si="67"/>
        <v>0.19574794836416343</v>
      </c>
      <c r="P332" s="32">
        <f>SUM(P324:P331)</f>
        <v>45299326</v>
      </c>
      <c r="Q332" s="32">
        <f>SUM(Q324:Q331)</f>
        <v>255490033</v>
      </c>
      <c r="R332" s="32">
        <f>SUM(R324:R331)</f>
        <v>257978005</v>
      </c>
      <c r="S332" s="32">
        <f>SUM(S324:S331)</f>
        <v>45299326</v>
      </c>
      <c r="T332" s="37">
        <f t="shared" si="68"/>
        <v>0.17730369152991576</v>
      </c>
      <c r="U332" s="37">
        <f t="shared" si="69"/>
        <v>0.11953027733790123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1882700</v>
      </c>
      <c r="E333" s="31">
        <v>1882700</v>
      </c>
      <c r="F333" s="31">
        <v>224119</v>
      </c>
      <c r="G333" s="36">
        <f t="shared" si="63"/>
        <v>0.11904127051574866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224119</v>
      </c>
      <c r="O333" s="36">
        <f t="shared" si="67"/>
        <v>0.11904127051574866</v>
      </c>
      <c r="P333" s="31">
        <v>81129</v>
      </c>
      <c r="Q333" s="31">
        <v>348710</v>
      </c>
      <c r="R333" s="31">
        <v>895900</v>
      </c>
      <c r="S333" s="31">
        <v>81129</v>
      </c>
      <c r="T333" s="36">
        <f t="shared" si="68"/>
        <v>0.23265464139256115</v>
      </c>
      <c r="U333" s="36">
        <f t="shared" si="69"/>
        <v>1.7625016948316876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2219263</v>
      </c>
      <c r="E334" s="31">
        <v>2219263</v>
      </c>
      <c r="F334" s="31">
        <v>298650</v>
      </c>
      <c r="G334" s="36">
        <f t="shared" si="63"/>
        <v>0.13457170240751096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298650</v>
      </c>
      <c r="O334" s="36">
        <f t="shared" si="67"/>
        <v>0.13457170240751096</v>
      </c>
      <c r="P334" s="31">
        <v>373628</v>
      </c>
      <c r="Q334" s="31">
        <v>2155223</v>
      </c>
      <c r="R334" s="31">
        <v>2082389</v>
      </c>
      <c r="S334" s="31">
        <v>373628</v>
      </c>
      <c r="T334" s="36">
        <f t="shared" si="68"/>
        <v>0.17335932290997266</v>
      </c>
      <c r="U334" s="36">
        <f t="shared" si="69"/>
        <v>-0.20067553823589235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9872957</v>
      </c>
      <c r="E335" s="31">
        <v>9872957</v>
      </c>
      <c r="F335" s="31">
        <v>2175143</v>
      </c>
      <c r="G335" s="36">
        <f t="shared" si="63"/>
        <v>0.22031322530828404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2175143</v>
      </c>
      <c r="O335" s="36">
        <f t="shared" si="67"/>
        <v>0.22031322530828404</v>
      </c>
      <c r="P335" s="31">
        <v>1976612</v>
      </c>
      <c r="Q335" s="31">
        <v>9526788</v>
      </c>
      <c r="R335" s="31">
        <v>9299251</v>
      </c>
      <c r="S335" s="31">
        <v>1976612</v>
      </c>
      <c r="T335" s="36">
        <f t="shared" si="68"/>
        <v>0.20747937290091897</v>
      </c>
      <c r="U335" s="36">
        <f t="shared" si="69"/>
        <v>0.10044004589671629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13974920</v>
      </c>
      <c r="E337" s="32">
        <f>SUM(E333:E336)</f>
        <v>13974920</v>
      </c>
      <c r="F337" s="32">
        <f>SUM(F333:F336)</f>
        <v>2697912</v>
      </c>
      <c r="G337" s="37">
        <f t="shared" si="63"/>
        <v>0.19305384216868504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2697912</v>
      </c>
      <c r="O337" s="37">
        <f t="shared" si="67"/>
        <v>0.19305384216868504</v>
      </c>
      <c r="P337" s="32">
        <f>SUM(P333:P336)</f>
        <v>2431369</v>
      </c>
      <c r="Q337" s="32">
        <f>SUM(Q333:Q336)</f>
        <v>12030721</v>
      </c>
      <c r="R337" s="32">
        <f>SUM(R333:R336)</f>
        <v>12277540</v>
      </c>
      <c r="S337" s="32">
        <f>SUM(S333:S336)</f>
        <v>2431369</v>
      </c>
      <c r="T337" s="37">
        <f t="shared" si="68"/>
        <v>0.20209669894264856</v>
      </c>
      <c r="U337" s="37">
        <f t="shared" si="69"/>
        <v>0.10962671647125544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2335680858</v>
      </c>
      <c r="E338" s="32">
        <f>SUM(E302,E304:E309,E311:E316,E318:E322,E324:E331,E333:E336)</f>
        <v>2342524635</v>
      </c>
      <c r="F338" s="32">
        <f>SUM(F302,F304:F309,F311:F316,F318:F322,F324:F331,F333:F336)</f>
        <v>458644573</v>
      </c>
      <c r="G338" s="37">
        <f t="shared" si="63"/>
        <v>0.19636440116768727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458644573</v>
      </c>
      <c r="O338" s="37">
        <f t="shared" si="67"/>
        <v>0.19636440116768727</v>
      </c>
      <c r="P338" s="32">
        <f>SUM(P302,P304:P309,P311:P316,P318:P322,P324:P331,P333:P336)</f>
        <v>414696294</v>
      </c>
      <c r="Q338" s="32">
        <f>SUM(Q302,Q304:Q309,Q311:Q316,Q318:Q322,Q324:Q331,Q333:Q336)</f>
        <v>2211953279</v>
      </c>
      <c r="R338" s="32">
        <f>SUM(R302,R304:R309,R311:R316,R318:R322,R324:R331,R333:R336)</f>
        <v>2252019232</v>
      </c>
      <c r="S338" s="32">
        <f>SUM(S302,S304:S309,S311:S316,S318:S322,S324:S331,S333:S336)</f>
        <v>414696294</v>
      </c>
      <c r="T338" s="37">
        <f t="shared" si="68"/>
        <v>0.18747968048741051</v>
      </c>
      <c r="U338" s="37">
        <f t="shared" si="69"/>
        <v>0.10597702375415974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11194641590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11201109579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2180963189</v>
      </c>
      <c r="G339" s="39">
        <f t="shared" si="63"/>
        <v>0.19482206477679648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2180963189</v>
      </c>
      <c r="O339" s="39">
        <f t="shared" si="67"/>
        <v>0.19482206477679648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2126505967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10856456769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10737932263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2126505967</v>
      </c>
      <c r="T339" s="39">
        <f t="shared" si="68"/>
        <v>0.19587476948023391</v>
      </c>
      <c r="U339" s="39">
        <f t="shared" si="69"/>
        <v>2.5608779305155815E-2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558069277</v>
      </c>
      <c r="E8" s="31">
        <v>558069277</v>
      </c>
      <c r="F8" s="31">
        <v>133125324</v>
      </c>
      <c r="G8" s="36">
        <f>IF(($D8       =0),0,($F8       /$D8       ))</f>
        <v>0.23854623339173714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133125324</v>
      </c>
      <c r="O8" s="36">
        <f>IF(($D8       =0),0,($N8       /$D8       ))</f>
        <v>0.23854623339173714</v>
      </c>
      <c r="P8" s="31">
        <v>123254238</v>
      </c>
      <c r="Q8" s="31">
        <v>537338208</v>
      </c>
      <c r="R8" s="31">
        <v>538856409</v>
      </c>
      <c r="S8" s="31">
        <v>123254238</v>
      </c>
      <c r="T8" s="36">
        <f>IF(($Q8       =0),0,($S8       /$Q8       ))</f>
        <v>0.22937925530879055</v>
      </c>
      <c r="U8" s="36">
        <f>IF(($P8       =0),0,(($F8       /$P8       )-1))</f>
        <v>8.0087193431839676E-2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706633880</v>
      </c>
      <c r="E9" s="31">
        <v>706633880</v>
      </c>
      <c r="F9" s="31">
        <v>90713778</v>
      </c>
      <c r="G9" s="36">
        <f>IF(($D9       =0),0,($F9       /$D9       ))</f>
        <v>0.12837450986641061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90713778</v>
      </c>
      <c r="O9" s="36">
        <f>IF(($D9       =0),0,($N9       /$D9       ))</f>
        <v>0.12837450986641061</v>
      </c>
      <c r="P9" s="31">
        <v>127402411</v>
      </c>
      <c r="Q9" s="31">
        <v>689409040</v>
      </c>
      <c r="R9" s="31">
        <v>673995540</v>
      </c>
      <c r="S9" s="31">
        <v>127402411</v>
      </c>
      <c r="T9" s="36">
        <f>IF(($Q9       =0),0,($S9       /$Q9       ))</f>
        <v>0.18479944939509352</v>
      </c>
      <c r="U9" s="36">
        <f>IF(($P9       =0),0,(($F9       /$P9       )-1))</f>
        <v>-0.28797440104960026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1264703157</v>
      </c>
      <c r="E10" s="32">
        <f>SUM(E8:E9)</f>
        <v>1264703157</v>
      </c>
      <c r="F10" s="32">
        <f>SUM(F8:F9)</f>
        <v>223839102</v>
      </c>
      <c r="G10" s="37">
        <f t="shared" ref="G10:G54" si="0">IF(($D10      =0),0,($F10      /$D10      ))</f>
        <v>0.17698943879524134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223839102</v>
      </c>
      <c r="O10" s="37">
        <f t="shared" ref="O10:O54" si="4">IF(($D10      =0),0,($N10      /$D10      ))</f>
        <v>0.17698943879524134</v>
      </c>
      <c r="P10" s="32">
        <f>SUM(P8:P9)</f>
        <v>250656649</v>
      </c>
      <c r="Q10" s="32">
        <f>SUM(Q8:Q9)</f>
        <v>1226747248</v>
      </c>
      <c r="R10" s="32">
        <f>SUM(R8:R9)</f>
        <v>1212851949</v>
      </c>
      <c r="S10" s="32">
        <f>SUM(S8:S9)</f>
        <v>250656649</v>
      </c>
      <c r="T10" s="37">
        <f t="shared" ref="T10:T54" si="5">IF(($Q10      =0),0,($S10      /$Q10      ))</f>
        <v>0.20432623705384501</v>
      </c>
      <c r="U10" s="37">
        <f t="shared" ref="U10:U54" si="6">IF(($P10      =0),0,(($F10      /$P10      )-1))</f>
        <v>-0.10698917067226887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9962307</v>
      </c>
      <c r="E11" s="31">
        <v>9962307</v>
      </c>
      <c r="F11" s="31">
        <v>2575531</v>
      </c>
      <c r="G11" s="36">
        <f t="shared" si="0"/>
        <v>0.25852756796191884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2575531</v>
      </c>
      <c r="O11" s="36">
        <f t="shared" si="4"/>
        <v>0.25852756796191884</v>
      </c>
      <c r="P11" s="31">
        <v>2394203</v>
      </c>
      <c r="Q11" s="31">
        <v>9309862</v>
      </c>
      <c r="R11" s="31">
        <v>9489862</v>
      </c>
      <c r="S11" s="31">
        <v>2394203</v>
      </c>
      <c r="T11" s="36">
        <f t="shared" si="5"/>
        <v>0.25716847360358297</v>
      </c>
      <c r="U11" s="36">
        <f t="shared" si="6"/>
        <v>7.5736267977276839E-2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4544925</v>
      </c>
      <c r="E12" s="31">
        <v>4527602</v>
      </c>
      <c r="F12" s="31">
        <v>1276841</v>
      </c>
      <c r="G12" s="36">
        <f t="shared" si="0"/>
        <v>0.28093774924778736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1276841</v>
      </c>
      <c r="O12" s="36">
        <f t="shared" si="4"/>
        <v>0.28093774924778736</v>
      </c>
      <c r="P12" s="31">
        <v>753397</v>
      </c>
      <c r="Q12" s="31">
        <v>5666187</v>
      </c>
      <c r="R12" s="31">
        <v>5787806</v>
      </c>
      <c r="S12" s="31">
        <v>753397</v>
      </c>
      <c r="T12" s="36">
        <f t="shared" si="5"/>
        <v>0.13296366674802648</v>
      </c>
      <c r="U12" s="36">
        <f t="shared" si="6"/>
        <v>0.6947784501398333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36886655</v>
      </c>
      <c r="E13" s="31">
        <v>36886655</v>
      </c>
      <c r="F13" s="31">
        <v>9196145</v>
      </c>
      <c r="G13" s="36">
        <f t="shared" si="0"/>
        <v>0.24930818476221278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9196145</v>
      </c>
      <c r="O13" s="36">
        <f t="shared" si="4"/>
        <v>0.24930818476221278</v>
      </c>
      <c r="P13" s="31">
        <v>5028342</v>
      </c>
      <c r="Q13" s="31">
        <v>41360892</v>
      </c>
      <c r="R13" s="31">
        <v>27742769</v>
      </c>
      <c r="S13" s="31">
        <v>5028342</v>
      </c>
      <c r="T13" s="36">
        <f t="shared" si="5"/>
        <v>0.12157237808120773</v>
      </c>
      <c r="U13" s="36">
        <f t="shared" si="6"/>
        <v>0.828862277068664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12366924</v>
      </c>
      <c r="E14" s="31">
        <v>12366924</v>
      </c>
      <c r="F14" s="31">
        <v>3126034</v>
      </c>
      <c r="G14" s="36">
        <f t="shared" si="0"/>
        <v>0.25277376977492544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3126034</v>
      </c>
      <c r="O14" s="36">
        <f t="shared" si="4"/>
        <v>0.25277376977492544</v>
      </c>
      <c r="P14" s="31">
        <v>3072174</v>
      </c>
      <c r="Q14" s="31">
        <v>12727458</v>
      </c>
      <c r="R14" s="31">
        <v>13939061</v>
      </c>
      <c r="S14" s="31">
        <v>3072174</v>
      </c>
      <c r="T14" s="36">
        <f t="shared" si="5"/>
        <v>0.24138158617376698</v>
      </c>
      <c r="U14" s="36">
        <f t="shared" si="6"/>
        <v>1.7531559084869475E-2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17448577</v>
      </c>
      <c r="E15" s="31">
        <v>17448577</v>
      </c>
      <c r="F15" s="31">
        <v>3475630</v>
      </c>
      <c r="G15" s="36">
        <f t="shared" si="0"/>
        <v>0.19919274792437228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3475630</v>
      </c>
      <c r="O15" s="36">
        <f t="shared" si="4"/>
        <v>0.19919274792437228</v>
      </c>
      <c r="P15" s="31">
        <v>3488314</v>
      </c>
      <c r="Q15" s="31">
        <v>15499097</v>
      </c>
      <c r="R15" s="31">
        <v>15121104</v>
      </c>
      <c r="S15" s="31">
        <v>3488314</v>
      </c>
      <c r="T15" s="36">
        <f t="shared" si="5"/>
        <v>0.22506562801690963</v>
      </c>
      <c r="U15" s="36">
        <f t="shared" si="6"/>
        <v>-3.636140553860745E-3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35166514</v>
      </c>
      <c r="E16" s="31">
        <v>35077707</v>
      </c>
      <c r="F16" s="31">
        <v>7057408</v>
      </c>
      <c r="G16" s="36">
        <f t="shared" si="0"/>
        <v>0.20068545889990688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7057408</v>
      </c>
      <c r="O16" s="36">
        <f t="shared" si="4"/>
        <v>0.20068545889990688</v>
      </c>
      <c r="P16" s="31">
        <v>6990681</v>
      </c>
      <c r="Q16" s="31">
        <v>33253684</v>
      </c>
      <c r="R16" s="31">
        <v>33342292</v>
      </c>
      <c r="S16" s="31">
        <v>6990681</v>
      </c>
      <c r="T16" s="36">
        <f t="shared" si="5"/>
        <v>0.21022275306399135</v>
      </c>
      <c r="U16" s="36">
        <f t="shared" si="6"/>
        <v>9.5451358744591541E-3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43679391</v>
      </c>
      <c r="E17" s="31">
        <v>43679391</v>
      </c>
      <c r="F17" s="31">
        <v>10995015</v>
      </c>
      <c r="G17" s="36">
        <f t="shared" si="0"/>
        <v>0.25172088594367076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10995015</v>
      </c>
      <c r="O17" s="36">
        <f t="shared" si="4"/>
        <v>0.25172088594367076</v>
      </c>
      <c r="P17" s="31">
        <v>-13663721</v>
      </c>
      <c r="Q17" s="31">
        <v>36031900</v>
      </c>
      <c r="R17" s="31">
        <v>28457092</v>
      </c>
      <c r="S17" s="31">
        <v>-13663721</v>
      </c>
      <c r="T17" s="36">
        <f t="shared" si="5"/>
        <v>-0.37921178178225406</v>
      </c>
      <c r="U17" s="36">
        <f t="shared" si="6"/>
        <v>-1.8046867321134559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8939180</v>
      </c>
      <c r="E18" s="31">
        <v>8939180</v>
      </c>
      <c r="F18" s="31">
        <v>945716</v>
      </c>
      <c r="G18" s="36">
        <f t="shared" si="0"/>
        <v>0.10579449121731524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945716</v>
      </c>
      <c r="O18" s="36">
        <f t="shared" si="4"/>
        <v>0.10579449121731524</v>
      </c>
      <c r="P18" s="31">
        <v>547351</v>
      </c>
      <c r="Q18" s="31">
        <v>16521704</v>
      </c>
      <c r="R18" s="31">
        <v>17132654</v>
      </c>
      <c r="S18" s="31">
        <v>547351</v>
      </c>
      <c r="T18" s="36">
        <f t="shared" si="5"/>
        <v>3.3129209916846349E-2</v>
      </c>
      <c r="U18" s="36">
        <f t="shared" si="6"/>
        <v>0.72780537534415757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168994473</v>
      </c>
      <c r="E19" s="32">
        <f>SUM(E11:E18)</f>
        <v>168888343</v>
      </c>
      <c r="F19" s="32">
        <f>SUM(F11:F18)</f>
        <v>38648320</v>
      </c>
      <c r="G19" s="37">
        <f t="shared" si="0"/>
        <v>0.22869576332238983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38648320</v>
      </c>
      <c r="O19" s="37">
        <f t="shared" si="4"/>
        <v>0.22869576332238983</v>
      </c>
      <c r="P19" s="32">
        <f>SUM(P11:P18)</f>
        <v>8610741</v>
      </c>
      <c r="Q19" s="32">
        <f>SUM(Q11:Q18)</f>
        <v>170370784</v>
      </c>
      <c r="R19" s="32">
        <f>SUM(R11:R18)</f>
        <v>151012640</v>
      </c>
      <c r="S19" s="32">
        <f>SUM(S11:S18)</f>
        <v>8610741</v>
      </c>
      <c r="T19" s="37">
        <f t="shared" si="5"/>
        <v>5.0541183164362263E-2</v>
      </c>
      <c r="U19" s="37">
        <f t="shared" si="6"/>
        <v>3.4883849136793224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3900000</v>
      </c>
      <c r="E20" s="31">
        <v>3900000</v>
      </c>
      <c r="F20" s="31">
        <v>153745</v>
      </c>
      <c r="G20" s="36">
        <f t="shared" si="0"/>
        <v>3.9421794871794869E-2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153745</v>
      </c>
      <c r="O20" s="36">
        <f t="shared" si="4"/>
        <v>3.9421794871794869E-2</v>
      </c>
      <c r="P20" s="31">
        <v>55188</v>
      </c>
      <c r="Q20" s="31">
        <v>2217393</v>
      </c>
      <c r="R20" s="31">
        <v>3240000</v>
      </c>
      <c r="S20" s="31">
        <v>55188</v>
      </c>
      <c r="T20" s="36">
        <f t="shared" si="5"/>
        <v>2.4888686849827701E-2</v>
      </c>
      <c r="U20" s="36">
        <f t="shared" si="6"/>
        <v>1.7858411248822206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46667428</v>
      </c>
      <c r="E21" s="31">
        <v>46407428</v>
      </c>
      <c r="F21" s="31">
        <v>11541589</v>
      </c>
      <c r="G21" s="36">
        <f t="shared" si="0"/>
        <v>0.24731572950624148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11541589</v>
      </c>
      <c r="O21" s="36">
        <f t="shared" si="4"/>
        <v>0.24731572950624148</v>
      </c>
      <c r="P21" s="31">
        <v>10425986</v>
      </c>
      <c r="Q21" s="31">
        <v>45133508</v>
      </c>
      <c r="R21" s="31">
        <v>45565272</v>
      </c>
      <c r="S21" s="31">
        <v>10425986</v>
      </c>
      <c r="T21" s="36">
        <f t="shared" si="5"/>
        <v>0.23100322713669852</v>
      </c>
      <c r="U21" s="36">
        <f t="shared" si="6"/>
        <v>0.10700215787744205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9029138</v>
      </c>
      <c r="E22" s="31">
        <v>9029140</v>
      </c>
      <c r="F22" s="31">
        <v>1924699</v>
      </c>
      <c r="G22" s="36">
        <f t="shared" si="0"/>
        <v>0.21316530991109006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1924699</v>
      </c>
      <c r="O22" s="36">
        <f t="shared" si="4"/>
        <v>0.21316530991109006</v>
      </c>
      <c r="P22" s="31">
        <v>1389737</v>
      </c>
      <c r="Q22" s="31">
        <v>6638009</v>
      </c>
      <c r="R22" s="31">
        <v>8243026</v>
      </c>
      <c r="S22" s="31">
        <v>1389737</v>
      </c>
      <c r="T22" s="36">
        <f t="shared" si="5"/>
        <v>0.20936051758893368</v>
      </c>
      <c r="U22" s="36">
        <f t="shared" si="6"/>
        <v>0.38493758171510151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2466008</v>
      </c>
      <c r="E23" s="31">
        <v>2466008</v>
      </c>
      <c r="F23" s="31">
        <v>562818</v>
      </c>
      <c r="G23" s="36">
        <f t="shared" si="0"/>
        <v>0.22823040314548859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562818</v>
      </c>
      <c r="O23" s="36">
        <f t="shared" si="4"/>
        <v>0.22823040314548859</v>
      </c>
      <c r="P23" s="31">
        <v>814348</v>
      </c>
      <c r="Q23" s="31">
        <v>4043379</v>
      </c>
      <c r="R23" s="31">
        <v>2914702</v>
      </c>
      <c r="S23" s="31">
        <v>814348</v>
      </c>
      <c r="T23" s="36">
        <f t="shared" si="5"/>
        <v>0.20140283658791322</v>
      </c>
      <c r="U23" s="36">
        <f t="shared" si="6"/>
        <v>-0.30887286516329626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14710865</v>
      </c>
      <c r="E24" s="31">
        <v>14710865</v>
      </c>
      <c r="F24" s="31">
        <v>3530740</v>
      </c>
      <c r="G24" s="36">
        <f t="shared" si="0"/>
        <v>0.24000900015056897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3530740</v>
      </c>
      <c r="O24" s="36">
        <f t="shared" si="4"/>
        <v>0.24000900015056897</v>
      </c>
      <c r="P24" s="31">
        <v>3353721</v>
      </c>
      <c r="Q24" s="31">
        <v>11527012</v>
      </c>
      <c r="R24" s="31">
        <v>11570012</v>
      </c>
      <c r="S24" s="31">
        <v>3353721</v>
      </c>
      <c r="T24" s="36">
        <f t="shared" si="5"/>
        <v>0.2909445223098579</v>
      </c>
      <c r="U24" s="36">
        <f t="shared" si="6"/>
        <v>5.278286416789002E-2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51606410</v>
      </c>
      <c r="E25" s="31">
        <v>51606410</v>
      </c>
      <c r="F25" s="31">
        <v>12533625</v>
      </c>
      <c r="G25" s="36">
        <f t="shared" si="0"/>
        <v>0.24286953888092583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12533625</v>
      </c>
      <c r="O25" s="36">
        <f t="shared" si="4"/>
        <v>0.24286953888092583</v>
      </c>
      <c r="P25" s="31">
        <v>16466629</v>
      </c>
      <c r="Q25" s="31">
        <v>48857902</v>
      </c>
      <c r="R25" s="31">
        <v>48894515</v>
      </c>
      <c r="S25" s="31">
        <v>16466629</v>
      </c>
      <c r="T25" s="36">
        <f t="shared" si="5"/>
        <v>0.33703102928979634</v>
      </c>
      <c r="U25" s="36">
        <f t="shared" si="6"/>
        <v>-0.23884694311142862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77953055</v>
      </c>
      <c r="E26" s="31">
        <v>77953055</v>
      </c>
      <c r="F26" s="31">
        <v>17650090</v>
      </c>
      <c r="G26" s="36">
        <f t="shared" si="0"/>
        <v>0.22641947772284229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17650090</v>
      </c>
      <c r="O26" s="36">
        <f t="shared" si="4"/>
        <v>0.22641947772284229</v>
      </c>
      <c r="P26" s="31">
        <v>17468903</v>
      </c>
      <c r="Q26" s="31">
        <v>68854056</v>
      </c>
      <c r="R26" s="31">
        <v>71086286</v>
      </c>
      <c r="S26" s="31">
        <v>17468903</v>
      </c>
      <c r="T26" s="36">
        <f t="shared" si="5"/>
        <v>0.25370913515973553</v>
      </c>
      <c r="U26" s="36">
        <f t="shared" si="6"/>
        <v>1.0371973557812941E-2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206332904</v>
      </c>
      <c r="E27" s="32">
        <f>SUM(E20:E26)</f>
        <v>206072906</v>
      </c>
      <c r="F27" s="32">
        <f>SUM(F20:F26)</f>
        <v>47897306</v>
      </c>
      <c r="G27" s="37">
        <f t="shared" si="0"/>
        <v>0.23213605329763595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47897306</v>
      </c>
      <c r="O27" s="37">
        <f t="shared" si="4"/>
        <v>0.23213605329763595</v>
      </c>
      <c r="P27" s="32">
        <f>SUM(P20:P26)</f>
        <v>49974512</v>
      </c>
      <c r="Q27" s="32">
        <f>SUM(Q20:Q26)</f>
        <v>187271259</v>
      </c>
      <c r="R27" s="32">
        <f>SUM(R20:R26)</f>
        <v>191513813</v>
      </c>
      <c r="S27" s="32">
        <f>SUM(S20:S26)</f>
        <v>49974512</v>
      </c>
      <c r="T27" s="37">
        <f t="shared" si="5"/>
        <v>0.26685628252224225</v>
      </c>
      <c r="U27" s="37">
        <f t="shared" si="6"/>
        <v>-4.1565308331575124E-2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7362241</v>
      </c>
      <c r="E28" s="31">
        <v>7362241</v>
      </c>
      <c r="F28" s="31">
        <v>1933542</v>
      </c>
      <c r="G28" s="36">
        <f t="shared" si="0"/>
        <v>0.26262954445528203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1933542</v>
      </c>
      <c r="O28" s="36">
        <f t="shared" si="4"/>
        <v>0.26262954445528203</v>
      </c>
      <c r="P28" s="31">
        <v>1539994</v>
      </c>
      <c r="Q28" s="31">
        <v>7586800</v>
      </c>
      <c r="R28" s="31">
        <v>7436612</v>
      </c>
      <c r="S28" s="31">
        <v>1539994</v>
      </c>
      <c r="T28" s="36">
        <f t="shared" si="5"/>
        <v>0.20298333948436759</v>
      </c>
      <c r="U28" s="36">
        <f t="shared" si="6"/>
        <v>0.25555164500640903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3875659</v>
      </c>
      <c r="E29" s="31">
        <v>3875659</v>
      </c>
      <c r="F29" s="31">
        <v>55000</v>
      </c>
      <c r="G29" s="36">
        <f t="shared" si="0"/>
        <v>1.4191134978593319E-2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55000</v>
      </c>
      <c r="O29" s="36">
        <f t="shared" si="4"/>
        <v>1.4191134978593319E-2</v>
      </c>
      <c r="P29" s="31">
        <v>918991</v>
      </c>
      <c r="Q29" s="31">
        <v>14443577</v>
      </c>
      <c r="R29" s="31">
        <v>13812102</v>
      </c>
      <c r="S29" s="31">
        <v>918991</v>
      </c>
      <c r="T29" s="36">
        <f t="shared" si="5"/>
        <v>6.3626274848674946E-2</v>
      </c>
      <c r="U29" s="36">
        <f t="shared" si="6"/>
        <v>-0.94015175339040313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2942034</v>
      </c>
      <c r="E30" s="31">
        <v>2942034</v>
      </c>
      <c r="F30" s="31">
        <v>501577</v>
      </c>
      <c r="G30" s="36">
        <f t="shared" si="0"/>
        <v>0.17048647296394262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501577</v>
      </c>
      <c r="O30" s="36">
        <f t="shared" si="4"/>
        <v>0.17048647296394262</v>
      </c>
      <c r="P30" s="31">
        <v>466341</v>
      </c>
      <c r="Q30" s="31">
        <v>2697145</v>
      </c>
      <c r="R30" s="31">
        <v>2054097</v>
      </c>
      <c r="S30" s="31">
        <v>466341</v>
      </c>
      <c r="T30" s="36">
        <f t="shared" si="5"/>
        <v>0.17290171644461089</v>
      </c>
      <c r="U30" s="36">
        <f t="shared" si="6"/>
        <v>7.5558443285064003E-2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7490237</v>
      </c>
      <c r="E31" s="31">
        <v>7490237</v>
      </c>
      <c r="F31" s="31">
        <v>1809664</v>
      </c>
      <c r="G31" s="36">
        <f t="shared" si="0"/>
        <v>0.24160303605880562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1809664</v>
      </c>
      <c r="O31" s="36">
        <f t="shared" si="4"/>
        <v>0.24160303605880562</v>
      </c>
      <c r="P31" s="31">
        <v>1898701</v>
      </c>
      <c r="Q31" s="31">
        <v>4698111</v>
      </c>
      <c r="R31" s="31">
        <v>4812720</v>
      </c>
      <c r="S31" s="31">
        <v>1898701</v>
      </c>
      <c r="T31" s="36">
        <f t="shared" si="5"/>
        <v>0.40414136660457789</v>
      </c>
      <c r="U31" s="36">
        <f t="shared" si="6"/>
        <v>-4.6893639388192243E-2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11337279</v>
      </c>
      <c r="E32" s="31">
        <v>11337279</v>
      </c>
      <c r="F32" s="31">
        <v>3061207</v>
      </c>
      <c r="G32" s="36">
        <f t="shared" si="0"/>
        <v>0.27001249594369159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3061207</v>
      </c>
      <c r="O32" s="36">
        <f t="shared" si="4"/>
        <v>0.27001249594369159</v>
      </c>
      <c r="P32" s="31">
        <v>1156379</v>
      </c>
      <c r="Q32" s="31">
        <v>8716672</v>
      </c>
      <c r="R32" s="31">
        <v>10826607</v>
      </c>
      <c r="S32" s="31">
        <v>1156379</v>
      </c>
      <c r="T32" s="36">
        <f t="shared" si="5"/>
        <v>0.13266290162116917</v>
      </c>
      <c r="U32" s="36">
        <f t="shared" si="6"/>
        <v>1.6472350328049887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38508230</v>
      </c>
      <c r="E33" s="31">
        <v>38508230</v>
      </c>
      <c r="F33" s="31">
        <v>8447766</v>
      </c>
      <c r="G33" s="36">
        <f t="shared" si="0"/>
        <v>0.21937559841104096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8447766</v>
      </c>
      <c r="O33" s="36">
        <f t="shared" si="4"/>
        <v>0.21937559841104096</v>
      </c>
      <c r="P33" s="31">
        <v>8813835</v>
      </c>
      <c r="Q33" s="31">
        <v>43506265</v>
      </c>
      <c r="R33" s="31">
        <v>45773265</v>
      </c>
      <c r="S33" s="31">
        <v>8813835</v>
      </c>
      <c r="T33" s="36">
        <f t="shared" si="5"/>
        <v>0.20258771926296132</v>
      </c>
      <c r="U33" s="36">
        <f t="shared" si="6"/>
        <v>-4.1533452804596416E-2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6688352</v>
      </c>
      <c r="E34" s="31">
        <v>6688352</v>
      </c>
      <c r="F34" s="31">
        <v>1403490</v>
      </c>
      <c r="G34" s="36">
        <f t="shared" si="0"/>
        <v>0.20984092942476712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1403490</v>
      </c>
      <c r="O34" s="36">
        <f t="shared" si="4"/>
        <v>0.20984092942476712</v>
      </c>
      <c r="P34" s="31">
        <v>1296257</v>
      </c>
      <c r="Q34" s="31">
        <v>6260039</v>
      </c>
      <c r="R34" s="31">
        <v>6215039</v>
      </c>
      <c r="S34" s="31">
        <v>1296257</v>
      </c>
      <c r="T34" s="36">
        <f t="shared" si="5"/>
        <v>0.20706851826322487</v>
      </c>
      <c r="U34" s="36">
        <f t="shared" si="6"/>
        <v>8.2725107752552152E-2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78204032</v>
      </c>
      <c r="E35" s="32">
        <f>SUM(E28:E34)</f>
        <v>78204032</v>
      </c>
      <c r="F35" s="32">
        <f>SUM(F28:F34)</f>
        <v>17212246</v>
      </c>
      <c r="G35" s="37">
        <f t="shared" si="0"/>
        <v>0.22009409949604644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17212246</v>
      </c>
      <c r="O35" s="37">
        <f t="shared" si="4"/>
        <v>0.22009409949604644</v>
      </c>
      <c r="P35" s="32">
        <f>SUM(P28:P34)</f>
        <v>16090498</v>
      </c>
      <c r="Q35" s="32">
        <f>SUM(Q28:Q34)</f>
        <v>87908609</v>
      </c>
      <c r="R35" s="32">
        <f>SUM(R28:R34)</f>
        <v>90930442</v>
      </c>
      <c r="S35" s="32">
        <f>SUM(S28:S34)</f>
        <v>16090498</v>
      </c>
      <c r="T35" s="37">
        <f t="shared" si="5"/>
        <v>0.18303665799102795</v>
      </c>
      <c r="U35" s="37">
        <f t="shared" si="6"/>
        <v>6.9714933621072506E-2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19343916</v>
      </c>
      <c r="E36" s="31">
        <v>19343916</v>
      </c>
      <c r="F36" s="31">
        <v>4045120</v>
      </c>
      <c r="G36" s="36">
        <f t="shared" si="0"/>
        <v>0.20911587912189031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4045120</v>
      </c>
      <c r="O36" s="36">
        <f t="shared" si="4"/>
        <v>0.20911587912189031</v>
      </c>
      <c r="P36" s="31">
        <v>3634091</v>
      </c>
      <c r="Q36" s="31">
        <v>18165065</v>
      </c>
      <c r="R36" s="31">
        <v>18229059</v>
      </c>
      <c r="S36" s="31">
        <v>3634091</v>
      </c>
      <c r="T36" s="36">
        <f t="shared" si="5"/>
        <v>0.2000593446816733</v>
      </c>
      <c r="U36" s="36">
        <f t="shared" si="6"/>
        <v>0.11310366196113408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8562900</v>
      </c>
      <c r="E37" s="31">
        <v>8562900</v>
      </c>
      <c r="F37" s="31">
        <v>1994461</v>
      </c>
      <c r="G37" s="36">
        <f t="shared" si="0"/>
        <v>0.2329188709432552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1994461</v>
      </c>
      <c r="O37" s="36">
        <f t="shared" si="4"/>
        <v>0.2329188709432552</v>
      </c>
      <c r="P37" s="31">
        <v>972316</v>
      </c>
      <c r="Q37" s="31">
        <v>8165583</v>
      </c>
      <c r="R37" s="31">
        <v>8344877</v>
      </c>
      <c r="S37" s="31">
        <v>972316</v>
      </c>
      <c r="T37" s="36">
        <f t="shared" si="5"/>
        <v>0.11907490255135487</v>
      </c>
      <c r="U37" s="36">
        <f t="shared" si="6"/>
        <v>1.0512477425034659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13420722</v>
      </c>
      <c r="E38" s="31">
        <v>13420722</v>
      </c>
      <c r="F38" s="31">
        <v>3800191</v>
      </c>
      <c r="G38" s="36">
        <f t="shared" si="0"/>
        <v>0.28315846196650224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3800191</v>
      </c>
      <c r="O38" s="36">
        <f t="shared" si="4"/>
        <v>0.28315846196650224</v>
      </c>
      <c r="P38" s="31">
        <v>53173</v>
      </c>
      <c r="Q38" s="31">
        <v>9885036</v>
      </c>
      <c r="R38" s="31">
        <v>7538752</v>
      </c>
      <c r="S38" s="31">
        <v>53173</v>
      </c>
      <c r="T38" s="36">
        <f t="shared" si="5"/>
        <v>5.3791407537615446E-3</v>
      </c>
      <c r="U38" s="36">
        <f t="shared" si="6"/>
        <v>70.468433227389838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16892401</v>
      </c>
      <c r="E39" s="31">
        <v>16892401</v>
      </c>
      <c r="F39" s="31">
        <v>3921506</v>
      </c>
      <c r="G39" s="36">
        <f t="shared" si="0"/>
        <v>0.23214615850049972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3921506</v>
      </c>
      <c r="O39" s="36">
        <f t="shared" si="4"/>
        <v>0.23214615850049972</v>
      </c>
      <c r="P39" s="31">
        <v>3217036</v>
      </c>
      <c r="Q39" s="31">
        <v>16724072</v>
      </c>
      <c r="R39" s="31">
        <v>16847241</v>
      </c>
      <c r="S39" s="31">
        <v>3217036</v>
      </c>
      <c r="T39" s="36">
        <f t="shared" si="5"/>
        <v>0.192359611941398</v>
      </c>
      <c r="U39" s="36">
        <f t="shared" si="6"/>
        <v>0.21898107450460613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58219939</v>
      </c>
      <c r="E40" s="32">
        <f>SUM(E36:E39)</f>
        <v>58219939</v>
      </c>
      <c r="F40" s="32">
        <f>SUM(F36:F39)</f>
        <v>13761278</v>
      </c>
      <c r="G40" s="37">
        <f t="shared" si="0"/>
        <v>0.23636709753337254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13761278</v>
      </c>
      <c r="O40" s="37">
        <f t="shared" si="4"/>
        <v>0.23636709753337254</v>
      </c>
      <c r="P40" s="32">
        <f>SUM(P36:P39)</f>
        <v>7876616</v>
      </c>
      <c r="Q40" s="32">
        <f>SUM(Q36:Q39)</f>
        <v>52939756</v>
      </c>
      <c r="R40" s="32">
        <f>SUM(R36:R39)</f>
        <v>50959929</v>
      </c>
      <c r="S40" s="32">
        <f>SUM(S36:S39)</f>
        <v>7876616</v>
      </c>
      <c r="T40" s="37">
        <f t="shared" si="5"/>
        <v>0.14878451649833824</v>
      </c>
      <c r="U40" s="37">
        <f t="shared" si="6"/>
        <v>0.74710535590410898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45093815</v>
      </c>
      <c r="E43" s="31">
        <v>45093815</v>
      </c>
      <c r="F43" s="31">
        <v>15027607</v>
      </c>
      <c r="G43" s="36">
        <f t="shared" si="0"/>
        <v>0.33325206572120813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15027607</v>
      </c>
      <c r="O43" s="36">
        <f t="shared" si="4"/>
        <v>0.33325206572120813</v>
      </c>
      <c r="P43" s="31">
        <v>8215183</v>
      </c>
      <c r="Q43" s="31">
        <v>33455239</v>
      </c>
      <c r="R43" s="31">
        <v>53785230</v>
      </c>
      <c r="S43" s="31">
        <v>8215183</v>
      </c>
      <c r="T43" s="36">
        <f t="shared" si="5"/>
        <v>0.24555744468003951</v>
      </c>
      <c r="U43" s="36">
        <f t="shared" si="6"/>
        <v>0.82924799118899717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49558480</v>
      </c>
      <c r="E44" s="31">
        <v>49558480</v>
      </c>
      <c r="F44" s="31">
        <v>9306805</v>
      </c>
      <c r="G44" s="36">
        <f t="shared" si="0"/>
        <v>0.18779439966681788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9306805</v>
      </c>
      <c r="O44" s="36">
        <f t="shared" si="4"/>
        <v>0.18779439966681788</v>
      </c>
      <c r="P44" s="31">
        <v>6502670</v>
      </c>
      <c r="Q44" s="31">
        <v>39485822</v>
      </c>
      <c r="R44" s="31">
        <v>53243023</v>
      </c>
      <c r="S44" s="31">
        <v>6502670</v>
      </c>
      <c r="T44" s="36">
        <f t="shared" si="5"/>
        <v>0.16468366797581166</v>
      </c>
      <c r="U44" s="36">
        <f t="shared" si="6"/>
        <v>0.43122824931912573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153292426</v>
      </c>
      <c r="E45" s="31">
        <v>153292426</v>
      </c>
      <c r="F45" s="31">
        <v>40694095</v>
      </c>
      <c r="G45" s="36">
        <f t="shared" si="0"/>
        <v>0.26546709489743481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40694095</v>
      </c>
      <c r="O45" s="36">
        <f t="shared" si="4"/>
        <v>0.26546709489743481</v>
      </c>
      <c r="P45" s="31">
        <v>41062919</v>
      </c>
      <c r="Q45" s="31">
        <v>152651608</v>
      </c>
      <c r="R45" s="31">
        <v>165317029</v>
      </c>
      <c r="S45" s="31">
        <v>41062919</v>
      </c>
      <c r="T45" s="36">
        <f t="shared" si="5"/>
        <v>0.26899761842010861</v>
      </c>
      <c r="U45" s="36">
        <f t="shared" si="6"/>
        <v>-8.9819235695348665E-3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31614006</v>
      </c>
      <c r="E46" s="31">
        <v>31614006</v>
      </c>
      <c r="F46" s="31">
        <v>5927023</v>
      </c>
      <c r="G46" s="36">
        <f t="shared" si="0"/>
        <v>0.18748092222162543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5927023</v>
      </c>
      <c r="O46" s="36">
        <f t="shared" si="4"/>
        <v>0.18748092222162543</v>
      </c>
      <c r="P46" s="31">
        <v>5255865</v>
      </c>
      <c r="Q46" s="31">
        <v>30041452</v>
      </c>
      <c r="R46" s="31">
        <v>30091452</v>
      </c>
      <c r="S46" s="31">
        <v>5255865</v>
      </c>
      <c r="T46" s="36">
        <f t="shared" si="5"/>
        <v>0.17495376055724604</v>
      </c>
      <c r="U46" s="36">
        <f t="shared" si="6"/>
        <v>0.12769696329719271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279558727</v>
      </c>
      <c r="E47" s="32">
        <f>SUM(E41:E46)</f>
        <v>279558727</v>
      </c>
      <c r="F47" s="32">
        <f>SUM(F41:F46)</f>
        <v>70955530</v>
      </c>
      <c r="G47" s="37">
        <f t="shared" si="0"/>
        <v>0.25381260947006673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70955530</v>
      </c>
      <c r="O47" s="37">
        <f t="shared" si="4"/>
        <v>0.25381260947006673</v>
      </c>
      <c r="P47" s="32">
        <f>SUM(P41:P46)</f>
        <v>61036637</v>
      </c>
      <c r="Q47" s="32">
        <f>SUM(Q41:Q46)</f>
        <v>255634121</v>
      </c>
      <c r="R47" s="32">
        <f>SUM(R41:R46)</f>
        <v>302436734</v>
      </c>
      <c r="S47" s="32">
        <f>SUM(S41:S46)</f>
        <v>61036637</v>
      </c>
      <c r="T47" s="37">
        <f t="shared" si="5"/>
        <v>0.23876561063614821</v>
      </c>
      <c r="U47" s="37">
        <f t="shared" si="6"/>
        <v>0.16250720038851418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29925325</v>
      </c>
      <c r="E48" s="31">
        <v>29925325</v>
      </c>
      <c r="F48" s="31">
        <v>6145955</v>
      </c>
      <c r="G48" s="36">
        <f t="shared" si="0"/>
        <v>0.20537638271263553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6145955</v>
      </c>
      <c r="O48" s="36">
        <f t="shared" si="4"/>
        <v>0.20537638271263553</v>
      </c>
      <c r="P48" s="31">
        <v>5506892</v>
      </c>
      <c r="Q48" s="31">
        <v>26221380</v>
      </c>
      <c r="R48" s="31">
        <v>26571384</v>
      </c>
      <c r="S48" s="31">
        <v>5506892</v>
      </c>
      <c r="T48" s="36">
        <f t="shared" si="5"/>
        <v>0.21001533862824917</v>
      </c>
      <c r="U48" s="36">
        <f t="shared" si="6"/>
        <v>0.11604785421613495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56591442</v>
      </c>
      <c r="E49" s="31">
        <v>56591442</v>
      </c>
      <c r="F49" s="31">
        <v>9711597</v>
      </c>
      <c r="G49" s="36">
        <f t="shared" si="0"/>
        <v>0.17160893337900809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9711597</v>
      </c>
      <c r="O49" s="36">
        <f t="shared" si="4"/>
        <v>0.17160893337900809</v>
      </c>
      <c r="P49" s="31">
        <v>11606520</v>
      </c>
      <c r="Q49" s="31">
        <v>54169835</v>
      </c>
      <c r="R49" s="31">
        <v>55336798</v>
      </c>
      <c r="S49" s="31">
        <v>11606520</v>
      </c>
      <c r="T49" s="36">
        <f t="shared" si="5"/>
        <v>0.21426168272434279</v>
      </c>
      <c r="U49" s="36">
        <f t="shared" si="6"/>
        <v>-0.16326366559485528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20471520</v>
      </c>
      <c r="E50" s="31">
        <v>20471520</v>
      </c>
      <c r="F50" s="31">
        <v>3592327</v>
      </c>
      <c r="G50" s="36">
        <f t="shared" si="0"/>
        <v>0.17547925117431437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3592327</v>
      </c>
      <c r="O50" s="36">
        <f t="shared" si="4"/>
        <v>0.17547925117431437</v>
      </c>
      <c r="P50" s="31">
        <v>3345510</v>
      </c>
      <c r="Q50" s="31">
        <v>18010704</v>
      </c>
      <c r="R50" s="31">
        <v>18733104</v>
      </c>
      <c r="S50" s="31">
        <v>3345510</v>
      </c>
      <c r="T50" s="36">
        <f t="shared" si="5"/>
        <v>0.18575120661579914</v>
      </c>
      <c r="U50" s="36">
        <f t="shared" si="6"/>
        <v>7.3775597741450483E-2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18308646</v>
      </c>
      <c r="E51" s="31">
        <v>18308646</v>
      </c>
      <c r="F51" s="31">
        <v>4805634</v>
      </c>
      <c r="G51" s="36">
        <f t="shared" si="0"/>
        <v>0.2624789402777245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4805634</v>
      </c>
      <c r="O51" s="36">
        <f t="shared" si="4"/>
        <v>0.2624789402777245</v>
      </c>
      <c r="P51" s="31">
        <v>1160288</v>
      </c>
      <c r="Q51" s="31">
        <v>16257052</v>
      </c>
      <c r="R51" s="31">
        <v>17381420</v>
      </c>
      <c r="S51" s="31">
        <v>1160288</v>
      </c>
      <c r="T51" s="36">
        <f t="shared" si="5"/>
        <v>7.1371365484960009E-2</v>
      </c>
      <c r="U51" s="36">
        <f t="shared" si="6"/>
        <v>3.1417596320913432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35744186</v>
      </c>
      <c r="E52" s="31">
        <v>35744186</v>
      </c>
      <c r="F52" s="31">
        <v>8086385</v>
      </c>
      <c r="G52" s="36">
        <f t="shared" si="0"/>
        <v>0.22622937895410458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8086385</v>
      </c>
      <c r="O52" s="36">
        <f t="shared" si="4"/>
        <v>0.22622937895410458</v>
      </c>
      <c r="P52" s="31">
        <v>7588216</v>
      </c>
      <c r="Q52" s="31">
        <v>37435366</v>
      </c>
      <c r="R52" s="31">
        <v>33735352</v>
      </c>
      <c r="S52" s="31">
        <v>7588216</v>
      </c>
      <c r="T52" s="36">
        <f t="shared" si="5"/>
        <v>0.20270179808045685</v>
      </c>
      <c r="U52" s="36">
        <f t="shared" si="6"/>
        <v>6.565034521948232E-2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161041119</v>
      </c>
      <c r="E53" s="32">
        <f>SUM(E48:E52)</f>
        <v>161041119</v>
      </c>
      <c r="F53" s="32">
        <f>SUM(F48:F52)</f>
        <v>32341898</v>
      </c>
      <c r="G53" s="37">
        <f t="shared" si="0"/>
        <v>0.20083006253825147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32341898</v>
      </c>
      <c r="O53" s="37">
        <f t="shared" si="4"/>
        <v>0.20083006253825147</v>
      </c>
      <c r="P53" s="32">
        <f>SUM(P48:P52)</f>
        <v>29207426</v>
      </c>
      <c r="Q53" s="32">
        <f>SUM(Q48:Q52)</f>
        <v>152094337</v>
      </c>
      <c r="R53" s="32">
        <f>SUM(R48:R52)</f>
        <v>151758058</v>
      </c>
      <c r="S53" s="32">
        <f>SUM(S48:S52)</f>
        <v>29207426</v>
      </c>
      <c r="T53" s="37">
        <f t="shared" si="5"/>
        <v>0.19203493421323109</v>
      </c>
      <c r="U53" s="37">
        <f t="shared" si="6"/>
        <v>0.10731763901413283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2217054351</v>
      </c>
      <c r="E54" s="32">
        <f>SUM(E8:E9,E11:E18,E20:E26,E28:E34,E36:E39,E41:E46,E48:E52)</f>
        <v>2216688223</v>
      </c>
      <c r="F54" s="32">
        <f>SUM(F8:F9,F11:F18,F20:F26,F28:F34,F36:F39,F41:F46,F48:F52)</f>
        <v>444655680</v>
      </c>
      <c r="G54" s="37">
        <f t="shared" si="0"/>
        <v>0.20056147013240272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444655680</v>
      </c>
      <c r="O54" s="37">
        <f t="shared" si="4"/>
        <v>0.20056147013240272</v>
      </c>
      <c r="P54" s="32">
        <f>SUM(P8:P9,P11:P18,P20:P26,P28:P34,P36:P39,P41:P46,P48:P52)</f>
        <v>423453079</v>
      </c>
      <c r="Q54" s="32">
        <f>SUM(Q8:Q9,Q11:Q18,Q20:Q26,Q28:Q34,Q36:Q39,Q41:Q46,Q48:Q52)</f>
        <v>2132966114</v>
      </c>
      <c r="R54" s="32">
        <f>SUM(R8:R9,R11:R18,R20:R26,R28:R34,R36:R39,R41:R46,R48:R52)</f>
        <v>2151463565</v>
      </c>
      <c r="S54" s="32">
        <f>SUM(S8:S9,S11:S18,S20:S26,S28:S34,S36:S39,S41:S46,S48:S52)</f>
        <v>423453079</v>
      </c>
      <c r="T54" s="37">
        <f t="shared" si="5"/>
        <v>0.19852780417870247</v>
      </c>
      <c r="U54" s="37">
        <f t="shared" si="6"/>
        <v>5.0070721058566248E-2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379553337</v>
      </c>
      <c r="E57" s="31">
        <v>379553337</v>
      </c>
      <c r="F57" s="31">
        <v>100760616</v>
      </c>
      <c r="G57" s="36">
        <f t="shared" ref="G57:G85" si="7">IF(($D57      =0),0,($F57      /$D57      ))</f>
        <v>0.26547155874432476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100760616</v>
      </c>
      <c r="O57" s="36">
        <f t="shared" ref="O57:O85" si="11">IF(($D57      =0),0,($N57      /$D57      ))</f>
        <v>0.26547155874432476</v>
      </c>
      <c r="P57" s="31">
        <v>80110295</v>
      </c>
      <c r="Q57" s="31">
        <v>354622312</v>
      </c>
      <c r="R57" s="31">
        <v>389897695</v>
      </c>
      <c r="S57" s="31">
        <v>80110295</v>
      </c>
      <c r="T57" s="36">
        <f t="shared" ref="T57:T85" si="12">IF(($Q57      =0),0,($S57      /$Q57      ))</f>
        <v>0.22590314339837703</v>
      </c>
      <c r="U57" s="36">
        <f t="shared" ref="U57:U85" si="13">IF(($P57      =0),0,(($F57      /$P57      )-1))</f>
        <v>0.25777362322782604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379553337</v>
      </c>
      <c r="E58" s="32">
        <f>E57</f>
        <v>379553337</v>
      </c>
      <c r="F58" s="32">
        <f>F57</f>
        <v>100760616</v>
      </c>
      <c r="G58" s="37">
        <f t="shared" si="7"/>
        <v>0.26547155874432476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100760616</v>
      </c>
      <c r="O58" s="37">
        <f t="shared" si="11"/>
        <v>0.26547155874432476</v>
      </c>
      <c r="P58" s="32">
        <f>P57</f>
        <v>80110295</v>
      </c>
      <c r="Q58" s="32">
        <f>Q57</f>
        <v>354622312</v>
      </c>
      <c r="R58" s="32">
        <f>R57</f>
        <v>389897695</v>
      </c>
      <c r="S58" s="32">
        <f>S57</f>
        <v>80110295</v>
      </c>
      <c r="T58" s="37">
        <f t="shared" si="12"/>
        <v>0.22590314339837703</v>
      </c>
      <c r="U58" s="37">
        <f t="shared" si="13"/>
        <v>0.25777362322782604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3779580</v>
      </c>
      <c r="E61" s="31">
        <v>3779580</v>
      </c>
      <c r="F61" s="31">
        <v>683529</v>
      </c>
      <c r="G61" s="36">
        <f t="shared" si="7"/>
        <v>0.1808478719857762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683529</v>
      </c>
      <c r="O61" s="36">
        <f t="shared" si="11"/>
        <v>0.1808478719857762</v>
      </c>
      <c r="P61" s="31">
        <v>310537</v>
      </c>
      <c r="Q61" s="31">
        <v>3824988</v>
      </c>
      <c r="R61" s="31">
        <v>3824988</v>
      </c>
      <c r="S61" s="31">
        <v>310537</v>
      </c>
      <c r="T61" s="36">
        <f t="shared" si="12"/>
        <v>8.1186398493276316E-2</v>
      </c>
      <c r="U61" s="36">
        <f t="shared" si="13"/>
        <v>1.2011193513172342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3779580</v>
      </c>
      <c r="E63" s="32">
        <f>SUM(E59:E62)</f>
        <v>3779580</v>
      </c>
      <c r="F63" s="32">
        <f>SUM(F59:F62)</f>
        <v>683529</v>
      </c>
      <c r="G63" s="37">
        <f t="shared" si="7"/>
        <v>0.1808478719857762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683529</v>
      </c>
      <c r="O63" s="37">
        <f t="shared" si="11"/>
        <v>0.1808478719857762</v>
      </c>
      <c r="P63" s="32">
        <f>SUM(P59:P62)</f>
        <v>310537</v>
      </c>
      <c r="Q63" s="32">
        <f>SUM(Q59:Q62)</f>
        <v>3824988</v>
      </c>
      <c r="R63" s="32">
        <f>SUM(R59:R62)</f>
        <v>3824988</v>
      </c>
      <c r="S63" s="32">
        <f>SUM(S59:S62)</f>
        <v>310537</v>
      </c>
      <c r="T63" s="37">
        <f t="shared" si="12"/>
        <v>8.1186398493276316E-2</v>
      </c>
      <c r="U63" s="37">
        <f t="shared" si="13"/>
        <v>1.2011193513172342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6686208</v>
      </c>
      <c r="E64" s="31">
        <v>6686208</v>
      </c>
      <c r="F64" s="31">
        <v>4438</v>
      </c>
      <c r="G64" s="36">
        <f t="shared" si="7"/>
        <v>6.637544030936519E-4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4438</v>
      </c>
      <c r="O64" s="36">
        <f t="shared" si="11"/>
        <v>6.637544030936519E-4</v>
      </c>
      <c r="P64" s="31">
        <v>0</v>
      </c>
      <c r="Q64" s="31">
        <v>23073182</v>
      </c>
      <c r="R64" s="31">
        <v>23073182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2441372</v>
      </c>
      <c r="E65" s="31">
        <v>2441372</v>
      </c>
      <c r="F65" s="31">
        <v>501807</v>
      </c>
      <c r="G65" s="36">
        <f t="shared" si="7"/>
        <v>0.20554303072206939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501807</v>
      </c>
      <c r="O65" s="36">
        <f t="shared" si="11"/>
        <v>0.20554303072206939</v>
      </c>
      <c r="P65" s="31">
        <v>619147</v>
      </c>
      <c r="Q65" s="31">
        <v>2636008</v>
      </c>
      <c r="R65" s="31">
        <v>2656011</v>
      </c>
      <c r="S65" s="31">
        <v>619147</v>
      </c>
      <c r="T65" s="36">
        <f t="shared" si="12"/>
        <v>0.23488054664477498</v>
      </c>
      <c r="U65" s="36">
        <f t="shared" si="13"/>
        <v>-0.18951880571172919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1477079</v>
      </c>
      <c r="E66" s="31">
        <v>1477079</v>
      </c>
      <c r="F66" s="31">
        <v>512785</v>
      </c>
      <c r="G66" s="36">
        <f t="shared" si="7"/>
        <v>0.34716152622845492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512785</v>
      </c>
      <c r="O66" s="36">
        <f t="shared" si="11"/>
        <v>0.34716152622845492</v>
      </c>
      <c r="P66" s="31">
        <v>23</v>
      </c>
      <c r="Q66" s="31">
        <v>1569666</v>
      </c>
      <c r="R66" s="31">
        <v>1416985</v>
      </c>
      <c r="S66" s="31">
        <v>23</v>
      </c>
      <c r="T66" s="36">
        <f t="shared" si="12"/>
        <v>1.4652798748268741E-5</v>
      </c>
      <c r="U66" s="36">
        <f t="shared" si="13"/>
        <v>22294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129460656</v>
      </c>
      <c r="E67" s="31">
        <v>129460656</v>
      </c>
      <c r="F67" s="31">
        <v>26545986</v>
      </c>
      <c r="G67" s="36">
        <f t="shared" si="7"/>
        <v>0.20505060626295607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26545986</v>
      </c>
      <c r="O67" s="36">
        <f t="shared" si="11"/>
        <v>0.20505060626295607</v>
      </c>
      <c r="P67" s="31">
        <v>28349751</v>
      </c>
      <c r="Q67" s="31">
        <v>121173406</v>
      </c>
      <c r="R67" s="31">
        <v>119853373</v>
      </c>
      <c r="S67" s="31">
        <v>28349751</v>
      </c>
      <c r="T67" s="36">
        <f t="shared" si="12"/>
        <v>0.23396017274615521</v>
      </c>
      <c r="U67" s="36">
        <f t="shared" si="13"/>
        <v>-6.3625426551365494E-2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3518950</v>
      </c>
      <c r="E68" s="31">
        <v>3518950</v>
      </c>
      <c r="F68" s="31">
        <v>814971</v>
      </c>
      <c r="G68" s="36">
        <f t="shared" si="7"/>
        <v>0.23159493598942865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814971</v>
      </c>
      <c r="O68" s="36">
        <f t="shared" si="11"/>
        <v>0.23159493598942865</v>
      </c>
      <c r="P68" s="31">
        <v>903171</v>
      </c>
      <c r="Q68" s="31">
        <v>2732167</v>
      </c>
      <c r="R68" s="31">
        <v>3362085</v>
      </c>
      <c r="S68" s="31">
        <v>903171</v>
      </c>
      <c r="T68" s="36">
        <f t="shared" si="12"/>
        <v>0.33056947104624279</v>
      </c>
      <c r="U68" s="36">
        <f t="shared" si="13"/>
        <v>-9.7655925622058271E-2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143584265</v>
      </c>
      <c r="E70" s="32">
        <f>SUM(E64:E69)</f>
        <v>143584265</v>
      </c>
      <c r="F70" s="32">
        <f>SUM(F64:F69)</f>
        <v>28379987</v>
      </c>
      <c r="G70" s="37">
        <f t="shared" si="7"/>
        <v>0.1976538794135973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28379987</v>
      </c>
      <c r="O70" s="37">
        <f t="shared" si="11"/>
        <v>0.1976538794135973</v>
      </c>
      <c r="P70" s="32">
        <f>SUM(P64:P69)</f>
        <v>29872092</v>
      </c>
      <c r="Q70" s="32">
        <f>SUM(Q64:Q69)</f>
        <v>151184429</v>
      </c>
      <c r="R70" s="32">
        <f>SUM(R64:R69)</f>
        <v>150361636</v>
      </c>
      <c r="S70" s="32">
        <f>SUM(S64:S69)</f>
        <v>29872092</v>
      </c>
      <c r="T70" s="37">
        <f t="shared" si="12"/>
        <v>0.19758709410477715</v>
      </c>
      <c r="U70" s="37">
        <f t="shared" si="13"/>
        <v>-4.9949799297618669E-2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10508808</v>
      </c>
      <c r="E71" s="31">
        <v>10508808</v>
      </c>
      <c r="F71" s="31">
        <v>2386679</v>
      </c>
      <c r="G71" s="36">
        <f t="shared" si="7"/>
        <v>0.22711224717398967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2386679</v>
      </c>
      <c r="O71" s="36">
        <f t="shared" si="11"/>
        <v>0.22711224717398967</v>
      </c>
      <c r="P71" s="31">
        <v>2216496</v>
      </c>
      <c r="Q71" s="31">
        <v>10766820</v>
      </c>
      <c r="R71" s="31">
        <v>10664904</v>
      </c>
      <c r="S71" s="31">
        <v>2216496</v>
      </c>
      <c r="T71" s="36">
        <f t="shared" si="12"/>
        <v>0.20586356974482717</v>
      </c>
      <c r="U71" s="36">
        <f t="shared" si="13"/>
        <v>7.6780197212176438E-2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32628400</v>
      </c>
      <c r="E72" s="31">
        <v>32628400</v>
      </c>
      <c r="F72" s="31">
        <v>7796416</v>
      </c>
      <c r="G72" s="36">
        <f t="shared" si="7"/>
        <v>0.2389457037427517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7796416</v>
      </c>
      <c r="O72" s="36">
        <f t="shared" si="11"/>
        <v>0.2389457037427517</v>
      </c>
      <c r="P72" s="31">
        <v>7767916</v>
      </c>
      <c r="Q72" s="31">
        <v>32588339</v>
      </c>
      <c r="R72" s="31">
        <v>32588339</v>
      </c>
      <c r="S72" s="31">
        <v>7767916</v>
      </c>
      <c r="T72" s="36">
        <f t="shared" si="12"/>
        <v>0.2383648948785024</v>
      </c>
      <c r="U72" s="36">
        <f t="shared" si="13"/>
        <v>3.6689377176581939E-3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9483720</v>
      </c>
      <c r="E73" s="31">
        <v>9483720</v>
      </c>
      <c r="F73" s="31">
        <v>2226099</v>
      </c>
      <c r="G73" s="36">
        <f t="shared" si="7"/>
        <v>0.23472846098366465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2226099</v>
      </c>
      <c r="O73" s="36">
        <f t="shared" si="11"/>
        <v>0.23472846098366465</v>
      </c>
      <c r="P73" s="31">
        <v>2285442</v>
      </c>
      <c r="Q73" s="31">
        <v>11040934</v>
      </c>
      <c r="R73" s="31">
        <v>8645170</v>
      </c>
      <c r="S73" s="31">
        <v>2285442</v>
      </c>
      <c r="T73" s="36">
        <f t="shared" si="12"/>
        <v>0.20699716165317172</v>
      </c>
      <c r="U73" s="36">
        <f t="shared" si="13"/>
        <v>-2.5965655658730324E-2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91491084</v>
      </c>
      <c r="E74" s="31">
        <v>91491084</v>
      </c>
      <c r="F74" s="31">
        <v>24287183</v>
      </c>
      <c r="G74" s="36">
        <f t="shared" si="7"/>
        <v>0.26545956106498858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24287183</v>
      </c>
      <c r="O74" s="36">
        <f t="shared" si="11"/>
        <v>0.26545956106498858</v>
      </c>
      <c r="P74" s="31">
        <v>18084685</v>
      </c>
      <c r="Q74" s="31">
        <v>86447513</v>
      </c>
      <c r="R74" s="31">
        <v>94329378</v>
      </c>
      <c r="S74" s="31">
        <v>18084685</v>
      </c>
      <c r="T74" s="36">
        <f t="shared" si="12"/>
        <v>0.20919844160236281</v>
      </c>
      <c r="U74" s="36">
        <f t="shared" si="13"/>
        <v>0.34296964531038276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7430495</v>
      </c>
      <c r="E76" s="31">
        <v>7430495</v>
      </c>
      <c r="F76" s="31">
        <v>1104028</v>
      </c>
      <c r="G76" s="36">
        <f t="shared" si="7"/>
        <v>0.14858068002199046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1104028</v>
      </c>
      <c r="O76" s="36">
        <f t="shared" si="11"/>
        <v>0.14858068002199046</v>
      </c>
      <c r="P76" s="31">
        <v>1353930</v>
      </c>
      <c r="Q76" s="31">
        <v>8572872</v>
      </c>
      <c r="R76" s="31">
        <v>8432514</v>
      </c>
      <c r="S76" s="31">
        <v>1353930</v>
      </c>
      <c r="T76" s="36">
        <f t="shared" si="12"/>
        <v>0.15793190426732137</v>
      </c>
      <c r="U76" s="36">
        <f t="shared" si="13"/>
        <v>-0.18457527346317759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151542507</v>
      </c>
      <c r="E78" s="32">
        <f>SUM(E71:E77)</f>
        <v>151542507</v>
      </c>
      <c r="F78" s="32">
        <f>SUM(F71:F77)</f>
        <v>37800405</v>
      </c>
      <c r="G78" s="37">
        <f t="shared" si="7"/>
        <v>0.24943763798232532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37800405</v>
      </c>
      <c r="O78" s="37">
        <f t="shared" si="11"/>
        <v>0.24943763798232532</v>
      </c>
      <c r="P78" s="32">
        <f>SUM(P71:P77)</f>
        <v>31708469</v>
      </c>
      <c r="Q78" s="32">
        <f>SUM(Q71:Q77)</f>
        <v>149416478</v>
      </c>
      <c r="R78" s="32">
        <f>SUM(R71:R77)</f>
        <v>154660305</v>
      </c>
      <c r="S78" s="32">
        <f>SUM(S71:S77)</f>
        <v>31708469</v>
      </c>
      <c r="T78" s="37">
        <f t="shared" si="12"/>
        <v>0.21221534213917156</v>
      </c>
      <c r="U78" s="37">
        <f t="shared" si="13"/>
        <v>0.19212330939093913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46363147</v>
      </c>
      <c r="E79" s="31">
        <v>46363147</v>
      </c>
      <c r="F79" s="31">
        <v>9981359</v>
      </c>
      <c r="G79" s="36">
        <f t="shared" si="7"/>
        <v>0.21528648605324396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9981359</v>
      </c>
      <c r="O79" s="36">
        <f t="shared" si="11"/>
        <v>0.21528648605324396</v>
      </c>
      <c r="P79" s="31">
        <v>9424306</v>
      </c>
      <c r="Q79" s="31">
        <v>49422189</v>
      </c>
      <c r="R79" s="31">
        <v>43234455</v>
      </c>
      <c r="S79" s="31">
        <v>9424306</v>
      </c>
      <c r="T79" s="36">
        <f t="shared" si="12"/>
        <v>0.19068977296817022</v>
      </c>
      <c r="U79" s="36">
        <f t="shared" si="13"/>
        <v>5.9108118942657439E-2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8422049</v>
      </c>
      <c r="E80" s="31">
        <v>8422049</v>
      </c>
      <c r="F80" s="31">
        <v>2174026</v>
      </c>
      <c r="G80" s="36">
        <f t="shared" si="7"/>
        <v>0.2581350452841108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2174026</v>
      </c>
      <c r="O80" s="36">
        <f t="shared" si="11"/>
        <v>0.2581350452841108</v>
      </c>
      <c r="P80" s="31">
        <v>1891262</v>
      </c>
      <c r="Q80" s="31">
        <v>3776838</v>
      </c>
      <c r="R80" s="31">
        <v>8650542</v>
      </c>
      <c r="S80" s="31">
        <v>1891262</v>
      </c>
      <c r="T80" s="36">
        <f t="shared" si="12"/>
        <v>0.50075274608018661</v>
      </c>
      <c r="U80" s="36">
        <f t="shared" si="13"/>
        <v>0.14951074996483826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69986584</v>
      </c>
      <c r="E81" s="31">
        <v>69986584</v>
      </c>
      <c r="F81" s="31">
        <v>13495365</v>
      </c>
      <c r="G81" s="36">
        <f t="shared" si="7"/>
        <v>0.19282788541301002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13495365</v>
      </c>
      <c r="O81" s="36">
        <f t="shared" si="11"/>
        <v>0.19282788541301002</v>
      </c>
      <c r="P81" s="31">
        <v>13087202</v>
      </c>
      <c r="Q81" s="31">
        <v>62574060</v>
      </c>
      <c r="R81" s="31">
        <v>63487550</v>
      </c>
      <c r="S81" s="31">
        <v>13087202</v>
      </c>
      <c r="T81" s="36">
        <f t="shared" si="12"/>
        <v>0.20914740069607118</v>
      </c>
      <c r="U81" s="36">
        <f t="shared" si="13"/>
        <v>3.1187949876528176E-2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11424953</v>
      </c>
      <c r="E83" s="31">
        <v>11424953</v>
      </c>
      <c r="F83" s="31">
        <v>1727096</v>
      </c>
      <c r="G83" s="36">
        <f t="shared" si="7"/>
        <v>0.15116876191963327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1727096</v>
      </c>
      <c r="O83" s="36">
        <f t="shared" si="11"/>
        <v>0.15116876191963327</v>
      </c>
      <c r="P83" s="31">
        <v>2562413</v>
      </c>
      <c r="Q83" s="31">
        <v>13171000</v>
      </c>
      <c r="R83" s="31">
        <v>12463109</v>
      </c>
      <c r="S83" s="31">
        <v>2562413</v>
      </c>
      <c r="T83" s="36">
        <f t="shared" si="12"/>
        <v>0.19454961658188444</v>
      </c>
      <c r="U83" s="36">
        <f t="shared" si="13"/>
        <v>-0.32598843355852469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136196733</v>
      </c>
      <c r="E84" s="32">
        <f>SUM(E79:E83)</f>
        <v>136196733</v>
      </c>
      <c r="F84" s="32">
        <f>SUM(F79:F83)</f>
        <v>27377846</v>
      </c>
      <c r="G84" s="37">
        <f t="shared" si="7"/>
        <v>0.20101690691802424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27377846</v>
      </c>
      <c r="O84" s="37">
        <f t="shared" si="11"/>
        <v>0.20101690691802424</v>
      </c>
      <c r="P84" s="32">
        <f>SUM(P79:P83)</f>
        <v>26965183</v>
      </c>
      <c r="Q84" s="32">
        <f>SUM(Q79:Q83)</f>
        <v>128944087</v>
      </c>
      <c r="R84" s="32">
        <f>SUM(R79:R83)</f>
        <v>127835656</v>
      </c>
      <c r="S84" s="32">
        <f>SUM(S79:S83)</f>
        <v>26965183</v>
      </c>
      <c r="T84" s="37">
        <f t="shared" si="12"/>
        <v>0.20912306742689177</v>
      </c>
      <c r="U84" s="37">
        <f t="shared" si="13"/>
        <v>1.5303549024681118E-2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814656422</v>
      </c>
      <c r="E85" s="32">
        <f>SUM(E57,E59:E62,E64:E69,E71:E77,E79:E83)</f>
        <v>814656422</v>
      </c>
      <c r="F85" s="32">
        <f>SUM(F57,F59:F62,F64:F69,F71:F77,F79:F83)</f>
        <v>195002383</v>
      </c>
      <c r="G85" s="37">
        <f t="shared" si="7"/>
        <v>0.2393676373670077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195002383</v>
      </c>
      <c r="O85" s="37">
        <f t="shared" si="11"/>
        <v>0.2393676373670077</v>
      </c>
      <c r="P85" s="32">
        <f>SUM(P57,P59:P62,P64:P69,P71:P77,P79:P83)</f>
        <v>168966576</v>
      </c>
      <c r="Q85" s="32">
        <f>SUM(Q57,Q59:Q62,Q64:Q69,Q71:Q77,Q79:Q83)</f>
        <v>787992294</v>
      </c>
      <c r="R85" s="32">
        <f>SUM(R57,R59:R62,R64:R69,R71:R77,R79:R83)</f>
        <v>826580280</v>
      </c>
      <c r="S85" s="32">
        <f>SUM(S57,S59:S62,S64:S69,S71:S77,S79:S83)</f>
        <v>168966576</v>
      </c>
      <c r="T85" s="37">
        <f t="shared" si="12"/>
        <v>0.21442668575132032</v>
      </c>
      <c r="U85" s="37">
        <f t="shared" si="13"/>
        <v>0.15408850446256306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3683371990</v>
      </c>
      <c r="E88" s="31">
        <v>3683371990</v>
      </c>
      <c r="F88" s="31">
        <v>866477607</v>
      </c>
      <c r="G88" s="36">
        <f t="shared" ref="G88:G99" si="14">IF(($D88      =0),0,($F88      /$D88      ))</f>
        <v>0.23524032037828468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866477607</v>
      </c>
      <c r="O88" s="36">
        <f t="shared" ref="O88:O99" si="18">IF(($D88      =0),0,($N88      /$D88      ))</f>
        <v>0.23524032037828468</v>
      </c>
      <c r="P88" s="31">
        <v>827539168</v>
      </c>
      <c r="Q88" s="31">
        <v>3459222760</v>
      </c>
      <c r="R88" s="31">
        <v>3457161295</v>
      </c>
      <c r="S88" s="31">
        <v>827539168</v>
      </c>
      <c r="T88" s="36">
        <f t="shared" ref="T88:T99" si="19">IF(($Q88      =0),0,($S88      /$Q88      ))</f>
        <v>0.23922690887938075</v>
      </c>
      <c r="U88" s="36">
        <f t="shared" ref="U88:U99" si="20">IF(($P88      =0),0,(($F88      /$P88      )-1))</f>
        <v>4.705328823783228E-2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2893099000</v>
      </c>
      <c r="E89" s="31">
        <v>2893099000</v>
      </c>
      <c r="F89" s="31">
        <v>1058475316</v>
      </c>
      <c r="G89" s="36">
        <f t="shared" si="14"/>
        <v>0.36586211394770796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1058475316</v>
      </c>
      <c r="O89" s="36">
        <f t="shared" si="18"/>
        <v>0.36586211394770796</v>
      </c>
      <c r="P89" s="31">
        <v>777940727</v>
      </c>
      <c r="Q89" s="31">
        <v>2779325000</v>
      </c>
      <c r="R89" s="31">
        <v>2776350000</v>
      </c>
      <c r="S89" s="31">
        <v>777940727</v>
      </c>
      <c r="T89" s="36">
        <f t="shared" si="19"/>
        <v>0.27990275588497204</v>
      </c>
      <c r="U89" s="36">
        <f t="shared" si="20"/>
        <v>0.36061177833153857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4978278947</v>
      </c>
      <c r="E90" s="31">
        <v>4978278947</v>
      </c>
      <c r="F90" s="31">
        <v>1123735122</v>
      </c>
      <c r="G90" s="36">
        <f t="shared" si="14"/>
        <v>0.22572763277501412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1123735122</v>
      </c>
      <c r="O90" s="36">
        <f t="shared" si="18"/>
        <v>0.22572763277501412</v>
      </c>
      <c r="P90" s="31">
        <v>962218512</v>
      </c>
      <c r="Q90" s="31">
        <v>4314917901</v>
      </c>
      <c r="R90" s="31">
        <v>4585961203</v>
      </c>
      <c r="S90" s="31">
        <v>962218512</v>
      </c>
      <c r="T90" s="36">
        <f t="shared" si="19"/>
        <v>0.2229981042691454</v>
      </c>
      <c r="U90" s="36">
        <f t="shared" si="20"/>
        <v>0.16785855601996569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11554749937</v>
      </c>
      <c r="E91" s="32">
        <f>SUM(E88:E90)</f>
        <v>11554749937</v>
      </c>
      <c r="F91" s="32">
        <f>SUM(F88:F90)</f>
        <v>3048688045</v>
      </c>
      <c r="G91" s="37">
        <f t="shared" si="14"/>
        <v>0.26384716775545741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3048688045</v>
      </c>
      <c r="O91" s="37">
        <f t="shared" si="18"/>
        <v>0.26384716775545741</v>
      </c>
      <c r="P91" s="32">
        <f>SUM(P88:P90)</f>
        <v>2567698407</v>
      </c>
      <c r="Q91" s="32">
        <f>SUM(Q88:Q90)</f>
        <v>10553465661</v>
      </c>
      <c r="R91" s="32">
        <f>SUM(R88:R90)</f>
        <v>10819472498</v>
      </c>
      <c r="S91" s="32">
        <f>SUM(S88:S90)</f>
        <v>2567698407</v>
      </c>
      <c r="T91" s="37">
        <f t="shared" si="19"/>
        <v>0.24330381028185352</v>
      </c>
      <c r="U91" s="37">
        <f t="shared" si="20"/>
        <v>0.18732326066361105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210696483</v>
      </c>
      <c r="E92" s="31">
        <v>210696483</v>
      </c>
      <c r="F92" s="31">
        <v>46976650</v>
      </c>
      <c r="G92" s="36">
        <f t="shared" si="14"/>
        <v>0.22295887112648197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46976650</v>
      </c>
      <c r="O92" s="36">
        <f t="shared" si="18"/>
        <v>0.22295887112648197</v>
      </c>
      <c r="P92" s="31">
        <v>43253903</v>
      </c>
      <c r="Q92" s="31">
        <v>196798308</v>
      </c>
      <c r="R92" s="31">
        <v>190930946</v>
      </c>
      <c r="S92" s="31">
        <v>43253903</v>
      </c>
      <c r="T92" s="36">
        <f t="shared" si="19"/>
        <v>0.21978798212025277</v>
      </c>
      <c r="U92" s="36">
        <f t="shared" si="20"/>
        <v>8.6067308191817959E-2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182606356</v>
      </c>
      <c r="E93" s="31">
        <v>182606356</v>
      </c>
      <c r="F93" s="31">
        <v>31261870</v>
      </c>
      <c r="G93" s="36">
        <f t="shared" si="14"/>
        <v>0.17119814821779808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31261870</v>
      </c>
      <c r="O93" s="36">
        <f t="shared" si="18"/>
        <v>0.17119814821779808</v>
      </c>
      <c r="P93" s="31">
        <v>26169305</v>
      </c>
      <c r="Q93" s="31">
        <v>166486466</v>
      </c>
      <c r="R93" s="31">
        <v>135855086</v>
      </c>
      <c r="S93" s="31">
        <v>26169305</v>
      </c>
      <c r="T93" s="36">
        <f t="shared" si="19"/>
        <v>0.15718577989396448</v>
      </c>
      <c r="U93" s="36">
        <f t="shared" si="20"/>
        <v>0.19460069726727558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47529447</v>
      </c>
      <c r="E94" s="31">
        <v>47529447</v>
      </c>
      <c r="F94" s="31">
        <v>9877951</v>
      </c>
      <c r="G94" s="36">
        <f t="shared" si="14"/>
        <v>0.20782802290967115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9877951</v>
      </c>
      <c r="O94" s="36">
        <f t="shared" si="18"/>
        <v>0.20782802290967115</v>
      </c>
      <c r="P94" s="31">
        <v>7869556</v>
      </c>
      <c r="Q94" s="31">
        <v>39268756</v>
      </c>
      <c r="R94" s="31">
        <v>41895026</v>
      </c>
      <c r="S94" s="31">
        <v>7869556</v>
      </c>
      <c r="T94" s="36">
        <f t="shared" si="19"/>
        <v>0.20040247773573475</v>
      </c>
      <c r="U94" s="36">
        <f t="shared" si="20"/>
        <v>0.2552107132854764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5529498</v>
      </c>
      <c r="E95" s="31">
        <v>5529498</v>
      </c>
      <c r="F95" s="31">
        <v>1290522</v>
      </c>
      <c r="G95" s="36">
        <f t="shared" si="14"/>
        <v>0.2333886367261549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1290522</v>
      </c>
      <c r="O95" s="36">
        <f t="shared" si="18"/>
        <v>0.2333886367261549</v>
      </c>
      <c r="P95" s="31">
        <v>1172541</v>
      </c>
      <c r="Q95" s="31">
        <v>29634595</v>
      </c>
      <c r="R95" s="31">
        <v>5249648</v>
      </c>
      <c r="S95" s="31">
        <v>1172541</v>
      </c>
      <c r="T95" s="36">
        <f t="shared" si="19"/>
        <v>3.956662812500053E-2</v>
      </c>
      <c r="U95" s="36">
        <f t="shared" si="20"/>
        <v>0.10061993567815541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446361784</v>
      </c>
      <c r="E96" s="32">
        <f>SUM(E92:E95)</f>
        <v>446361784</v>
      </c>
      <c r="F96" s="32">
        <f>SUM(F92:F95)</f>
        <v>89406993</v>
      </c>
      <c r="G96" s="37">
        <f t="shared" si="14"/>
        <v>0.20030163021303812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89406993</v>
      </c>
      <c r="O96" s="37">
        <f t="shared" si="18"/>
        <v>0.20030163021303812</v>
      </c>
      <c r="P96" s="32">
        <f>SUM(P92:P95)</f>
        <v>78465305</v>
      </c>
      <c r="Q96" s="32">
        <f>SUM(Q92:Q95)</f>
        <v>432188125</v>
      </c>
      <c r="R96" s="32">
        <f>SUM(R92:R95)</f>
        <v>373930706</v>
      </c>
      <c r="S96" s="32">
        <f>SUM(S92:S95)</f>
        <v>78465305</v>
      </c>
      <c r="T96" s="37">
        <f t="shared" si="19"/>
        <v>0.18155358849806436</v>
      </c>
      <c r="U96" s="37">
        <f t="shared" si="20"/>
        <v>0.13944619217372578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31235610</v>
      </c>
      <c r="E97" s="31">
        <v>31235610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4231058</v>
      </c>
      <c r="E98" s="31">
        <v>4231058</v>
      </c>
      <c r="F98" s="31">
        <v>1634472</v>
      </c>
      <c r="G98" s="36">
        <f t="shared" si="14"/>
        <v>0.38630337849303886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1634472</v>
      </c>
      <c r="O98" s="36">
        <f t="shared" si="18"/>
        <v>0.38630337849303886</v>
      </c>
      <c r="P98" s="31">
        <v>1325848</v>
      </c>
      <c r="Q98" s="31">
        <v>0</v>
      </c>
      <c r="R98" s="31">
        <v>5617215</v>
      </c>
      <c r="S98" s="31">
        <v>1325848</v>
      </c>
      <c r="T98" s="36">
        <f t="shared" si="19"/>
        <v>0</v>
      </c>
      <c r="U98" s="36">
        <f t="shared" si="20"/>
        <v>0.23277479771436838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62968773</v>
      </c>
      <c r="E99" s="31">
        <v>62968773</v>
      </c>
      <c r="F99" s="31">
        <v>21104543</v>
      </c>
      <c r="G99" s="36">
        <f t="shared" si="14"/>
        <v>0.33515887311318582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21104543</v>
      </c>
      <c r="O99" s="36">
        <f t="shared" si="18"/>
        <v>0.33515887311318582</v>
      </c>
      <c r="P99" s="31">
        <v>24194393</v>
      </c>
      <c r="Q99" s="31">
        <v>70143394</v>
      </c>
      <c r="R99" s="31">
        <v>70943394</v>
      </c>
      <c r="S99" s="31">
        <v>24194393</v>
      </c>
      <c r="T99" s="36">
        <f t="shared" si="19"/>
        <v>0.34492760644003057</v>
      </c>
      <c r="U99" s="36">
        <f t="shared" si="20"/>
        <v>-0.12770934158174585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125431174</v>
      </c>
      <c r="E100" s="31">
        <v>125431174</v>
      </c>
      <c r="F100" s="31">
        <v>30984048</v>
      </c>
      <c r="G100" s="36">
        <f>IF(($D100     =0),0,($F100     /$D100     ))</f>
        <v>0.2470203141046898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30984048</v>
      </c>
      <c r="O100" s="36">
        <f>IF(($D100     =0),0,($N100     /$D100     ))</f>
        <v>0.2470203141046898</v>
      </c>
      <c r="P100" s="31">
        <v>27796799</v>
      </c>
      <c r="Q100" s="31">
        <v>130434528</v>
      </c>
      <c r="R100" s="31">
        <v>127691879</v>
      </c>
      <c r="S100" s="31">
        <v>27796799</v>
      </c>
      <c r="T100" s="36">
        <f>IF(($Q100     =0),0,($S100     /$Q100     ))</f>
        <v>0.21310920832250799</v>
      </c>
      <c r="U100" s="36">
        <f>IF(($P100     =0),0,(($F100     /$P100     )-1))</f>
        <v>0.11466244728394814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223866615</v>
      </c>
      <c r="E101" s="32">
        <f>SUM(E97:E100)</f>
        <v>223866615</v>
      </c>
      <c r="F101" s="32">
        <f>SUM(F97:F100)</f>
        <v>53723063</v>
      </c>
      <c r="G101" s="37">
        <f>IF(($D101     =0),0,($F101     /$D101     ))</f>
        <v>0.23997800207949721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53723063</v>
      </c>
      <c r="O101" s="37">
        <f>IF(($D101     =0),0,($N101     /$D101     ))</f>
        <v>0.23997800207949721</v>
      </c>
      <c r="P101" s="32">
        <f>SUM(P97:P100)</f>
        <v>53317040</v>
      </c>
      <c r="Q101" s="32">
        <f>SUM(Q97:Q100)</f>
        <v>200577922</v>
      </c>
      <c r="R101" s="32">
        <f>SUM(R97:R100)</f>
        <v>204252488</v>
      </c>
      <c r="S101" s="32">
        <f>SUM(S97:S100)</f>
        <v>53317040</v>
      </c>
      <c r="T101" s="37">
        <f>IF(($Q101     =0),0,($S101     /$Q101     ))</f>
        <v>0.2658170922719999</v>
      </c>
      <c r="U101" s="37">
        <f>IF(($P101     =0),0,(($F101     /$P101     )-1))</f>
        <v>7.6152577112307274E-3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12224978336</v>
      </c>
      <c r="E102" s="32">
        <f>SUM(E88:E90,E92:E95,E97:E100)</f>
        <v>12224978336</v>
      </c>
      <c r="F102" s="32">
        <f>SUM(F88:F90,F92:F95,F97:F100)</f>
        <v>3191818101</v>
      </c>
      <c r="G102" s="37">
        <f>IF(($D102     =0),0,($F102     /$D102     ))</f>
        <v>0.26108987789375171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3191818101</v>
      </c>
      <c r="O102" s="37">
        <f>IF(($D102     =0),0,($N102     /$D102     ))</f>
        <v>0.26108987789375171</v>
      </c>
      <c r="P102" s="32">
        <f>SUM(P88:P90,P92:P95,P97:P100)</f>
        <v>2699480752</v>
      </c>
      <c r="Q102" s="32">
        <f>SUM(Q88:Q90,Q92:Q95,Q97:Q100)</f>
        <v>11186231708</v>
      </c>
      <c r="R102" s="32">
        <f>SUM(R88:R90,R92:R95,R97:R100)</f>
        <v>11397655692</v>
      </c>
      <c r="S102" s="32">
        <f>SUM(S88:S90,S92:S95,S97:S100)</f>
        <v>2699480752</v>
      </c>
      <c r="T102" s="37">
        <f>IF(($Q102     =0),0,($S102     /$Q102     ))</f>
        <v>0.24132172678574379</v>
      </c>
      <c r="U102" s="37">
        <f>IF(($P102     =0),0,(($F102     /$P102     )-1))</f>
        <v>0.18238224096809552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2503939500</v>
      </c>
      <c r="E105" s="31">
        <v>2503939500</v>
      </c>
      <c r="F105" s="31">
        <v>566167523</v>
      </c>
      <c r="G105" s="36">
        <f t="shared" ref="G105:G136" si="21">IF(($D105     =0),0,($F105     /$D105     ))</f>
        <v>0.22611070395271132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566167523</v>
      </c>
      <c r="O105" s="36">
        <f t="shared" ref="O105:O136" si="25">IF(($D105     =0),0,($N105     /$D105     ))</f>
        <v>0.22611070395271132</v>
      </c>
      <c r="P105" s="31">
        <v>500652026</v>
      </c>
      <c r="Q105" s="31">
        <v>2341216390</v>
      </c>
      <c r="R105" s="31">
        <v>2413073438</v>
      </c>
      <c r="S105" s="31">
        <v>500652026</v>
      </c>
      <c r="T105" s="36">
        <f t="shared" ref="T105:T136" si="26">IF(($Q105     =0),0,($S105     /$Q105     ))</f>
        <v>0.21384269653092597</v>
      </c>
      <c r="U105" s="36">
        <f t="shared" ref="U105:U136" si="27">IF(($P105     =0),0,(($F105     /$P105     )-1))</f>
        <v>0.13086034530498436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2503939500</v>
      </c>
      <c r="E106" s="32">
        <f>E105</f>
        <v>2503939500</v>
      </c>
      <c r="F106" s="32">
        <f>F105</f>
        <v>566167523</v>
      </c>
      <c r="G106" s="37">
        <f t="shared" si="21"/>
        <v>0.22611070395271132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566167523</v>
      </c>
      <c r="O106" s="37">
        <f t="shared" si="25"/>
        <v>0.22611070395271132</v>
      </c>
      <c r="P106" s="32">
        <f>P105</f>
        <v>500652026</v>
      </c>
      <c r="Q106" s="32">
        <f>Q105</f>
        <v>2341216390</v>
      </c>
      <c r="R106" s="32">
        <f>R105</f>
        <v>2413073438</v>
      </c>
      <c r="S106" s="32">
        <f>S105</f>
        <v>500652026</v>
      </c>
      <c r="T106" s="37">
        <f t="shared" si="26"/>
        <v>0.21384269653092597</v>
      </c>
      <c r="U106" s="37">
        <f t="shared" si="27"/>
        <v>0.13086034530498436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6512188</v>
      </c>
      <c r="E107" s="31">
        <v>6512188</v>
      </c>
      <c r="F107" s="31">
        <v>1607506</v>
      </c>
      <c r="G107" s="36">
        <f t="shared" si="21"/>
        <v>0.24684576059536364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1607506</v>
      </c>
      <c r="O107" s="36">
        <f t="shared" si="25"/>
        <v>0.24684576059536364</v>
      </c>
      <c r="P107" s="31">
        <v>492627</v>
      </c>
      <c r="Q107" s="31">
        <v>7262116</v>
      </c>
      <c r="R107" s="31">
        <v>6308802</v>
      </c>
      <c r="S107" s="31">
        <v>492627</v>
      </c>
      <c r="T107" s="36">
        <f t="shared" si="26"/>
        <v>6.7835187430220059E-2</v>
      </c>
      <c r="U107" s="36">
        <f t="shared" si="27"/>
        <v>2.2631301167008711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17233560</v>
      </c>
      <c r="E108" s="31">
        <v>17233560</v>
      </c>
      <c r="F108" s="31">
        <v>1164806</v>
      </c>
      <c r="G108" s="36">
        <f t="shared" si="21"/>
        <v>6.7589401145207381E-2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1164806</v>
      </c>
      <c r="O108" s="36">
        <f t="shared" si="25"/>
        <v>6.7589401145207381E-2</v>
      </c>
      <c r="P108" s="31">
        <v>3264518</v>
      </c>
      <c r="Q108" s="31">
        <v>18839494</v>
      </c>
      <c r="R108" s="31">
        <v>18660025</v>
      </c>
      <c r="S108" s="31">
        <v>3264518</v>
      </c>
      <c r="T108" s="36">
        <f t="shared" si="26"/>
        <v>0.17328055626122443</v>
      </c>
      <c r="U108" s="36">
        <f t="shared" si="27"/>
        <v>-0.64319204243934325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67248688</v>
      </c>
      <c r="E110" s="31">
        <v>67248688</v>
      </c>
      <c r="F110" s="31">
        <v>15362642</v>
      </c>
      <c r="G110" s="36">
        <f t="shared" si="21"/>
        <v>0.22844523003928344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15362642</v>
      </c>
      <c r="O110" s="36">
        <f t="shared" si="25"/>
        <v>0.22844523003928344</v>
      </c>
      <c r="P110" s="31">
        <v>15893126</v>
      </c>
      <c r="Q110" s="31">
        <v>55858114</v>
      </c>
      <c r="R110" s="31">
        <v>72150562</v>
      </c>
      <c r="S110" s="31">
        <v>15893126</v>
      </c>
      <c r="T110" s="36">
        <f t="shared" si="26"/>
        <v>0.28452672068376672</v>
      </c>
      <c r="U110" s="36">
        <f t="shared" si="27"/>
        <v>-3.3378203885126134E-2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90994436</v>
      </c>
      <c r="E112" s="32">
        <f>SUM(E107:E111)</f>
        <v>90994436</v>
      </c>
      <c r="F112" s="32">
        <f>SUM(F107:F111)</f>
        <v>18134954</v>
      </c>
      <c r="G112" s="37">
        <f t="shared" si="21"/>
        <v>0.19929739440332372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18134954</v>
      </c>
      <c r="O112" s="37">
        <f t="shared" si="25"/>
        <v>0.19929739440332372</v>
      </c>
      <c r="P112" s="32">
        <f>SUM(P107:P111)</f>
        <v>19650271</v>
      </c>
      <c r="Q112" s="32">
        <f>SUM(Q107:Q111)</f>
        <v>81959724</v>
      </c>
      <c r="R112" s="32">
        <f>SUM(R107:R111)</f>
        <v>97119389</v>
      </c>
      <c r="S112" s="32">
        <f>SUM(S107:S111)</f>
        <v>19650271</v>
      </c>
      <c r="T112" s="37">
        <f t="shared" si="26"/>
        <v>0.2397552119624024</v>
      </c>
      <c r="U112" s="37">
        <f t="shared" si="27"/>
        <v>-7.7114305446474463E-2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1290000</v>
      </c>
      <c r="E113" s="31">
        <v>1290000</v>
      </c>
      <c r="F113" s="31">
        <v>135883</v>
      </c>
      <c r="G113" s="36">
        <f t="shared" si="21"/>
        <v>0.10533565891472868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135883</v>
      </c>
      <c r="O113" s="36">
        <f t="shared" si="25"/>
        <v>0.10533565891472868</v>
      </c>
      <c r="P113" s="31">
        <v>176286</v>
      </c>
      <c r="Q113" s="31">
        <v>1008000</v>
      </c>
      <c r="R113" s="31">
        <v>1118000</v>
      </c>
      <c r="S113" s="31">
        <v>176286</v>
      </c>
      <c r="T113" s="36">
        <f t="shared" si="26"/>
        <v>0.17488690476190477</v>
      </c>
      <c r="U113" s="36">
        <f t="shared" si="27"/>
        <v>-0.22919006614251836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41221985</v>
      </c>
      <c r="E114" s="31">
        <v>41221985</v>
      </c>
      <c r="F114" s="31">
        <v>10515932</v>
      </c>
      <c r="G114" s="36">
        <f t="shared" si="21"/>
        <v>0.255104939754842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10515932</v>
      </c>
      <c r="O114" s="36">
        <f t="shared" si="25"/>
        <v>0.255104939754842</v>
      </c>
      <c r="P114" s="31">
        <v>9306391</v>
      </c>
      <c r="Q114" s="31">
        <v>34403829</v>
      </c>
      <c r="R114" s="31">
        <v>38820569</v>
      </c>
      <c r="S114" s="31">
        <v>9306391</v>
      </c>
      <c r="T114" s="36">
        <f t="shared" si="26"/>
        <v>0.27050451273897447</v>
      </c>
      <c r="U114" s="36">
        <f t="shared" si="27"/>
        <v>0.12996885688555326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5371291</v>
      </c>
      <c r="E115" s="31">
        <v>5371291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5874990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1979</v>
      </c>
      <c r="Q116" s="31">
        <v>60000</v>
      </c>
      <c r="R116" s="31">
        <v>60000</v>
      </c>
      <c r="S116" s="31">
        <v>1979</v>
      </c>
      <c r="T116" s="36">
        <f t="shared" si="26"/>
        <v>3.2983333333333337E-2</v>
      </c>
      <c r="U116" s="36">
        <f t="shared" si="27"/>
        <v>-1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197671704</v>
      </c>
      <c r="E117" s="31">
        <v>197671704</v>
      </c>
      <c r="F117" s="31">
        <v>49241741</v>
      </c>
      <c r="G117" s="36">
        <f t="shared" si="21"/>
        <v>0.24910869893649523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49241741</v>
      </c>
      <c r="O117" s="36">
        <f t="shared" si="25"/>
        <v>0.24910869893649523</v>
      </c>
      <c r="P117" s="31">
        <v>54077957</v>
      </c>
      <c r="Q117" s="31">
        <v>185537168</v>
      </c>
      <c r="R117" s="31">
        <v>182050054</v>
      </c>
      <c r="S117" s="31">
        <v>54077957</v>
      </c>
      <c r="T117" s="36">
        <f t="shared" si="26"/>
        <v>0.29146697442315173</v>
      </c>
      <c r="U117" s="36">
        <f t="shared" si="27"/>
        <v>-8.9430449452814975E-2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90162673</v>
      </c>
      <c r="E120" s="31">
        <v>90162673</v>
      </c>
      <c r="F120" s="31">
        <v>1752899</v>
      </c>
      <c r="G120" s="36">
        <f t="shared" si="21"/>
        <v>1.944151544841622E-2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1752899</v>
      </c>
      <c r="O120" s="36">
        <f t="shared" si="25"/>
        <v>1.944151544841622E-2</v>
      </c>
      <c r="P120" s="31">
        <v>1360413</v>
      </c>
      <c r="Q120" s="31">
        <v>91624588</v>
      </c>
      <c r="R120" s="31">
        <v>82149328</v>
      </c>
      <c r="S120" s="31">
        <v>1360413</v>
      </c>
      <c r="T120" s="36">
        <f t="shared" si="26"/>
        <v>1.4847684772126888E-2</v>
      </c>
      <c r="U120" s="36">
        <f t="shared" si="27"/>
        <v>0.28850503486808776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335717653</v>
      </c>
      <c r="E121" s="32">
        <f>SUM(E113:E120)</f>
        <v>335717653</v>
      </c>
      <c r="F121" s="32">
        <f>SUM(F113:F120)</f>
        <v>61646455</v>
      </c>
      <c r="G121" s="37">
        <f t="shared" si="21"/>
        <v>0.1836258964910612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61646455</v>
      </c>
      <c r="O121" s="37">
        <f t="shared" si="25"/>
        <v>0.1836258964910612</v>
      </c>
      <c r="P121" s="32">
        <f>SUM(P113:P120)</f>
        <v>64923026</v>
      </c>
      <c r="Q121" s="32">
        <f>SUM(Q113:Q120)</f>
        <v>312633585</v>
      </c>
      <c r="R121" s="32">
        <f>SUM(R113:R120)</f>
        <v>310072941</v>
      </c>
      <c r="S121" s="32">
        <f>SUM(S113:S120)</f>
        <v>64923026</v>
      </c>
      <c r="T121" s="37">
        <f t="shared" si="26"/>
        <v>0.20766491226462441</v>
      </c>
      <c r="U121" s="37">
        <f t="shared" si="27"/>
        <v>-5.0468550249028743E-2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10429455</v>
      </c>
      <c r="E122" s="31">
        <v>10429455</v>
      </c>
      <c r="F122" s="31">
        <v>2852276</v>
      </c>
      <c r="G122" s="36">
        <f t="shared" si="21"/>
        <v>0.27348274670152944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2852276</v>
      </c>
      <c r="O122" s="36">
        <f t="shared" si="25"/>
        <v>0.27348274670152944</v>
      </c>
      <c r="P122" s="31">
        <v>1684968</v>
      </c>
      <c r="Q122" s="31">
        <v>11870213</v>
      </c>
      <c r="R122" s="31">
        <v>11255928</v>
      </c>
      <c r="S122" s="31">
        <v>1684968</v>
      </c>
      <c r="T122" s="36">
        <f t="shared" si="26"/>
        <v>0.141949264094924</v>
      </c>
      <c r="U122" s="36">
        <f t="shared" si="27"/>
        <v>0.69277754829765303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14364084</v>
      </c>
      <c r="E123" s="31">
        <v>14364084</v>
      </c>
      <c r="F123" s="31">
        <v>2739458</v>
      </c>
      <c r="G123" s="36">
        <f t="shared" si="21"/>
        <v>0.19071581591976208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2739458</v>
      </c>
      <c r="O123" s="36">
        <f t="shared" si="25"/>
        <v>0.19071581591976208</v>
      </c>
      <c r="P123" s="31">
        <v>2568042</v>
      </c>
      <c r="Q123" s="31">
        <v>12991115</v>
      </c>
      <c r="R123" s="31">
        <v>12954393</v>
      </c>
      <c r="S123" s="31">
        <v>2568042</v>
      </c>
      <c r="T123" s="36">
        <f t="shared" si="26"/>
        <v>0.19767679679534819</v>
      </c>
      <c r="U123" s="36">
        <f t="shared" si="27"/>
        <v>6.6749687115709166E-2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85874964</v>
      </c>
      <c r="E124" s="31">
        <v>85874964</v>
      </c>
      <c r="F124" s="31">
        <v>18973141</v>
      </c>
      <c r="G124" s="36">
        <f t="shared" si="21"/>
        <v>0.22093914356691899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18973141</v>
      </c>
      <c r="O124" s="36">
        <f t="shared" si="25"/>
        <v>0.22093914356691899</v>
      </c>
      <c r="P124" s="31">
        <v>15754344</v>
      </c>
      <c r="Q124" s="31">
        <v>79505457</v>
      </c>
      <c r="R124" s="31">
        <v>78445777</v>
      </c>
      <c r="S124" s="31">
        <v>15754344</v>
      </c>
      <c r="T124" s="36">
        <f t="shared" si="26"/>
        <v>0.19815424744995805</v>
      </c>
      <c r="U124" s="36">
        <f t="shared" si="27"/>
        <v>0.20431171237596435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110668503</v>
      </c>
      <c r="E126" s="32">
        <f>SUM(E122:E125)</f>
        <v>110668503</v>
      </c>
      <c r="F126" s="32">
        <f>SUM(F122:F125)</f>
        <v>24564875</v>
      </c>
      <c r="G126" s="37">
        <f t="shared" si="21"/>
        <v>0.2219680788489567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24564875</v>
      </c>
      <c r="O126" s="37">
        <f t="shared" si="25"/>
        <v>0.2219680788489567</v>
      </c>
      <c r="P126" s="32">
        <f>SUM(P122:P125)</f>
        <v>20007354</v>
      </c>
      <c r="Q126" s="32">
        <f>SUM(Q122:Q125)</f>
        <v>104366785</v>
      </c>
      <c r="R126" s="32">
        <f>SUM(R122:R125)</f>
        <v>102656098</v>
      </c>
      <c r="S126" s="32">
        <f>SUM(S122:S125)</f>
        <v>20007354</v>
      </c>
      <c r="T126" s="37">
        <f t="shared" si="26"/>
        <v>0.19170231218677475</v>
      </c>
      <c r="U126" s="37">
        <f t="shared" si="27"/>
        <v>0.2277922907746821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12415960</v>
      </c>
      <c r="E127" s="31">
        <v>12415960</v>
      </c>
      <c r="F127" s="31">
        <v>2308967</v>
      </c>
      <c r="G127" s="36">
        <f t="shared" si="21"/>
        <v>0.18596765775662938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2308967</v>
      </c>
      <c r="O127" s="36">
        <f t="shared" si="25"/>
        <v>0.18596765775662938</v>
      </c>
      <c r="P127" s="31">
        <v>1732539</v>
      </c>
      <c r="Q127" s="31">
        <v>10269984</v>
      </c>
      <c r="R127" s="31">
        <v>10549892</v>
      </c>
      <c r="S127" s="31">
        <v>1732539</v>
      </c>
      <c r="T127" s="36">
        <f t="shared" si="26"/>
        <v>0.16869928911281654</v>
      </c>
      <c r="U127" s="36">
        <f t="shared" si="27"/>
        <v>0.33270708480444022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16975435</v>
      </c>
      <c r="E128" s="31">
        <v>16975435</v>
      </c>
      <c r="F128" s="31">
        <v>1665070</v>
      </c>
      <c r="G128" s="36">
        <f t="shared" si="21"/>
        <v>9.8087029875817619E-2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1665070</v>
      </c>
      <c r="O128" s="36">
        <f t="shared" si="25"/>
        <v>9.8087029875817619E-2</v>
      </c>
      <c r="P128" s="31">
        <v>4650901</v>
      </c>
      <c r="Q128" s="31">
        <v>17595942</v>
      </c>
      <c r="R128" s="31">
        <v>17302122</v>
      </c>
      <c r="S128" s="31">
        <v>4650901</v>
      </c>
      <c r="T128" s="36">
        <f t="shared" si="26"/>
        <v>0.26431668165307659</v>
      </c>
      <c r="U128" s="36">
        <f t="shared" si="27"/>
        <v>-0.64198979939585898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16169963</v>
      </c>
      <c r="E129" s="31">
        <v>16169963</v>
      </c>
      <c r="F129" s="31">
        <v>3119824</v>
      </c>
      <c r="G129" s="36">
        <f t="shared" si="21"/>
        <v>0.19293946436364759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3119824</v>
      </c>
      <c r="O129" s="36">
        <f t="shared" si="25"/>
        <v>0.19293946436364759</v>
      </c>
      <c r="P129" s="31">
        <v>2622755</v>
      </c>
      <c r="Q129" s="31">
        <v>7960300</v>
      </c>
      <c r="R129" s="31">
        <v>14752182</v>
      </c>
      <c r="S129" s="31">
        <v>2622755</v>
      </c>
      <c r="T129" s="36">
        <f t="shared" si="26"/>
        <v>0.32947941660490182</v>
      </c>
      <c r="U129" s="36">
        <f t="shared" si="27"/>
        <v>0.18952170522980616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56400266</v>
      </c>
      <c r="E130" s="31">
        <v>56400266</v>
      </c>
      <c r="F130" s="31">
        <v>16141827</v>
      </c>
      <c r="G130" s="36">
        <f t="shared" si="21"/>
        <v>0.28620125656854173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16141827</v>
      </c>
      <c r="O130" s="36">
        <f t="shared" si="25"/>
        <v>0.28620125656854173</v>
      </c>
      <c r="P130" s="31">
        <v>13500991</v>
      </c>
      <c r="Q130" s="31">
        <v>57717224</v>
      </c>
      <c r="R130" s="31">
        <v>43704212</v>
      </c>
      <c r="S130" s="31">
        <v>13500991</v>
      </c>
      <c r="T130" s="36">
        <f t="shared" si="26"/>
        <v>0.23391615300139867</v>
      </c>
      <c r="U130" s="36">
        <f t="shared" si="27"/>
        <v>0.19560312276335856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101961624</v>
      </c>
      <c r="E132" s="32">
        <f>SUM(E127:E131)</f>
        <v>101961624</v>
      </c>
      <c r="F132" s="32">
        <f>SUM(F127:F131)</f>
        <v>23235688</v>
      </c>
      <c r="G132" s="37">
        <f t="shared" si="21"/>
        <v>0.22788660172772454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23235688</v>
      </c>
      <c r="O132" s="37">
        <f t="shared" si="25"/>
        <v>0.22788660172772454</v>
      </c>
      <c r="P132" s="32">
        <f>SUM(P127:P131)</f>
        <v>22507186</v>
      </c>
      <c r="Q132" s="32">
        <f>SUM(Q127:Q131)</f>
        <v>93543450</v>
      </c>
      <c r="R132" s="32">
        <f>SUM(R127:R131)</f>
        <v>86308408</v>
      </c>
      <c r="S132" s="32">
        <f>SUM(S127:S131)</f>
        <v>22507186</v>
      </c>
      <c r="T132" s="37">
        <f t="shared" si="26"/>
        <v>0.24060675547031887</v>
      </c>
      <c r="U132" s="37">
        <f t="shared" si="27"/>
        <v>3.2367529197119493E-2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99825795</v>
      </c>
      <c r="E133" s="31">
        <v>99825795</v>
      </c>
      <c r="F133" s="31">
        <v>21777112</v>
      </c>
      <c r="G133" s="36">
        <f t="shared" si="21"/>
        <v>0.21815115021122547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21777112</v>
      </c>
      <c r="O133" s="36">
        <f t="shared" si="25"/>
        <v>0.21815115021122547</v>
      </c>
      <c r="P133" s="31">
        <v>21275916</v>
      </c>
      <c r="Q133" s="31">
        <v>93755505</v>
      </c>
      <c r="R133" s="31">
        <v>93762505</v>
      </c>
      <c r="S133" s="31">
        <v>21275916</v>
      </c>
      <c r="T133" s="36">
        <f t="shared" si="26"/>
        <v>0.2269297786833957</v>
      </c>
      <c r="U133" s="36">
        <f t="shared" si="27"/>
        <v>2.3556964597905017E-2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17362300</v>
      </c>
      <c r="E134" s="31">
        <v>17362300</v>
      </c>
      <c r="F134" s="31">
        <v>3560859</v>
      </c>
      <c r="G134" s="36">
        <f t="shared" si="21"/>
        <v>0.20509143373861757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3560859</v>
      </c>
      <c r="O134" s="36">
        <f t="shared" si="25"/>
        <v>0.20509143373861757</v>
      </c>
      <c r="P134" s="31">
        <v>5134353</v>
      </c>
      <c r="Q134" s="31">
        <v>15154887</v>
      </c>
      <c r="R134" s="31">
        <v>16997578</v>
      </c>
      <c r="S134" s="31">
        <v>5134353</v>
      </c>
      <c r="T134" s="36">
        <f t="shared" si="26"/>
        <v>0.3387919025724177</v>
      </c>
      <c r="U134" s="36">
        <f t="shared" si="27"/>
        <v>-0.30646393031410191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10883648</v>
      </c>
      <c r="E136" s="31">
        <v>10883648</v>
      </c>
      <c r="F136" s="31">
        <v>2904962</v>
      </c>
      <c r="G136" s="36">
        <f t="shared" si="21"/>
        <v>0.26691069023915509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2904962</v>
      </c>
      <c r="O136" s="36">
        <f t="shared" si="25"/>
        <v>0.26691069023915509</v>
      </c>
      <c r="P136" s="31">
        <v>2345667</v>
      </c>
      <c r="Q136" s="31">
        <v>9614584</v>
      </c>
      <c r="R136" s="31">
        <v>10011742</v>
      </c>
      <c r="S136" s="31">
        <v>2345667</v>
      </c>
      <c r="T136" s="36">
        <f t="shared" si="26"/>
        <v>0.24396968189159302</v>
      </c>
      <c r="U136" s="36">
        <f t="shared" si="27"/>
        <v>0.23843751052472495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128071743</v>
      </c>
      <c r="E137" s="32">
        <f>SUM(E133:E136)</f>
        <v>128071743</v>
      </c>
      <c r="F137" s="32">
        <f>SUM(F133:F136)</f>
        <v>28242933</v>
      </c>
      <c r="G137" s="37">
        <f t="shared" ref="G137:G170" si="28">IF(($D137     =0),0,($F137     /$D137     ))</f>
        <v>0.22052431190852145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28242933</v>
      </c>
      <c r="O137" s="37">
        <f t="shared" ref="O137:O170" si="32">IF(($D137     =0),0,($N137     /$D137     ))</f>
        <v>0.22052431190852145</v>
      </c>
      <c r="P137" s="32">
        <f>SUM(P133:P136)</f>
        <v>28755936</v>
      </c>
      <c r="Q137" s="32">
        <f>SUM(Q133:Q136)</f>
        <v>118524976</v>
      </c>
      <c r="R137" s="32">
        <f>SUM(R133:R136)</f>
        <v>120771825</v>
      </c>
      <c r="S137" s="32">
        <f>SUM(S133:S136)</f>
        <v>28755936</v>
      </c>
      <c r="T137" s="37">
        <f t="shared" ref="T137:T170" si="33">IF(($Q137     =0),0,($S137     /$Q137     ))</f>
        <v>0.24261499112220872</v>
      </c>
      <c r="U137" s="37">
        <f t="shared" ref="U137:U170" si="34">IF(($P137     =0),0,(($F137     /$P137     )-1))</f>
        <v>-1.7839899212461763E-2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853824</v>
      </c>
      <c r="E138" s="31">
        <v>853824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853824</v>
      </c>
      <c r="R138" s="31">
        <v>853824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30172130</v>
      </c>
      <c r="E139" s="31">
        <v>30172130</v>
      </c>
      <c r="F139" s="31">
        <v>6973597</v>
      </c>
      <c r="G139" s="36">
        <f t="shared" si="28"/>
        <v>0.23112710305835218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6973597</v>
      </c>
      <c r="O139" s="36">
        <f t="shared" si="32"/>
        <v>0.23112710305835218</v>
      </c>
      <c r="P139" s="31">
        <v>7234755</v>
      </c>
      <c r="Q139" s="31">
        <v>26723634</v>
      </c>
      <c r="R139" s="31">
        <v>26447812</v>
      </c>
      <c r="S139" s="31">
        <v>7234755</v>
      </c>
      <c r="T139" s="36">
        <f t="shared" si="33"/>
        <v>0.27072496951574776</v>
      </c>
      <c r="U139" s="36">
        <f t="shared" si="34"/>
        <v>-3.6097697848786914E-2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56103363</v>
      </c>
      <c r="E140" s="31">
        <v>56103363</v>
      </c>
      <c r="F140" s="31">
        <v>13628367</v>
      </c>
      <c r="G140" s="36">
        <f t="shared" si="28"/>
        <v>0.2429153311183859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13628367</v>
      </c>
      <c r="O140" s="36">
        <f t="shared" si="32"/>
        <v>0.2429153311183859</v>
      </c>
      <c r="P140" s="31">
        <v>11064451</v>
      </c>
      <c r="Q140" s="31">
        <v>44999321</v>
      </c>
      <c r="R140" s="31">
        <v>45715743</v>
      </c>
      <c r="S140" s="31">
        <v>11064451</v>
      </c>
      <c r="T140" s="36">
        <f t="shared" si="33"/>
        <v>0.2458803989509086</v>
      </c>
      <c r="U140" s="36">
        <f t="shared" si="34"/>
        <v>0.23172555059442179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18966170</v>
      </c>
      <c r="E141" s="31">
        <v>18966170</v>
      </c>
      <c r="F141" s="31">
        <v>4048691</v>
      </c>
      <c r="G141" s="36">
        <f t="shared" si="28"/>
        <v>0.21346908732759434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4048691</v>
      </c>
      <c r="O141" s="36">
        <f t="shared" si="32"/>
        <v>0.21346908732759434</v>
      </c>
      <c r="P141" s="31">
        <v>4011679</v>
      </c>
      <c r="Q141" s="31">
        <v>11818619</v>
      </c>
      <c r="R141" s="31">
        <v>17119999</v>
      </c>
      <c r="S141" s="31">
        <v>4011679</v>
      </c>
      <c r="T141" s="36">
        <f t="shared" si="33"/>
        <v>0.33943720497293295</v>
      </c>
      <c r="U141" s="36">
        <f t="shared" si="34"/>
        <v>9.2260622048772056E-3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36004541</v>
      </c>
      <c r="E142" s="31">
        <v>36004541</v>
      </c>
      <c r="F142" s="31">
        <v>15297535</v>
      </c>
      <c r="G142" s="36">
        <f t="shared" si="28"/>
        <v>0.42487793414725106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15297535</v>
      </c>
      <c r="O142" s="36">
        <f t="shared" si="32"/>
        <v>0.42487793414725106</v>
      </c>
      <c r="P142" s="31">
        <v>14954303</v>
      </c>
      <c r="Q142" s="31">
        <v>46420958</v>
      </c>
      <c r="R142" s="31">
        <v>45172205</v>
      </c>
      <c r="S142" s="31">
        <v>14954303</v>
      </c>
      <c r="T142" s="36">
        <f t="shared" si="33"/>
        <v>0.32214550591566854</v>
      </c>
      <c r="U142" s="36">
        <f t="shared" si="34"/>
        <v>2.2952056006889876E-2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1903520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1903520</v>
      </c>
      <c r="O143" s="36">
        <f t="shared" si="32"/>
        <v>0</v>
      </c>
      <c r="P143" s="31">
        <v>2052436</v>
      </c>
      <c r="Q143" s="31">
        <v>6233675</v>
      </c>
      <c r="R143" s="31">
        <v>7405275</v>
      </c>
      <c r="S143" s="31">
        <v>2052436</v>
      </c>
      <c r="T143" s="36">
        <f t="shared" si="33"/>
        <v>0.32924976037409714</v>
      </c>
      <c r="U143" s="36">
        <f t="shared" si="34"/>
        <v>-7.2555733771966557E-2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142100028</v>
      </c>
      <c r="E144" s="32">
        <f>SUM(E138:E143)</f>
        <v>142100028</v>
      </c>
      <c r="F144" s="32">
        <f>SUM(F138:F143)</f>
        <v>41851710</v>
      </c>
      <c r="G144" s="37">
        <f t="shared" si="28"/>
        <v>0.29452288355636352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41851710</v>
      </c>
      <c r="O144" s="37">
        <f t="shared" si="32"/>
        <v>0.29452288355636352</v>
      </c>
      <c r="P144" s="32">
        <f>SUM(P138:P143)</f>
        <v>39317624</v>
      </c>
      <c r="Q144" s="32">
        <f>SUM(Q138:Q143)</f>
        <v>137050031</v>
      </c>
      <c r="R144" s="32">
        <f>SUM(R138:R143)</f>
        <v>142714858</v>
      </c>
      <c r="S144" s="32">
        <f>SUM(S138:S143)</f>
        <v>39317624</v>
      </c>
      <c r="T144" s="37">
        <f t="shared" si="33"/>
        <v>0.2868851886651525</v>
      </c>
      <c r="U144" s="37">
        <f t="shared" si="34"/>
        <v>6.4451656590438944E-2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256522</v>
      </c>
      <c r="E145" s="31">
        <v>256522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173913</v>
      </c>
      <c r="R145" s="31">
        <v>173913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29977782</v>
      </c>
      <c r="E146" s="31">
        <v>29977782</v>
      </c>
      <c r="F146" s="31">
        <v>6354334</v>
      </c>
      <c r="G146" s="36">
        <f t="shared" si="28"/>
        <v>0.21196811692072481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6354334</v>
      </c>
      <c r="O146" s="36">
        <f t="shared" si="32"/>
        <v>0.21196811692072481</v>
      </c>
      <c r="P146" s="31">
        <v>6119943</v>
      </c>
      <c r="Q146" s="31">
        <v>22667139</v>
      </c>
      <c r="R146" s="31">
        <v>28737894</v>
      </c>
      <c r="S146" s="31">
        <v>6119943</v>
      </c>
      <c r="T146" s="36">
        <f t="shared" si="33"/>
        <v>0.26999185914022938</v>
      </c>
      <c r="U146" s="36">
        <f t="shared" si="34"/>
        <v>3.8299539717935316E-2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25861119</v>
      </c>
      <c r="E147" s="31">
        <v>25861119</v>
      </c>
      <c r="F147" s="31">
        <v>8497524</v>
      </c>
      <c r="G147" s="36">
        <f t="shared" si="28"/>
        <v>0.32858299751066455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8497524</v>
      </c>
      <c r="O147" s="36">
        <f t="shared" si="32"/>
        <v>0.32858299751066455</v>
      </c>
      <c r="P147" s="31">
        <v>6022192</v>
      </c>
      <c r="Q147" s="31">
        <v>25428299</v>
      </c>
      <c r="R147" s="31">
        <v>25321380</v>
      </c>
      <c r="S147" s="31">
        <v>6022192</v>
      </c>
      <c r="T147" s="36">
        <f t="shared" si="33"/>
        <v>0.23683031255846096</v>
      </c>
      <c r="U147" s="36">
        <f t="shared" si="34"/>
        <v>0.41103505168882037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17402920</v>
      </c>
      <c r="E148" s="31">
        <v>17402920</v>
      </c>
      <c r="F148" s="31">
        <v>6559700</v>
      </c>
      <c r="G148" s="36">
        <f t="shared" si="28"/>
        <v>0.37693099778657835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6559700</v>
      </c>
      <c r="O148" s="36">
        <f t="shared" si="32"/>
        <v>0.37693099778657835</v>
      </c>
      <c r="P148" s="31">
        <v>3493219</v>
      </c>
      <c r="Q148" s="31">
        <v>16283373</v>
      </c>
      <c r="R148" s="31">
        <v>16283373</v>
      </c>
      <c r="S148" s="31">
        <v>3493219</v>
      </c>
      <c r="T148" s="36">
        <f t="shared" si="33"/>
        <v>0.21452674455102147</v>
      </c>
      <c r="U148" s="36">
        <f t="shared" si="34"/>
        <v>0.87783817733729252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73498343</v>
      </c>
      <c r="E150" s="32">
        <f>SUM(E145:E149)</f>
        <v>73498343</v>
      </c>
      <c r="F150" s="32">
        <f>SUM(F145:F149)</f>
        <v>21411558</v>
      </c>
      <c r="G150" s="37">
        <f t="shared" si="28"/>
        <v>0.29132028187356551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21411558</v>
      </c>
      <c r="O150" s="37">
        <f t="shared" si="32"/>
        <v>0.29132028187356551</v>
      </c>
      <c r="P150" s="32">
        <f>SUM(P145:P149)</f>
        <v>15635354</v>
      </c>
      <c r="Q150" s="32">
        <f>SUM(Q145:Q149)</f>
        <v>64552724</v>
      </c>
      <c r="R150" s="32">
        <f>SUM(R145:R149)</f>
        <v>70516560</v>
      </c>
      <c r="S150" s="32">
        <f>SUM(S145:S149)</f>
        <v>15635354</v>
      </c>
      <c r="T150" s="37">
        <f t="shared" si="33"/>
        <v>0.24221059981914939</v>
      </c>
      <c r="U150" s="37">
        <f t="shared" si="34"/>
        <v>0.36943224950327314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35341762</v>
      </c>
      <c r="E151" s="31">
        <v>35341762</v>
      </c>
      <c r="F151" s="31">
        <v>6192064</v>
      </c>
      <c r="G151" s="36">
        <f t="shared" si="28"/>
        <v>0.17520529961126444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6192064</v>
      </c>
      <c r="O151" s="36">
        <f t="shared" si="32"/>
        <v>0.17520529961126444</v>
      </c>
      <c r="P151" s="31">
        <v>5077581</v>
      </c>
      <c r="Q151" s="31">
        <v>32771103</v>
      </c>
      <c r="R151" s="31">
        <v>31854524</v>
      </c>
      <c r="S151" s="31">
        <v>5077581</v>
      </c>
      <c r="T151" s="36">
        <f t="shared" si="33"/>
        <v>0.15494080257231502</v>
      </c>
      <c r="U151" s="36">
        <f t="shared" si="34"/>
        <v>0.21949093475810622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163280700</v>
      </c>
      <c r="E152" s="31">
        <v>163280700</v>
      </c>
      <c r="F152" s="31">
        <v>35248664</v>
      </c>
      <c r="G152" s="36">
        <f t="shared" si="28"/>
        <v>0.21587771243018924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35248664</v>
      </c>
      <c r="O152" s="36">
        <f t="shared" si="32"/>
        <v>0.21587771243018924</v>
      </c>
      <c r="P152" s="31">
        <v>29453406</v>
      </c>
      <c r="Q152" s="31">
        <v>160225000</v>
      </c>
      <c r="R152" s="31">
        <v>162683116</v>
      </c>
      <c r="S152" s="31">
        <v>29453406</v>
      </c>
      <c r="T152" s="36">
        <f t="shared" si="33"/>
        <v>0.18382528319550631</v>
      </c>
      <c r="U152" s="36">
        <f t="shared" si="34"/>
        <v>0.19676019812445467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54323379</v>
      </c>
      <c r="E153" s="31">
        <v>54323379</v>
      </c>
      <c r="F153" s="31">
        <v>13333580</v>
      </c>
      <c r="G153" s="36">
        <f t="shared" si="28"/>
        <v>0.24544828111668091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13333580</v>
      </c>
      <c r="O153" s="36">
        <f t="shared" si="32"/>
        <v>0.24544828111668091</v>
      </c>
      <c r="P153" s="31">
        <v>12271751</v>
      </c>
      <c r="Q153" s="31">
        <v>51902150</v>
      </c>
      <c r="R153" s="31">
        <v>58721000</v>
      </c>
      <c r="S153" s="31">
        <v>12271751</v>
      </c>
      <c r="T153" s="36">
        <f t="shared" si="33"/>
        <v>0.23644012820278157</v>
      </c>
      <c r="U153" s="36">
        <f t="shared" si="34"/>
        <v>8.6526283005579296E-2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22023654</v>
      </c>
      <c r="E154" s="31">
        <v>22023654</v>
      </c>
      <c r="F154" s="31">
        <v>5871940</v>
      </c>
      <c r="G154" s="36">
        <f t="shared" si="28"/>
        <v>0.26661969898364729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5871940</v>
      </c>
      <c r="O154" s="36">
        <f t="shared" si="32"/>
        <v>0.26661969898364729</v>
      </c>
      <c r="P154" s="31">
        <v>5257490</v>
      </c>
      <c r="Q154" s="31">
        <v>20833773</v>
      </c>
      <c r="R154" s="31">
        <v>19869901</v>
      </c>
      <c r="S154" s="31">
        <v>5257490</v>
      </c>
      <c r="T154" s="36">
        <f t="shared" si="33"/>
        <v>0.25235419431708311</v>
      </c>
      <c r="U154" s="36">
        <f t="shared" si="34"/>
        <v>0.11687135876625532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9911534</v>
      </c>
      <c r="E155" s="31">
        <v>9911534</v>
      </c>
      <c r="F155" s="31">
        <v>2774837</v>
      </c>
      <c r="G155" s="36">
        <f t="shared" si="28"/>
        <v>0.27996039765388486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2774837</v>
      </c>
      <c r="O155" s="36">
        <f t="shared" si="32"/>
        <v>0.27996039765388486</v>
      </c>
      <c r="P155" s="31">
        <v>2612857</v>
      </c>
      <c r="Q155" s="31">
        <v>9423485</v>
      </c>
      <c r="R155" s="31">
        <v>9351065</v>
      </c>
      <c r="S155" s="31">
        <v>2612857</v>
      </c>
      <c r="T155" s="36">
        <f t="shared" si="33"/>
        <v>0.27727077615128587</v>
      </c>
      <c r="U155" s="36">
        <f t="shared" si="34"/>
        <v>6.1993442427197509E-2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4701565</v>
      </c>
      <c r="E156" s="31">
        <v>4789403</v>
      </c>
      <c r="F156" s="31">
        <v>1066322</v>
      </c>
      <c r="G156" s="36">
        <f t="shared" si="28"/>
        <v>0.22680150120225925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1066322</v>
      </c>
      <c r="O156" s="36">
        <f t="shared" si="32"/>
        <v>0.22680150120225925</v>
      </c>
      <c r="P156" s="31">
        <v>972599</v>
      </c>
      <c r="Q156" s="31">
        <v>4535070</v>
      </c>
      <c r="R156" s="31">
        <v>4136308</v>
      </c>
      <c r="S156" s="31">
        <v>972599</v>
      </c>
      <c r="T156" s="36">
        <f t="shared" si="33"/>
        <v>0.21446173928958098</v>
      </c>
      <c r="U156" s="36">
        <f t="shared" si="34"/>
        <v>9.636345503131305E-2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289582594</v>
      </c>
      <c r="E157" s="32">
        <f>SUM(E151:E156)</f>
        <v>289670432</v>
      </c>
      <c r="F157" s="32">
        <f>SUM(F151:F156)</f>
        <v>64487407</v>
      </c>
      <c r="G157" s="37">
        <f t="shared" si="28"/>
        <v>0.22269089488161709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64487407</v>
      </c>
      <c r="O157" s="37">
        <f t="shared" si="32"/>
        <v>0.22269089488161709</v>
      </c>
      <c r="P157" s="32">
        <f>SUM(P151:P156)</f>
        <v>55645684</v>
      </c>
      <c r="Q157" s="32">
        <f>SUM(Q151:Q156)</f>
        <v>279690581</v>
      </c>
      <c r="R157" s="32">
        <f>SUM(R151:R156)</f>
        <v>286615914</v>
      </c>
      <c r="S157" s="32">
        <f>SUM(S151:S156)</f>
        <v>55645684</v>
      </c>
      <c r="T157" s="37">
        <f t="shared" si="33"/>
        <v>0.19895444387524799</v>
      </c>
      <c r="U157" s="37">
        <f t="shared" si="34"/>
        <v>0.15889323959069324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2147834</v>
      </c>
      <c r="E158" s="31">
        <v>2147834</v>
      </c>
      <c r="F158" s="31">
        <v>327250</v>
      </c>
      <c r="G158" s="36">
        <f t="shared" si="28"/>
        <v>0.1523627989872588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327250</v>
      </c>
      <c r="O158" s="36">
        <f t="shared" si="32"/>
        <v>0.1523627989872588</v>
      </c>
      <c r="P158" s="31">
        <v>0</v>
      </c>
      <c r="Q158" s="31">
        <v>1889565</v>
      </c>
      <c r="R158" s="31">
        <v>1746935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154351267</v>
      </c>
      <c r="E159" s="31">
        <v>154351267</v>
      </c>
      <c r="F159" s="31">
        <v>33601200</v>
      </c>
      <c r="G159" s="36">
        <f t="shared" si="28"/>
        <v>0.21769306240939376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33601200</v>
      </c>
      <c r="O159" s="36">
        <f t="shared" si="32"/>
        <v>0.21769306240939376</v>
      </c>
      <c r="P159" s="31">
        <v>33622427</v>
      </c>
      <c r="Q159" s="31">
        <v>140077410</v>
      </c>
      <c r="R159" s="31">
        <v>145242328</v>
      </c>
      <c r="S159" s="31">
        <v>33622427</v>
      </c>
      <c r="T159" s="36">
        <f t="shared" si="33"/>
        <v>0.24002747480839345</v>
      </c>
      <c r="U159" s="36">
        <f t="shared" si="34"/>
        <v>-6.3133455535502314E-4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3101804</v>
      </c>
      <c r="E160" s="31">
        <v>3101804</v>
      </c>
      <c r="F160" s="31">
        <v>314626</v>
      </c>
      <c r="G160" s="36">
        <f t="shared" si="28"/>
        <v>0.10143323046846286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314626</v>
      </c>
      <c r="O160" s="36">
        <f t="shared" si="32"/>
        <v>0.10143323046846286</v>
      </c>
      <c r="P160" s="31">
        <v>218191</v>
      </c>
      <c r="Q160" s="31">
        <v>2328894</v>
      </c>
      <c r="R160" s="31">
        <v>1666638</v>
      </c>
      <c r="S160" s="31">
        <v>218191</v>
      </c>
      <c r="T160" s="36">
        <f t="shared" si="33"/>
        <v>9.3688677973321241E-2</v>
      </c>
      <c r="U160" s="36">
        <f t="shared" si="34"/>
        <v>0.4419751502124285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159600905</v>
      </c>
      <c r="E163" s="32">
        <f>SUM(E158:E162)</f>
        <v>159600905</v>
      </c>
      <c r="F163" s="32">
        <f>SUM(F158:F162)</f>
        <v>34243076</v>
      </c>
      <c r="G163" s="37">
        <f t="shared" si="28"/>
        <v>0.21455439742024018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34243076</v>
      </c>
      <c r="O163" s="37">
        <f t="shared" si="32"/>
        <v>0.21455439742024018</v>
      </c>
      <c r="P163" s="32">
        <f>SUM(P158:P162)</f>
        <v>33840618</v>
      </c>
      <c r="Q163" s="32">
        <f>SUM(Q158:Q162)</f>
        <v>144295869</v>
      </c>
      <c r="R163" s="32">
        <f>SUM(R158:R162)</f>
        <v>148655901</v>
      </c>
      <c r="S163" s="32">
        <f>SUM(S158:S162)</f>
        <v>33840618</v>
      </c>
      <c r="T163" s="37">
        <f t="shared" si="33"/>
        <v>0.23452243113072072</v>
      </c>
      <c r="U163" s="37">
        <f t="shared" si="34"/>
        <v>1.1892749712786088E-2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49982679</v>
      </c>
      <c r="E164" s="31">
        <v>49982679</v>
      </c>
      <c r="F164" s="31">
        <v>12778703</v>
      </c>
      <c r="G164" s="36">
        <f t="shared" si="28"/>
        <v>0.25566262664712308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12778703</v>
      </c>
      <c r="O164" s="36">
        <f t="shared" si="32"/>
        <v>0.25566262664712308</v>
      </c>
      <c r="P164" s="31">
        <v>10729952</v>
      </c>
      <c r="Q164" s="31">
        <v>46139076</v>
      </c>
      <c r="R164" s="31">
        <v>49761932</v>
      </c>
      <c r="S164" s="31">
        <v>10729952</v>
      </c>
      <c r="T164" s="36">
        <f t="shared" si="33"/>
        <v>0.23255671613363041</v>
      </c>
      <c r="U164" s="36">
        <f t="shared" si="34"/>
        <v>0.19093757362567887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24409180</v>
      </c>
      <c r="E165" s="31">
        <v>24409180</v>
      </c>
      <c r="F165" s="31">
        <v>5126848</v>
      </c>
      <c r="G165" s="36">
        <f t="shared" si="28"/>
        <v>0.21003769893130372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5126848</v>
      </c>
      <c r="O165" s="36">
        <f t="shared" si="32"/>
        <v>0.21003769893130372</v>
      </c>
      <c r="P165" s="31">
        <v>4884851</v>
      </c>
      <c r="Q165" s="31">
        <v>22085352</v>
      </c>
      <c r="R165" s="31">
        <v>24535448</v>
      </c>
      <c r="S165" s="31">
        <v>4884851</v>
      </c>
      <c r="T165" s="36">
        <f t="shared" si="33"/>
        <v>0.22118058159091147</v>
      </c>
      <c r="U165" s="36">
        <f t="shared" si="34"/>
        <v>4.9540303276394804E-2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20236757</v>
      </c>
      <c r="E167" s="31">
        <v>20236757</v>
      </c>
      <c r="F167" s="31">
        <v>3436873</v>
      </c>
      <c r="G167" s="36">
        <f t="shared" si="28"/>
        <v>0.16983319016974904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3436873</v>
      </c>
      <c r="O167" s="36">
        <f t="shared" si="32"/>
        <v>0.16983319016974904</v>
      </c>
      <c r="P167" s="31">
        <v>3517595</v>
      </c>
      <c r="Q167" s="31">
        <v>20099460</v>
      </c>
      <c r="R167" s="31">
        <v>19363460</v>
      </c>
      <c r="S167" s="31">
        <v>3517595</v>
      </c>
      <c r="T167" s="36">
        <f t="shared" si="33"/>
        <v>0.17500942811398912</v>
      </c>
      <c r="U167" s="36">
        <f t="shared" si="34"/>
        <v>-2.2948065368525894E-2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94628616</v>
      </c>
      <c r="E169" s="32">
        <f>SUM(E164:E168)</f>
        <v>94628616</v>
      </c>
      <c r="F169" s="32">
        <f>SUM(F164:F168)</f>
        <v>21342424</v>
      </c>
      <c r="G169" s="37">
        <f t="shared" si="28"/>
        <v>0.22553879473414257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21342424</v>
      </c>
      <c r="O169" s="37">
        <f t="shared" si="32"/>
        <v>0.22553879473414257</v>
      </c>
      <c r="P169" s="32">
        <f>SUM(P164:P168)</f>
        <v>19132398</v>
      </c>
      <c r="Q169" s="32">
        <f>SUM(Q164:Q168)</f>
        <v>88323888</v>
      </c>
      <c r="R169" s="32">
        <f>SUM(R164:R168)</f>
        <v>93660840</v>
      </c>
      <c r="S169" s="32">
        <f>SUM(S164:S168)</f>
        <v>19132398</v>
      </c>
      <c r="T169" s="37">
        <f t="shared" si="33"/>
        <v>0.21661634732384064</v>
      </c>
      <c r="U169" s="37">
        <f t="shared" si="34"/>
        <v>0.11551223218333639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4030763945</v>
      </c>
      <c r="E170" s="32">
        <f>SUM(E105,E107:E111,E113:E120,E122:E125,E127:E131,E133:E136,E138:E143,E145:E149,E151:E156,E158:E162,E164:E168)</f>
        <v>4030851783</v>
      </c>
      <c r="F170" s="32">
        <f>SUM(F105,F107:F111,F113:F120,F122:F125,F127:F131,F133:F136,F138:F143,F145:F149,F151:F156,F158:F162,F164:F168)</f>
        <v>905328603</v>
      </c>
      <c r="G170" s="37">
        <f t="shared" si="28"/>
        <v>0.22460471894490958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905328603</v>
      </c>
      <c r="O170" s="37">
        <f t="shared" si="32"/>
        <v>0.22460471894490958</v>
      </c>
      <c r="P170" s="32">
        <f>SUM(P105,P107:P111,P113:P120,P122:P125,P127:P131,P133:P136,P138:P143,P145:P149,P151:P156,P158:P162,P164:P168)</f>
        <v>820067477</v>
      </c>
      <c r="Q170" s="32">
        <f>SUM(Q105,Q107:Q111,Q113:Q120,Q122:Q125,Q127:Q131,Q133:Q136,Q138:Q143,Q145:Q149,Q151:Q156,Q158:Q162,Q164:Q168)</f>
        <v>3766158003</v>
      </c>
      <c r="R170" s="32">
        <f>SUM(R105,R107:R111,R113:R120,R122:R125,R127:R131,R133:R136,R138:R143,R145:R149,R151:R156,R158:R162,R164:R168)</f>
        <v>3872166172</v>
      </c>
      <c r="S170" s="32">
        <f>SUM(S105,S107:S111,S113:S120,S122:S125,S127:S131,S133:S136,S138:S143,S145:S149,S151:S156,S158:S162,S164:S168)</f>
        <v>820067477</v>
      </c>
      <c r="T170" s="37">
        <f t="shared" si="33"/>
        <v>0.21774643452206749</v>
      </c>
      <c r="U170" s="37">
        <f t="shared" si="34"/>
        <v>0.1039684274663657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20258395</v>
      </c>
      <c r="E175" s="31">
        <v>20258395</v>
      </c>
      <c r="F175" s="31">
        <v>4881070</v>
      </c>
      <c r="G175" s="36">
        <f t="shared" si="35"/>
        <v>0.24094060758515173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4881070</v>
      </c>
      <c r="O175" s="36">
        <f t="shared" si="39"/>
        <v>0.24094060758515173</v>
      </c>
      <c r="P175" s="31">
        <v>4514058</v>
      </c>
      <c r="Q175" s="31">
        <v>17856212</v>
      </c>
      <c r="R175" s="31">
        <v>17856212</v>
      </c>
      <c r="S175" s="31">
        <v>4514058</v>
      </c>
      <c r="T175" s="36">
        <f t="shared" si="40"/>
        <v>0.25280042598060554</v>
      </c>
      <c r="U175" s="36">
        <f t="shared" si="41"/>
        <v>8.1304227814529728E-2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24387218</v>
      </c>
      <c r="E176" s="31">
        <v>24387218</v>
      </c>
      <c r="F176" s="31">
        <v>4915567</v>
      </c>
      <c r="G176" s="36">
        <f t="shared" si="35"/>
        <v>0.2015632533403359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4915567</v>
      </c>
      <c r="O176" s="36">
        <f t="shared" si="39"/>
        <v>0.2015632533403359</v>
      </c>
      <c r="P176" s="31">
        <v>4608817</v>
      </c>
      <c r="Q176" s="31">
        <v>23485946</v>
      </c>
      <c r="R176" s="31">
        <v>23315946</v>
      </c>
      <c r="S176" s="31">
        <v>4608817</v>
      </c>
      <c r="T176" s="36">
        <f t="shared" si="40"/>
        <v>0.19623723055481776</v>
      </c>
      <c r="U176" s="36">
        <f t="shared" si="41"/>
        <v>6.6557209800258921E-2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96303384</v>
      </c>
      <c r="E178" s="31">
        <v>96303384</v>
      </c>
      <c r="F178" s="31">
        <v>20632238</v>
      </c>
      <c r="G178" s="36">
        <f t="shared" si="35"/>
        <v>0.21424208727701613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20632238</v>
      </c>
      <c r="O178" s="36">
        <f t="shared" si="39"/>
        <v>0.21424208727701613</v>
      </c>
      <c r="P178" s="31">
        <v>20171766</v>
      </c>
      <c r="Q178" s="31">
        <v>105271260</v>
      </c>
      <c r="R178" s="31">
        <v>101023410</v>
      </c>
      <c r="S178" s="31">
        <v>20171766</v>
      </c>
      <c r="T178" s="36">
        <f t="shared" si="40"/>
        <v>0.19161702823733656</v>
      </c>
      <c r="U178" s="36">
        <f t="shared" si="41"/>
        <v>2.2827550151037768E-2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140948997</v>
      </c>
      <c r="E179" s="32">
        <f>SUM(E173:E178)</f>
        <v>140948997</v>
      </c>
      <c r="F179" s="32">
        <f>SUM(F173:F178)</f>
        <v>30428875</v>
      </c>
      <c r="G179" s="37">
        <f t="shared" si="35"/>
        <v>0.21588571502924564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30428875</v>
      </c>
      <c r="O179" s="37">
        <f t="shared" si="39"/>
        <v>0.21588571502924564</v>
      </c>
      <c r="P179" s="32">
        <f>SUM(P173:P178)</f>
        <v>29294641</v>
      </c>
      <c r="Q179" s="32">
        <f>SUM(Q173:Q178)</f>
        <v>146613418</v>
      </c>
      <c r="R179" s="32">
        <f>SUM(R173:R178)</f>
        <v>142195568</v>
      </c>
      <c r="S179" s="32">
        <f>SUM(S173:S178)</f>
        <v>29294641</v>
      </c>
      <c r="T179" s="37">
        <f t="shared" si="40"/>
        <v>0.19980873101260077</v>
      </c>
      <c r="U179" s="37">
        <f t="shared" si="41"/>
        <v>3.8718139607855306E-2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30342715</v>
      </c>
      <c r="E180" s="31">
        <v>30342715</v>
      </c>
      <c r="F180" s="31">
        <v>6254296</v>
      </c>
      <c r="G180" s="36">
        <f t="shared" si="35"/>
        <v>0.20612183187957966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6254296</v>
      </c>
      <c r="O180" s="36">
        <f t="shared" si="39"/>
        <v>0.20612183187957966</v>
      </c>
      <c r="P180" s="31">
        <v>4077589</v>
      </c>
      <c r="Q180" s="31">
        <v>29005549</v>
      </c>
      <c r="R180" s="31">
        <v>29048609</v>
      </c>
      <c r="S180" s="31">
        <v>4077589</v>
      </c>
      <c r="T180" s="36">
        <f t="shared" si="40"/>
        <v>0.14057961805859975</v>
      </c>
      <c r="U180" s="36">
        <f t="shared" si="41"/>
        <v>0.53382206985549541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1511353</v>
      </c>
      <c r="E181" s="31">
        <v>1511353</v>
      </c>
      <c r="F181" s="31">
        <v>66142</v>
      </c>
      <c r="G181" s="36">
        <f t="shared" si="35"/>
        <v>4.3763435808841483E-2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66142</v>
      </c>
      <c r="O181" s="36">
        <f t="shared" si="39"/>
        <v>4.3763435808841483E-2</v>
      </c>
      <c r="P181" s="31">
        <v>117625</v>
      </c>
      <c r="Q181" s="31">
        <v>1704598</v>
      </c>
      <c r="R181" s="31">
        <v>1479598</v>
      </c>
      <c r="S181" s="31">
        <v>117625</v>
      </c>
      <c r="T181" s="36">
        <f t="shared" si="40"/>
        <v>6.9004539486729424E-2</v>
      </c>
      <c r="U181" s="36">
        <f t="shared" si="41"/>
        <v>-0.43768756641870354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16148496</v>
      </c>
      <c r="E182" s="31">
        <v>16148496</v>
      </c>
      <c r="F182" s="31">
        <v>3285559</v>
      </c>
      <c r="G182" s="36">
        <f t="shared" si="35"/>
        <v>0.20345913328399129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3285559</v>
      </c>
      <c r="O182" s="36">
        <f t="shared" si="39"/>
        <v>0.20345913328399129</v>
      </c>
      <c r="P182" s="31">
        <v>3180245</v>
      </c>
      <c r="Q182" s="31">
        <v>8689332</v>
      </c>
      <c r="R182" s="31">
        <v>15347895</v>
      </c>
      <c r="S182" s="31">
        <v>3180245</v>
      </c>
      <c r="T182" s="36">
        <f t="shared" si="40"/>
        <v>0.36599418689491897</v>
      </c>
      <c r="U182" s="36">
        <f t="shared" si="41"/>
        <v>3.3115058745474046E-2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20369199</v>
      </c>
      <c r="E183" s="31">
        <v>20369199</v>
      </c>
      <c r="F183" s="31">
        <v>3826952</v>
      </c>
      <c r="G183" s="36">
        <f t="shared" si="35"/>
        <v>0.18787935647346762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3826952</v>
      </c>
      <c r="O183" s="36">
        <f t="shared" si="39"/>
        <v>0.18787935647346762</v>
      </c>
      <c r="P183" s="31">
        <v>2104660</v>
      </c>
      <c r="Q183" s="31">
        <v>11631017</v>
      </c>
      <c r="R183" s="31">
        <v>9518202</v>
      </c>
      <c r="S183" s="31">
        <v>2104660</v>
      </c>
      <c r="T183" s="36">
        <f t="shared" si="40"/>
        <v>0.18095236211932283</v>
      </c>
      <c r="U183" s="36">
        <f t="shared" si="41"/>
        <v>0.8183231495823553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24232</v>
      </c>
      <c r="E184" s="31">
        <v>24232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16828</v>
      </c>
      <c r="R184" s="31">
        <v>16828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68395995</v>
      </c>
      <c r="E185" s="32">
        <f>SUM(E180:E184)</f>
        <v>68395995</v>
      </c>
      <c r="F185" s="32">
        <f>SUM(F180:F184)</f>
        <v>13432949</v>
      </c>
      <c r="G185" s="37">
        <f t="shared" si="35"/>
        <v>0.19639964299079207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13432949</v>
      </c>
      <c r="O185" s="37">
        <f t="shared" si="39"/>
        <v>0.19639964299079207</v>
      </c>
      <c r="P185" s="32">
        <f>SUM(P180:P184)</f>
        <v>9480119</v>
      </c>
      <c r="Q185" s="32">
        <f>SUM(Q180:Q184)</f>
        <v>51047324</v>
      </c>
      <c r="R185" s="32">
        <f>SUM(R180:R184)</f>
        <v>55411132</v>
      </c>
      <c r="S185" s="32">
        <f>SUM(S180:S184)</f>
        <v>9480119</v>
      </c>
      <c r="T185" s="37">
        <f t="shared" si="40"/>
        <v>0.18571235977031822</v>
      </c>
      <c r="U185" s="37">
        <f t="shared" si="41"/>
        <v>0.41695995588241042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36186608</v>
      </c>
      <c r="E186" s="31">
        <v>36186608</v>
      </c>
      <c r="F186" s="31">
        <v>10682640</v>
      </c>
      <c r="G186" s="36">
        <f t="shared" si="35"/>
        <v>0.29520976378885805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10682640</v>
      </c>
      <c r="O186" s="36">
        <f t="shared" si="39"/>
        <v>0.29520976378885805</v>
      </c>
      <c r="P186" s="31">
        <v>5449987</v>
      </c>
      <c r="Q186" s="31">
        <v>18551191</v>
      </c>
      <c r="R186" s="31">
        <v>18501191</v>
      </c>
      <c r="S186" s="31">
        <v>5449987</v>
      </c>
      <c r="T186" s="36">
        <f t="shared" si="40"/>
        <v>0.29378097611091386</v>
      </c>
      <c r="U186" s="36">
        <f t="shared" si="41"/>
        <v>0.96012210671328213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18954986</v>
      </c>
      <c r="E187" s="31">
        <v>18954986</v>
      </c>
      <c r="F187" s="31">
        <v>5387347</v>
      </c>
      <c r="G187" s="36">
        <f t="shared" si="35"/>
        <v>0.28421793611453999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5387347</v>
      </c>
      <c r="O187" s="36">
        <f t="shared" si="39"/>
        <v>0.28421793611453999</v>
      </c>
      <c r="P187" s="31">
        <v>6534484</v>
      </c>
      <c r="Q187" s="31">
        <v>20113188</v>
      </c>
      <c r="R187" s="31">
        <v>20380321</v>
      </c>
      <c r="S187" s="31">
        <v>6534484</v>
      </c>
      <c r="T187" s="36">
        <f t="shared" si="40"/>
        <v>0.32488554275930798</v>
      </c>
      <c r="U187" s="36">
        <f t="shared" si="41"/>
        <v>-0.17555127535701365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92509277</v>
      </c>
      <c r="E188" s="31">
        <v>92509277</v>
      </c>
      <c r="F188" s="31">
        <v>16065185</v>
      </c>
      <c r="G188" s="36">
        <f t="shared" si="35"/>
        <v>0.17366025895975817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16065185</v>
      </c>
      <c r="O188" s="36">
        <f t="shared" si="39"/>
        <v>0.17366025895975817</v>
      </c>
      <c r="P188" s="31">
        <v>14309156</v>
      </c>
      <c r="Q188" s="31">
        <v>71138832</v>
      </c>
      <c r="R188" s="31">
        <v>70974718</v>
      </c>
      <c r="S188" s="31">
        <v>14309156</v>
      </c>
      <c r="T188" s="36">
        <f t="shared" si="40"/>
        <v>0.20114409525306798</v>
      </c>
      <c r="U188" s="36">
        <f t="shared" si="41"/>
        <v>0.12272065522243247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19139700</v>
      </c>
      <c r="E189" s="31">
        <v>19139700</v>
      </c>
      <c r="F189" s="31">
        <v>2510966</v>
      </c>
      <c r="G189" s="36">
        <f t="shared" si="35"/>
        <v>0.13119150247914022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2510966</v>
      </c>
      <c r="O189" s="36">
        <f t="shared" si="39"/>
        <v>0.13119150247914022</v>
      </c>
      <c r="P189" s="31">
        <v>2274047</v>
      </c>
      <c r="Q189" s="31">
        <v>18177760</v>
      </c>
      <c r="R189" s="31">
        <v>17174637</v>
      </c>
      <c r="S189" s="31">
        <v>2274047</v>
      </c>
      <c r="T189" s="36">
        <f t="shared" si="40"/>
        <v>0.12510050743325909</v>
      </c>
      <c r="U189" s="36">
        <f t="shared" si="41"/>
        <v>0.1041838625147149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58292000</v>
      </c>
      <c r="E190" s="31">
        <v>58292000</v>
      </c>
      <c r="F190" s="31">
        <v>11113934</v>
      </c>
      <c r="G190" s="36">
        <f t="shared" si="35"/>
        <v>0.19065967885816235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11113934</v>
      </c>
      <c r="O190" s="36">
        <f t="shared" si="39"/>
        <v>0.19065967885816235</v>
      </c>
      <c r="P190" s="31">
        <v>10241747</v>
      </c>
      <c r="Q190" s="31">
        <v>57302000</v>
      </c>
      <c r="R190" s="31">
        <v>54722000</v>
      </c>
      <c r="S190" s="31">
        <v>10241747</v>
      </c>
      <c r="T190" s="36">
        <f t="shared" si="40"/>
        <v>0.17873280164741195</v>
      </c>
      <c r="U190" s="36">
        <f t="shared" si="41"/>
        <v>8.5159982959938318E-2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225082571</v>
      </c>
      <c r="E191" s="32">
        <f>SUM(E186:E190)</f>
        <v>225082571</v>
      </c>
      <c r="F191" s="32">
        <f>SUM(F186:F190)</f>
        <v>45760072</v>
      </c>
      <c r="G191" s="37">
        <f t="shared" si="35"/>
        <v>0.20330348901159478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45760072</v>
      </c>
      <c r="O191" s="37">
        <f t="shared" si="39"/>
        <v>0.20330348901159478</v>
      </c>
      <c r="P191" s="32">
        <f>SUM(P186:P190)</f>
        <v>38809421</v>
      </c>
      <c r="Q191" s="32">
        <f>SUM(Q186:Q190)</f>
        <v>185282971</v>
      </c>
      <c r="R191" s="32">
        <f>SUM(R186:R190)</f>
        <v>181752867</v>
      </c>
      <c r="S191" s="32">
        <f>SUM(S186:S190)</f>
        <v>38809421</v>
      </c>
      <c r="T191" s="37">
        <f t="shared" si="40"/>
        <v>0.20946026928724065</v>
      </c>
      <c r="U191" s="37">
        <f t="shared" si="41"/>
        <v>0.17909700327660127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1005514</v>
      </c>
      <c r="E192" s="31">
        <v>1005514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2113380</v>
      </c>
      <c r="R192" s="31">
        <v>2113380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23573467</v>
      </c>
      <c r="E193" s="31">
        <v>23573467</v>
      </c>
      <c r="F193" s="31">
        <v>6351071</v>
      </c>
      <c r="G193" s="36">
        <f t="shared" si="35"/>
        <v>0.26941607698180331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6351071</v>
      </c>
      <c r="O193" s="36">
        <f t="shared" si="39"/>
        <v>0.26941607698180331</v>
      </c>
      <c r="P193" s="31">
        <v>5581098</v>
      </c>
      <c r="Q193" s="31">
        <v>25306341</v>
      </c>
      <c r="R193" s="31">
        <v>24806341</v>
      </c>
      <c r="S193" s="31">
        <v>5581098</v>
      </c>
      <c r="T193" s="36">
        <f t="shared" si="40"/>
        <v>0.220541484049393</v>
      </c>
      <c r="U193" s="36">
        <f t="shared" si="41"/>
        <v>0.13796084569738776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37011078</v>
      </c>
      <c r="E194" s="31">
        <v>37011078</v>
      </c>
      <c r="F194" s="31">
        <v>4481012</v>
      </c>
      <c r="G194" s="36">
        <f t="shared" si="35"/>
        <v>0.12107218276646792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4481012</v>
      </c>
      <c r="O194" s="36">
        <f t="shared" si="39"/>
        <v>0.12107218276646792</v>
      </c>
      <c r="P194" s="31">
        <v>4327200</v>
      </c>
      <c r="Q194" s="31">
        <v>19893609</v>
      </c>
      <c r="R194" s="31">
        <v>26115118</v>
      </c>
      <c r="S194" s="31">
        <v>4327200</v>
      </c>
      <c r="T194" s="36">
        <f t="shared" si="40"/>
        <v>0.21751709305234662</v>
      </c>
      <c r="U194" s="36">
        <f t="shared" si="41"/>
        <v>3.5545387317433841E-2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99404655</v>
      </c>
      <c r="E195" s="31">
        <v>99404655</v>
      </c>
      <c r="F195" s="31">
        <v>48627070</v>
      </c>
      <c r="G195" s="36">
        <f t="shared" si="35"/>
        <v>0.48918302669024905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48627070</v>
      </c>
      <c r="O195" s="36">
        <f t="shared" si="39"/>
        <v>0.48918302669024905</v>
      </c>
      <c r="P195" s="31">
        <v>22268228</v>
      </c>
      <c r="Q195" s="31">
        <v>94392739</v>
      </c>
      <c r="R195" s="31">
        <v>104400262</v>
      </c>
      <c r="S195" s="31">
        <v>22268228</v>
      </c>
      <c r="T195" s="36">
        <f t="shared" si="40"/>
        <v>0.23591039137025147</v>
      </c>
      <c r="U195" s="36">
        <f t="shared" si="41"/>
        <v>1.1836973287681443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20046012</v>
      </c>
      <c r="E196" s="31">
        <v>20046012</v>
      </c>
      <c r="F196" s="31">
        <v>3640235</v>
      </c>
      <c r="G196" s="36">
        <f t="shared" si="35"/>
        <v>0.18159397490134196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3640235</v>
      </c>
      <c r="O196" s="36">
        <f t="shared" si="39"/>
        <v>0.18159397490134196</v>
      </c>
      <c r="P196" s="31">
        <v>3621949</v>
      </c>
      <c r="Q196" s="31">
        <v>20038373</v>
      </c>
      <c r="R196" s="31">
        <v>18657483</v>
      </c>
      <c r="S196" s="31">
        <v>3621949</v>
      </c>
      <c r="T196" s="36">
        <f t="shared" si="40"/>
        <v>0.18075065276008187</v>
      </c>
      <c r="U196" s="36">
        <f t="shared" si="41"/>
        <v>5.0486630264534593E-3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38902567</v>
      </c>
      <c r="E197" s="31">
        <v>38902567</v>
      </c>
      <c r="F197" s="31">
        <v>11075455</v>
      </c>
      <c r="G197" s="36">
        <f t="shared" si="35"/>
        <v>0.28469727974506154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11075455</v>
      </c>
      <c r="O197" s="36">
        <f t="shared" si="39"/>
        <v>0.28469727974506154</v>
      </c>
      <c r="P197" s="31">
        <v>9306119</v>
      </c>
      <c r="Q197" s="31">
        <v>38657423</v>
      </c>
      <c r="R197" s="31">
        <v>39634567</v>
      </c>
      <c r="S197" s="31">
        <v>9306119</v>
      </c>
      <c r="T197" s="36">
        <f t="shared" si="40"/>
        <v>0.24073304110312785</v>
      </c>
      <c r="U197" s="36">
        <f t="shared" si="41"/>
        <v>0.19012608800725639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219943293</v>
      </c>
      <c r="E198" s="32">
        <f>SUM(E192:E197)</f>
        <v>219943293</v>
      </c>
      <c r="F198" s="32">
        <f>SUM(F192:F197)</f>
        <v>74174843</v>
      </c>
      <c r="G198" s="37">
        <f t="shared" si="35"/>
        <v>0.33724530531603891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74174843</v>
      </c>
      <c r="O198" s="37">
        <f t="shared" si="39"/>
        <v>0.33724530531603891</v>
      </c>
      <c r="P198" s="32">
        <f>SUM(P192:P197)</f>
        <v>45104594</v>
      </c>
      <c r="Q198" s="32">
        <f>SUM(Q192:Q197)</f>
        <v>200401865</v>
      </c>
      <c r="R198" s="32">
        <f>SUM(R192:R197)</f>
        <v>215727151</v>
      </c>
      <c r="S198" s="32">
        <f>SUM(S192:S197)</f>
        <v>45104594</v>
      </c>
      <c r="T198" s="37">
        <f t="shared" si="40"/>
        <v>0.22507072975593315</v>
      </c>
      <c r="U198" s="37">
        <f t="shared" si="41"/>
        <v>0.64450749739594149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243501</v>
      </c>
      <c r="E200" s="31">
        <v>243501</v>
      </c>
      <c r="F200" s="31">
        <v>5069727</v>
      </c>
      <c r="G200" s="36">
        <f t="shared" si="35"/>
        <v>20.820148582552022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5069727</v>
      </c>
      <c r="O200" s="36">
        <f t="shared" si="39"/>
        <v>20.820148582552022</v>
      </c>
      <c r="P200" s="31">
        <v>4768888</v>
      </c>
      <c r="Q200" s="31">
        <v>0</v>
      </c>
      <c r="R200" s="31">
        <v>272816</v>
      </c>
      <c r="S200" s="31">
        <v>4768888</v>
      </c>
      <c r="T200" s="36">
        <f t="shared" si="40"/>
        <v>0</v>
      </c>
      <c r="U200" s="36">
        <f t="shared" si="41"/>
        <v>6.3083679046352037E-2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350000</v>
      </c>
      <c r="E201" s="31">
        <v>350000</v>
      </c>
      <c r="F201" s="31">
        <v>49400</v>
      </c>
      <c r="G201" s="36">
        <f t="shared" si="35"/>
        <v>0.14114285714285715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49400</v>
      </c>
      <c r="O201" s="36">
        <f t="shared" si="39"/>
        <v>0.14114285714285715</v>
      </c>
      <c r="P201" s="31">
        <v>1039900</v>
      </c>
      <c r="Q201" s="31">
        <v>2340000</v>
      </c>
      <c r="R201" s="31">
        <v>2779000</v>
      </c>
      <c r="S201" s="31">
        <v>1039900</v>
      </c>
      <c r="T201" s="36">
        <f t="shared" si="40"/>
        <v>0.44440170940170942</v>
      </c>
      <c r="U201" s="36">
        <f t="shared" si="41"/>
        <v>-0.95249543225310129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51630779</v>
      </c>
      <c r="E202" s="31">
        <v>51630779</v>
      </c>
      <c r="F202" s="31">
        <v>11770327</v>
      </c>
      <c r="G202" s="36">
        <f t="shared" si="35"/>
        <v>0.22797112939163672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11770327</v>
      </c>
      <c r="O202" s="36">
        <f t="shared" si="39"/>
        <v>0.22797112939163672</v>
      </c>
      <c r="P202" s="31">
        <v>10165613</v>
      </c>
      <c r="Q202" s="31">
        <v>55097021</v>
      </c>
      <c r="R202" s="31">
        <v>48747021</v>
      </c>
      <c r="S202" s="31">
        <v>10165613</v>
      </c>
      <c r="T202" s="36">
        <f t="shared" si="40"/>
        <v>0.18450385911064049</v>
      </c>
      <c r="U202" s="36">
        <f t="shared" si="41"/>
        <v>0.15785708151589084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52224280</v>
      </c>
      <c r="E204" s="32">
        <f>SUM(E199:E203)</f>
        <v>52224280</v>
      </c>
      <c r="F204" s="32">
        <f>SUM(F199:F203)</f>
        <v>16889454</v>
      </c>
      <c r="G204" s="37">
        <f t="shared" si="35"/>
        <v>0.32340233316763772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16889454</v>
      </c>
      <c r="O204" s="37">
        <f t="shared" si="39"/>
        <v>0.32340233316763772</v>
      </c>
      <c r="P204" s="32">
        <f>SUM(P199:P203)</f>
        <v>15974401</v>
      </c>
      <c r="Q204" s="32">
        <f>SUM(Q199:Q203)</f>
        <v>57437021</v>
      </c>
      <c r="R204" s="32">
        <f>SUM(R199:R203)</f>
        <v>51798837</v>
      </c>
      <c r="S204" s="32">
        <f>SUM(S199:S203)</f>
        <v>15974401</v>
      </c>
      <c r="T204" s="37">
        <f t="shared" si="40"/>
        <v>0.27812029109239494</v>
      </c>
      <c r="U204" s="37">
        <f t="shared" si="41"/>
        <v>5.7282460857217776E-2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706595136</v>
      </c>
      <c r="E205" s="32">
        <f>SUM(E173:E178,E180:E184,E186:E190,E192:E197,E199:E203)</f>
        <v>706595136</v>
      </c>
      <c r="F205" s="32">
        <f>SUM(F173:F178,F180:F184,F186:F190,F192:F197,F199:F203)</f>
        <v>180686193</v>
      </c>
      <c r="G205" s="37">
        <f t="shared" si="35"/>
        <v>0.25571389299798408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180686193</v>
      </c>
      <c r="O205" s="37">
        <f t="shared" si="39"/>
        <v>0.25571389299798408</v>
      </c>
      <c r="P205" s="32">
        <f>SUM(P173:P178,P180:P184,P186:P190,P192:P197,P199:P203)</f>
        <v>138663176</v>
      </c>
      <c r="Q205" s="32">
        <f>SUM(Q173:Q178,Q180:Q184,Q186:Q190,Q192:Q197,Q199:Q203)</f>
        <v>640782599</v>
      </c>
      <c r="R205" s="32">
        <f>SUM(R173:R178,R180:R184,R186:R190,R192:R197,R199:R203)</f>
        <v>646885555</v>
      </c>
      <c r="S205" s="32">
        <f>SUM(S173:S178,S180:S184,S186:S190,S192:S197,S199:S203)</f>
        <v>138663176</v>
      </c>
      <c r="T205" s="37">
        <f t="shared" si="40"/>
        <v>0.21639660037022948</v>
      </c>
      <c r="U205" s="37">
        <f t="shared" si="41"/>
        <v>0.30305823227357775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36068141</v>
      </c>
      <c r="E208" s="31">
        <v>36068141</v>
      </c>
      <c r="F208" s="31">
        <v>5952559</v>
      </c>
      <c r="G208" s="36">
        <f t="shared" ref="G208:G231" si="42">IF(($D208     =0),0,($F208     /$D208     ))</f>
        <v>0.16503647914651326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5952559</v>
      </c>
      <c r="O208" s="36">
        <f t="shared" ref="O208:O231" si="46">IF(($D208     =0),0,($N208     /$D208     ))</f>
        <v>0.16503647914651326</v>
      </c>
      <c r="P208" s="31">
        <v>13181898</v>
      </c>
      <c r="Q208" s="31">
        <v>65890545</v>
      </c>
      <c r="R208" s="31">
        <v>60314898</v>
      </c>
      <c r="S208" s="31">
        <v>13181898</v>
      </c>
      <c r="T208" s="36">
        <f t="shared" ref="T208:T231" si="47">IF(($Q208     =0),0,($S208     /$Q208     ))</f>
        <v>0.20005750445682305</v>
      </c>
      <c r="U208" s="36">
        <f t="shared" ref="U208:U231" si="48">IF(($P208     =0),0,(($F208     /$P208     )-1))</f>
        <v>-0.54842929295917786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33418283</v>
      </c>
      <c r="E209" s="31">
        <v>33418283</v>
      </c>
      <c r="F209" s="31">
        <v>8375800</v>
      </c>
      <c r="G209" s="36">
        <f t="shared" si="42"/>
        <v>0.25063525854993807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8375800</v>
      </c>
      <c r="O209" s="36">
        <f t="shared" si="46"/>
        <v>0.25063525854993807</v>
      </c>
      <c r="P209" s="31">
        <v>6793996</v>
      </c>
      <c r="Q209" s="31">
        <v>31485925</v>
      </c>
      <c r="R209" s="31">
        <v>33144924</v>
      </c>
      <c r="S209" s="31">
        <v>6793996</v>
      </c>
      <c r="T209" s="36">
        <f t="shared" si="47"/>
        <v>0.21577882815893132</v>
      </c>
      <c r="U209" s="36">
        <f t="shared" si="48"/>
        <v>0.23282380501843103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35360514</v>
      </c>
      <c r="E210" s="31">
        <v>35360514</v>
      </c>
      <c r="F210" s="31">
        <v>5210504</v>
      </c>
      <c r="G210" s="36">
        <f t="shared" si="42"/>
        <v>0.14735374038963348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5210504</v>
      </c>
      <c r="O210" s="36">
        <f t="shared" si="46"/>
        <v>0.14735374038963348</v>
      </c>
      <c r="P210" s="31">
        <v>6042478</v>
      </c>
      <c r="Q210" s="31">
        <v>34504826</v>
      </c>
      <c r="R210" s="31">
        <v>34025963</v>
      </c>
      <c r="S210" s="31">
        <v>6042478</v>
      </c>
      <c r="T210" s="36">
        <f t="shared" si="47"/>
        <v>0.17511979338774233</v>
      </c>
      <c r="U210" s="36">
        <f t="shared" si="48"/>
        <v>-0.13768755136551591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15938878</v>
      </c>
      <c r="E211" s="31">
        <v>15938878</v>
      </c>
      <c r="F211" s="31">
        <v>4310410</v>
      </c>
      <c r="G211" s="36">
        <f t="shared" si="42"/>
        <v>0.27043371559779805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4310410</v>
      </c>
      <c r="O211" s="36">
        <f t="shared" si="46"/>
        <v>0.27043371559779805</v>
      </c>
      <c r="P211" s="31">
        <v>2700778</v>
      </c>
      <c r="Q211" s="31">
        <v>14058474</v>
      </c>
      <c r="R211" s="31">
        <v>17365408</v>
      </c>
      <c r="S211" s="31">
        <v>2700778</v>
      </c>
      <c r="T211" s="36">
        <f t="shared" si="47"/>
        <v>0.19211032434957023</v>
      </c>
      <c r="U211" s="36">
        <f t="shared" si="48"/>
        <v>0.59598826708452157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57367089</v>
      </c>
      <c r="E212" s="31">
        <v>57367089</v>
      </c>
      <c r="F212" s="31">
        <v>35861</v>
      </c>
      <c r="G212" s="36">
        <f t="shared" si="42"/>
        <v>6.2511451470023173E-4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35861</v>
      </c>
      <c r="O212" s="36">
        <f t="shared" si="46"/>
        <v>6.2511451470023173E-4</v>
      </c>
      <c r="P212" s="31">
        <v>57166</v>
      </c>
      <c r="Q212" s="31">
        <v>49351925</v>
      </c>
      <c r="R212" s="31">
        <v>56435216</v>
      </c>
      <c r="S212" s="31">
        <v>57166</v>
      </c>
      <c r="T212" s="36">
        <f t="shared" si="47"/>
        <v>1.1583337428073982E-3</v>
      </c>
      <c r="U212" s="36">
        <f t="shared" si="48"/>
        <v>-0.37268656194241334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7418710</v>
      </c>
      <c r="E213" s="31">
        <v>7418710</v>
      </c>
      <c r="F213" s="31">
        <v>2118189</v>
      </c>
      <c r="G213" s="36">
        <f t="shared" si="42"/>
        <v>0.28551985452996548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2118189</v>
      </c>
      <c r="O213" s="36">
        <f t="shared" si="46"/>
        <v>0.28551985452996548</v>
      </c>
      <c r="P213" s="31">
        <v>1890730</v>
      </c>
      <c r="Q213" s="31">
        <v>7112856</v>
      </c>
      <c r="R213" s="31">
        <v>7112856</v>
      </c>
      <c r="S213" s="31">
        <v>1890730</v>
      </c>
      <c r="T213" s="36">
        <f t="shared" si="47"/>
        <v>0.2658186809911518</v>
      </c>
      <c r="U213" s="36">
        <f t="shared" si="48"/>
        <v>0.12030221131520635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112351309</v>
      </c>
      <c r="E214" s="31">
        <v>112351309</v>
      </c>
      <c r="F214" s="31">
        <v>31183530</v>
      </c>
      <c r="G214" s="36">
        <f t="shared" si="42"/>
        <v>0.27755377554168059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31183530</v>
      </c>
      <c r="O214" s="36">
        <f t="shared" si="46"/>
        <v>0.27755377554168059</v>
      </c>
      <c r="P214" s="31">
        <v>25756801</v>
      </c>
      <c r="Q214" s="31">
        <v>94940697</v>
      </c>
      <c r="R214" s="31">
        <v>115986541</v>
      </c>
      <c r="S214" s="31">
        <v>25756801</v>
      </c>
      <c r="T214" s="36">
        <f t="shared" si="47"/>
        <v>0.27129357392436249</v>
      </c>
      <c r="U214" s="36">
        <f t="shared" si="48"/>
        <v>0.21069111028190179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297922924</v>
      </c>
      <c r="E216" s="32">
        <f>SUM(E208:E215)</f>
        <v>297922924</v>
      </c>
      <c r="F216" s="32">
        <f>SUM(F208:F215)</f>
        <v>57186853</v>
      </c>
      <c r="G216" s="37">
        <f t="shared" si="42"/>
        <v>0.19195183852317454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57186853</v>
      </c>
      <c r="O216" s="37">
        <f t="shared" si="46"/>
        <v>0.19195183852317454</v>
      </c>
      <c r="P216" s="32">
        <f>SUM(P208:P215)</f>
        <v>56423847</v>
      </c>
      <c r="Q216" s="32">
        <f>SUM(Q208:Q215)</f>
        <v>297345248</v>
      </c>
      <c r="R216" s="32">
        <f>SUM(R208:R215)</f>
        <v>324385806</v>
      </c>
      <c r="S216" s="32">
        <f>SUM(S208:S215)</f>
        <v>56423847</v>
      </c>
      <c r="T216" s="37">
        <f t="shared" si="47"/>
        <v>0.18975869760662864</v>
      </c>
      <c r="U216" s="37">
        <f t="shared" si="48"/>
        <v>1.3522757496489124E-2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64699059</v>
      </c>
      <c r="E217" s="31">
        <v>64699059</v>
      </c>
      <c r="F217" s="31">
        <v>11903101</v>
      </c>
      <c r="G217" s="36">
        <f t="shared" si="42"/>
        <v>0.18397641610212601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11903101</v>
      </c>
      <c r="O217" s="36">
        <f t="shared" si="46"/>
        <v>0.18397641610212601</v>
      </c>
      <c r="P217" s="31">
        <v>7782810</v>
      </c>
      <c r="Q217" s="31">
        <v>53101631</v>
      </c>
      <c r="R217" s="31">
        <v>53101631</v>
      </c>
      <c r="S217" s="31">
        <v>7782810</v>
      </c>
      <c r="T217" s="36">
        <f t="shared" si="47"/>
        <v>0.14656442473490128</v>
      </c>
      <c r="U217" s="36">
        <f t="shared" si="48"/>
        <v>0.52940917226554429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305183407</v>
      </c>
      <c r="E218" s="31">
        <v>305183407</v>
      </c>
      <c r="F218" s="31">
        <v>46026545</v>
      </c>
      <c r="G218" s="36">
        <f t="shared" si="42"/>
        <v>0.15081601405675374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46026545</v>
      </c>
      <c r="O218" s="36">
        <f t="shared" si="46"/>
        <v>0.15081601405675374</v>
      </c>
      <c r="P218" s="31">
        <v>46069493</v>
      </c>
      <c r="Q218" s="31">
        <v>305805086</v>
      </c>
      <c r="R218" s="31">
        <v>305824586</v>
      </c>
      <c r="S218" s="31">
        <v>46069493</v>
      </c>
      <c r="T218" s="36">
        <f t="shared" si="47"/>
        <v>0.15064985871425304</v>
      </c>
      <c r="U218" s="36">
        <f t="shared" si="48"/>
        <v>-9.3224381696577208E-4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154045145</v>
      </c>
      <c r="E219" s="31">
        <v>154045145</v>
      </c>
      <c r="F219" s="31">
        <v>33894993</v>
      </c>
      <c r="G219" s="36">
        <f t="shared" si="42"/>
        <v>0.22003285465439368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33894993</v>
      </c>
      <c r="O219" s="36">
        <f t="shared" si="46"/>
        <v>0.22003285465439368</v>
      </c>
      <c r="P219" s="31">
        <v>32534024</v>
      </c>
      <c r="Q219" s="31">
        <v>148872831</v>
      </c>
      <c r="R219" s="31">
        <v>149879586</v>
      </c>
      <c r="S219" s="31">
        <v>32534024</v>
      </c>
      <c r="T219" s="36">
        <f t="shared" si="47"/>
        <v>0.21853567089081552</v>
      </c>
      <c r="U219" s="36">
        <f t="shared" si="48"/>
        <v>4.1832175448078601E-2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17043828</v>
      </c>
      <c r="E220" s="31">
        <v>17043828</v>
      </c>
      <c r="F220" s="31">
        <v>3285086</v>
      </c>
      <c r="G220" s="36">
        <f t="shared" si="42"/>
        <v>0.19274343768313082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3285086</v>
      </c>
      <c r="O220" s="36">
        <f t="shared" si="46"/>
        <v>0.19274343768313082</v>
      </c>
      <c r="P220" s="31">
        <v>6137674</v>
      </c>
      <c r="Q220" s="31">
        <v>32665044</v>
      </c>
      <c r="R220" s="31">
        <v>39764044</v>
      </c>
      <c r="S220" s="31">
        <v>6137674</v>
      </c>
      <c r="T220" s="36">
        <f t="shared" si="47"/>
        <v>0.18789731310326721</v>
      </c>
      <c r="U220" s="36">
        <f t="shared" si="48"/>
        <v>-0.46476694591469014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82827288</v>
      </c>
      <c r="E222" s="31">
        <v>82827288</v>
      </c>
      <c r="F222" s="31">
        <v>27321737</v>
      </c>
      <c r="G222" s="36">
        <f t="shared" si="42"/>
        <v>0.32986395739529706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27321737</v>
      </c>
      <c r="O222" s="36">
        <f t="shared" si="46"/>
        <v>0.32986395739529706</v>
      </c>
      <c r="P222" s="31">
        <v>19337699</v>
      </c>
      <c r="Q222" s="31">
        <v>77509428</v>
      </c>
      <c r="R222" s="31">
        <v>77537433</v>
      </c>
      <c r="S222" s="31">
        <v>19337699</v>
      </c>
      <c r="T222" s="36">
        <f t="shared" si="47"/>
        <v>0.24948834611448817</v>
      </c>
      <c r="U222" s="36">
        <f t="shared" si="48"/>
        <v>0.41287425148152312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62883491</v>
      </c>
      <c r="E223" s="31">
        <v>62883491</v>
      </c>
      <c r="F223" s="31">
        <v>18713169</v>
      </c>
      <c r="G223" s="36">
        <f t="shared" si="42"/>
        <v>0.29758476672359047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18713169</v>
      </c>
      <c r="O223" s="36">
        <f t="shared" si="46"/>
        <v>0.29758476672359047</v>
      </c>
      <c r="P223" s="31">
        <v>8241027</v>
      </c>
      <c r="Q223" s="31">
        <v>64315812</v>
      </c>
      <c r="R223" s="31">
        <v>65920812</v>
      </c>
      <c r="S223" s="31">
        <v>8241027</v>
      </c>
      <c r="T223" s="36">
        <f t="shared" si="47"/>
        <v>0.12813376281403396</v>
      </c>
      <c r="U223" s="36">
        <f t="shared" si="48"/>
        <v>1.2707326404827941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686682218</v>
      </c>
      <c r="E224" s="32">
        <f>SUM(E217:E223)</f>
        <v>686682218</v>
      </c>
      <c r="F224" s="32">
        <f>SUM(F217:F223)</f>
        <v>141144631</v>
      </c>
      <c r="G224" s="37">
        <f t="shared" si="42"/>
        <v>0.20554577838216279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141144631</v>
      </c>
      <c r="O224" s="37">
        <f t="shared" si="46"/>
        <v>0.20554577838216279</v>
      </c>
      <c r="P224" s="32">
        <f>SUM(P217:P223)</f>
        <v>120102727</v>
      </c>
      <c r="Q224" s="32">
        <f>SUM(Q217:Q223)</f>
        <v>682269832</v>
      </c>
      <c r="R224" s="32">
        <f>SUM(R217:R223)</f>
        <v>692028092</v>
      </c>
      <c r="S224" s="32">
        <f>SUM(S217:S223)</f>
        <v>120102727</v>
      </c>
      <c r="T224" s="37">
        <f t="shared" si="47"/>
        <v>0.17603405773919664</v>
      </c>
      <c r="U224" s="37">
        <f t="shared" si="48"/>
        <v>0.1751992192483689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38902241</v>
      </c>
      <c r="E225" s="31">
        <v>38902241</v>
      </c>
      <c r="F225" s="31">
        <v>8914968</v>
      </c>
      <c r="G225" s="36">
        <f t="shared" si="42"/>
        <v>0.22916335333997853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8914968</v>
      </c>
      <c r="O225" s="36">
        <f t="shared" si="46"/>
        <v>0.22916335333997853</v>
      </c>
      <c r="P225" s="31">
        <v>8609803</v>
      </c>
      <c r="Q225" s="31">
        <v>39121727</v>
      </c>
      <c r="R225" s="31">
        <v>38213816</v>
      </c>
      <c r="S225" s="31">
        <v>8609803</v>
      </c>
      <c r="T225" s="36">
        <f t="shared" si="47"/>
        <v>0.2200772731735488</v>
      </c>
      <c r="U225" s="36">
        <f t="shared" si="48"/>
        <v>3.5443900400508488E-2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42348572</v>
      </c>
      <c r="E226" s="31">
        <v>42348572</v>
      </c>
      <c r="F226" s="31">
        <v>10387656</v>
      </c>
      <c r="G226" s="36">
        <f t="shared" si="42"/>
        <v>0.24528940432749421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10387656</v>
      </c>
      <c r="O226" s="36">
        <f t="shared" si="46"/>
        <v>0.24528940432749421</v>
      </c>
      <c r="P226" s="31">
        <v>10874772</v>
      </c>
      <c r="Q226" s="31">
        <v>42348572</v>
      </c>
      <c r="R226" s="31">
        <v>42708685</v>
      </c>
      <c r="S226" s="31">
        <v>10874772</v>
      </c>
      <c r="T226" s="36">
        <f t="shared" si="47"/>
        <v>0.25679194094195196</v>
      </c>
      <c r="U226" s="36">
        <f t="shared" si="48"/>
        <v>-4.4793214974989781E-2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12174886</v>
      </c>
      <c r="E227" s="31">
        <v>12174886</v>
      </c>
      <c r="F227" s="31">
        <v>1621038</v>
      </c>
      <c r="G227" s="36">
        <f t="shared" si="42"/>
        <v>0.13314605163448759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1621038</v>
      </c>
      <c r="O227" s="36">
        <f t="shared" si="46"/>
        <v>0.13314605163448759</v>
      </c>
      <c r="P227" s="31">
        <v>841934</v>
      </c>
      <c r="Q227" s="31">
        <v>10959722</v>
      </c>
      <c r="R227" s="31">
        <v>12955886</v>
      </c>
      <c r="S227" s="31">
        <v>841934</v>
      </c>
      <c r="T227" s="36">
        <f t="shared" si="47"/>
        <v>7.6820744175810293E-2</v>
      </c>
      <c r="U227" s="36">
        <f t="shared" si="48"/>
        <v>0.92537419797751364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206797667</v>
      </c>
      <c r="E228" s="31">
        <v>206797667</v>
      </c>
      <c r="F228" s="31">
        <v>51155114</v>
      </c>
      <c r="G228" s="36">
        <f t="shared" si="42"/>
        <v>0.24736794540336859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51155114</v>
      </c>
      <c r="O228" s="36">
        <f t="shared" si="46"/>
        <v>0.24736794540336859</v>
      </c>
      <c r="P228" s="31">
        <v>46638426</v>
      </c>
      <c r="Q228" s="31">
        <v>177443534</v>
      </c>
      <c r="R228" s="31">
        <v>191015661</v>
      </c>
      <c r="S228" s="31">
        <v>46638426</v>
      </c>
      <c r="T228" s="36">
        <f t="shared" si="47"/>
        <v>0.2628353084987588</v>
      </c>
      <c r="U228" s="36">
        <f t="shared" si="48"/>
        <v>9.6844777737567833E-2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300223366</v>
      </c>
      <c r="E230" s="32">
        <f>SUM(E225:E229)</f>
        <v>300223366</v>
      </c>
      <c r="F230" s="32">
        <f>SUM(F225:F229)</f>
        <v>72078776</v>
      </c>
      <c r="G230" s="37">
        <f t="shared" si="42"/>
        <v>0.24008383144968137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72078776</v>
      </c>
      <c r="O230" s="37">
        <f t="shared" si="46"/>
        <v>0.24008383144968137</v>
      </c>
      <c r="P230" s="32">
        <f>SUM(P225:P229)</f>
        <v>66964935</v>
      </c>
      <c r="Q230" s="32">
        <f>SUM(Q225:Q229)</f>
        <v>269873555</v>
      </c>
      <c r="R230" s="32">
        <f>SUM(R225:R229)</f>
        <v>284894048</v>
      </c>
      <c r="S230" s="32">
        <f>SUM(S225:S229)</f>
        <v>66964935</v>
      </c>
      <c r="T230" s="37">
        <f t="shared" si="47"/>
        <v>0.2481344828321545</v>
      </c>
      <c r="U230" s="37">
        <f t="shared" si="48"/>
        <v>7.6365951822397804E-2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1284828508</v>
      </c>
      <c r="E231" s="32">
        <f>SUM(E208:E215,E217:E223,E225:E229)</f>
        <v>1284828508</v>
      </c>
      <c r="F231" s="32">
        <f>SUM(F208:F215,F217:F223,F225:F229)</f>
        <v>270410260</v>
      </c>
      <c r="G231" s="37">
        <f t="shared" si="42"/>
        <v>0.21046408786564688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270410260</v>
      </c>
      <c r="O231" s="37">
        <f t="shared" si="46"/>
        <v>0.21046408786564688</v>
      </c>
      <c r="P231" s="32">
        <f>SUM(P208:P215,P217:P223,P225:P229)</f>
        <v>243491509</v>
      </c>
      <c r="Q231" s="32">
        <f>SUM(Q208:Q215,Q217:Q223,Q225:Q229)</f>
        <v>1249488635</v>
      </c>
      <c r="R231" s="32">
        <f>SUM(R208:R215,R217:R223,R225:R229)</f>
        <v>1301307946</v>
      </c>
      <c r="S231" s="32">
        <f>SUM(S208:S215,S217:S223,S225:S229)</f>
        <v>243491509</v>
      </c>
      <c r="T231" s="37">
        <f t="shared" si="47"/>
        <v>0.19487292815592516</v>
      </c>
      <c r="U231" s="37">
        <f t="shared" si="48"/>
        <v>0.11055314047932563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107330480</v>
      </c>
      <c r="E235" s="31">
        <v>107330480</v>
      </c>
      <c r="F235" s="31">
        <v>26806711</v>
      </c>
      <c r="G235" s="36">
        <f t="shared" si="49"/>
        <v>0.24975860538404374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26806711</v>
      </c>
      <c r="O235" s="36">
        <f t="shared" si="53"/>
        <v>0.24975860538404374</v>
      </c>
      <c r="P235" s="31">
        <v>25402849</v>
      </c>
      <c r="Q235" s="31">
        <v>105573138</v>
      </c>
      <c r="R235" s="31">
        <v>105488780</v>
      </c>
      <c r="S235" s="31">
        <v>25402849</v>
      </c>
      <c r="T235" s="36">
        <f t="shared" si="54"/>
        <v>0.24061848952524267</v>
      </c>
      <c r="U235" s="36">
        <f t="shared" si="55"/>
        <v>5.5263958778796862E-2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388582252</v>
      </c>
      <c r="E236" s="31">
        <v>388582252</v>
      </c>
      <c r="F236" s="31">
        <v>43383005</v>
      </c>
      <c r="G236" s="36">
        <f t="shared" si="49"/>
        <v>0.11164432955110878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43383005</v>
      </c>
      <c r="O236" s="36">
        <f t="shared" si="53"/>
        <v>0.11164432955110878</v>
      </c>
      <c r="P236" s="31">
        <v>93260570</v>
      </c>
      <c r="Q236" s="31">
        <v>387885893</v>
      </c>
      <c r="R236" s="31">
        <v>421897824</v>
      </c>
      <c r="S236" s="31">
        <v>93260570</v>
      </c>
      <c r="T236" s="36">
        <f t="shared" si="54"/>
        <v>0.24043300280580196</v>
      </c>
      <c r="U236" s="36">
        <f t="shared" si="55"/>
        <v>-0.53481943119155284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50773480</v>
      </c>
      <c r="E238" s="31">
        <v>50773480</v>
      </c>
      <c r="F238" s="31">
        <v>9218309</v>
      </c>
      <c r="G238" s="36">
        <f t="shared" si="49"/>
        <v>0.18155755721293873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9218309</v>
      </c>
      <c r="O238" s="36">
        <f t="shared" si="53"/>
        <v>0.18155755721293873</v>
      </c>
      <c r="P238" s="31">
        <v>8603871</v>
      </c>
      <c r="Q238" s="31">
        <v>47087813</v>
      </c>
      <c r="R238" s="31">
        <v>48797813</v>
      </c>
      <c r="S238" s="31">
        <v>8603871</v>
      </c>
      <c r="T238" s="36">
        <f t="shared" si="54"/>
        <v>0.18271969861925844</v>
      </c>
      <c r="U238" s="36">
        <f t="shared" si="55"/>
        <v>7.1414134405315854E-2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100309276</v>
      </c>
      <c r="E239" s="31">
        <v>100309276</v>
      </c>
      <c r="F239" s="31">
        <v>19018237</v>
      </c>
      <c r="G239" s="36">
        <f t="shared" si="49"/>
        <v>0.18959599509022476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19018237</v>
      </c>
      <c r="O239" s="36">
        <f t="shared" si="53"/>
        <v>0.18959599509022476</v>
      </c>
      <c r="P239" s="31">
        <v>19253854</v>
      </c>
      <c r="Q239" s="31">
        <v>94024192</v>
      </c>
      <c r="R239" s="31">
        <v>95185416</v>
      </c>
      <c r="S239" s="31">
        <v>19253854</v>
      </c>
      <c r="T239" s="36">
        <f t="shared" si="54"/>
        <v>0.20477553266291296</v>
      </c>
      <c r="U239" s="36">
        <f t="shared" si="55"/>
        <v>-1.2237394134182122E-2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646995488</v>
      </c>
      <c r="E240" s="32">
        <f>SUM(E234:E239)</f>
        <v>646995488</v>
      </c>
      <c r="F240" s="32">
        <f>SUM(F234:F239)</f>
        <v>98426262</v>
      </c>
      <c r="G240" s="37">
        <f t="shared" si="49"/>
        <v>0.1521282046405863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98426262</v>
      </c>
      <c r="O240" s="37">
        <f t="shared" si="53"/>
        <v>0.1521282046405863</v>
      </c>
      <c r="P240" s="32">
        <f>SUM(P234:P239)</f>
        <v>146521144</v>
      </c>
      <c r="Q240" s="32">
        <f>SUM(Q234:Q239)</f>
        <v>634571036</v>
      </c>
      <c r="R240" s="32">
        <f>SUM(R234:R239)</f>
        <v>671369833</v>
      </c>
      <c r="S240" s="32">
        <f>SUM(S234:S239)</f>
        <v>146521144</v>
      </c>
      <c r="T240" s="37">
        <f t="shared" si="54"/>
        <v>0.23089793843033202</v>
      </c>
      <c r="U240" s="37">
        <f t="shared" si="55"/>
        <v>-0.32824533502140829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25291920</v>
      </c>
      <c r="E241" s="31">
        <v>25291920</v>
      </c>
      <c r="F241" s="31">
        <v>5908135</v>
      </c>
      <c r="G241" s="36">
        <f t="shared" si="49"/>
        <v>0.23359772607220014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5908135</v>
      </c>
      <c r="O241" s="36">
        <f t="shared" si="53"/>
        <v>0.23359772607220014</v>
      </c>
      <c r="P241" s="31">
        <v>3996212</v>
      </c>
      <c r="Q241" s="31">
        <v>19792788</v>
      </c>
      <c r="R241" s="31">
        <v>19644804</v>
      </c>
      <c r="S241" s="31">
        <v>3996212</v>
      </c>
      <c r="T241" s="36">
        <f t="shared" si="54"/>
        <v>0.20190243031956892</v>
      </c>
      <c r="U241" s="36">
        <f t="shared" si="55"/>
        <v>0.47843382683401181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60393851</v>
      </c>
      <c r="E243" s="31">
        <v>60393851</v>
      </c>
      <c r="F243" s="31">
        <v>11135584</v>
      </c>
      <c r="G243" s="36">
        <f t="shared" si="49"/>
        <v>0.18438274452808118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11135584</v>
      </c>
      <c r="O243" s="36">
        <f t="shared" si="53"/>
        <v>0.18438274452808118</v>
      </c>
      <c r="P243" s="31">
        <v>14838431</v>
      </c>
      <c r="Q243" s="31">
        <v>51620796</v>
      </c>
      <c r="R243" s="31">
        <v>66838640</v>
      </c>
      <c r="S243" s="31">
        <v>14838431</v>
      </c>
      <c r="T243" s="36">
        <f t="shared" si="54"/>
        <v>0.28745064295405287</v>
      </c>
      <c r="U243" s="36">
        <f t="shared" si="55"/>
        <v>-0.2495443756823077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10000</v>
      </c>
      <c r="E244" s="31">
        <v>10000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15434389</v>
      </c>
      <c r="E245" s="31">
        <v>15434389</v>
      </c>
      <c r="F245" s="31">
        <v>5201084</v>
      </c>
      <c r="G245" s="36">
        <f t="shared" si="49"/>
        <v>0.33698023290717888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5201084</v>
      </c>
      <c r="O245" s="36">
        <f t="shared" si="53"/>
        <v>0.33698023290717888</v>
      </c>
      <c r="P245" s="31">
        <v>0</v>
      </c>
      <c r="Q245" s="31">
        <v>17689851</v>
      </c>
      <c r="R245" s="31">
        <v>17873903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170387254</v>
      </c>
      <c r="E246" s="31">
        <v>170387254</v>
      </c>
      <c r="F246" s="31">
        <v>34787418</v>
      </c>
      <c r="G246" s="36">
        <f t="shared" si="49"/>
        <v>0.20416678585594203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34787418</v>
      </c>
      <c r="O246" s="36">
        <f t="shared" si="53"/>
        <v>0.20416678585594203</v>
      </c>
      <c r="P246" s="31">
        <v>34385282</v>
      </c>
      <c r="Q246" s="31">
        <v>138403622</v>
      </c>
      <c r="R246" s="31">
        <v>157672221</v>
      </c>
      <c r="S246" s="31">
        <v>34385282</v>
      </c>
      <c r="T246" s="36">
        <f t="shared" si="54"/>
        <v>0.24844206750600789</v>
      </c>
      <c r="U246" s="36">
        <f t="shared" si="55"/>
        <v>1.1695003693731554E-2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271517414</v>
      </c>
      <c r="E247" s="32">
        <f>SUM(E241:E246)</f>
        <v>271517414</v>
      </c>
      <c r="F247" s="32">
        <f>SUM(F241:F246)</f>
        <v>57032221</v>
      </c>
      <c r="G247" s="37">
        <f t="shared" si="49"/>
        <v>0.21004995650113256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57032221</v>
      </c>
      <c r="O247" s="37">
        <f t="shared" si="53"/>
        <v>0.21004995650113256</v>
      </c>
      <c r="P247" s="32">
        <f>SUM(P241:P246)</f>
        <v>53219925</v>
      </c>
      <c r="Q247" s="32">
        <f>SUM(Q241:Q246)</f>
        <v>227507057</v>
      </c>
      <c r="R247" s="32">
        <f>SUM(R241:R246)</f>
        <v>262029568</v>
      </c>
      <c r="S247" s="32">
        <f>SUM(S241:S246)</f>
        <v>53219925</v>
      </c>
      <c r="T247" s="37">
        <f t="shared" si="54"/>
        <v>0.2339264799157417</v>
      </c>
      <c r="U247" s="37">
        <f t="shared" si="55"/>
        <v>7.1632870583714592E-2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24942314</v>
      </c>
      <c r="E248" s="31">
        <v>24942314</v>
      </c>
      <c r="F248" s="31">
        <v>7880920</v>
      </c>
      <c r="G248" s="36">
        <f t="shared" si="49"/>
        <v>0.31596587229236228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7880920</v>
      </c>
      <c r="O248" s="36">
        <f t="shared" si="53"/>
        <v>0.31596587229236228</v>
      </c>
      <c r="P248" s="31">
        <v>8315701</v>
      </c>
      <c r="Q248" s="31">
        <v>21627706</v>
      </c>
      <c r="R248" s="31">
        <v>19159351</v>
      </c>
      <c r="S248" s="31">
        <v>8315701</v>
      </c>
      <c r="T248" s="36">
        <f t="shared" si="54"/>
        <v>0.38449297396589355</v>
      </c>
      <c r="U248" s="36">
        <f t="shared" si="55"/>
        <v>-5.2284347404987219E-2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10119480</v>
      </c>
      <c r="E249" s="31">
        <v>10119480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-2570</v>
      </c>
      <c r="Q249" s="31">
        <v>9425836</v>
      </c>
      <c r="R249" s="31">
        <v>9425836</v>
      </c>
      <c r="S249" s="31">
        <v>-2570</v>
      </c>
      <c r="T249" s="36">
        <f t="shared" si="54"/>
        <v>-2.7265486053438653E-4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99774</v>
      </c>
      <c r="E251" s="31">
        <v>99774</v>
      </c>
      <c r="F251" s="31">
        <v>16932</v>
      </c>
      <c r="G251" s="36">
        <f t="shared" si="49"/>
        <v>0.16970352997774971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16932</v>
      </c>
      <c r="O251" s="36">
        <f t="shared" si="53"/>
        <v>0.16970352997774971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17660724</v>
      </c>
      <c r="E252" s="31">
        <v>17660724</v>
      </c>
      <c r="F252" s="31">
        <v>5292790</v>
      </c>
      <c r="G252" s="36">
        <f t="shared" si="49"/>
        <v>0.29969269663010417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5292790</v>
      </c>
      <c r="O252" s="36">
        <f t="shared" si="53"/>
        <v>0.29969269663010417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49134849</v>
      </c>
      <c r="E253" s="31">
        <v>49134849</v>
      </c>
      <c r="F253" s="31">
        <v>9307006</v>
      </c>
      <c r="G253" s="36">
        <f t="shared" si="49"/>
        <v>0.18941761681205127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9307006</v>
      </c>
      <c r="O253" s="36">
        <f t="shared" si="53"/>
        <v>0.18941761681205127</v>
      </c>
      <c r="P253" s="31">
        <v>8985403</v>
      </c>
      <c r="Q253" s="31">
        <v>48279607</v>
      </c>
      <c r="R253" s="31">
        <v>48449607</v>
      </c>
      <c r="S253" s="31">
        <v>8985403</v>
      </c>
      <c r="T253" s="36">
        <f t="shared" si="54"/>
        <v>0.18611176764549886</v>
      </c>
      <c r="U253" s="36">
        <f t="shared" si="55"/>
        <v>3.5791716854547406E-2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101957141</v>
      </c>
      <c r="E254" s="32">
        <f>SUM(E248:E253)</f>
        <v>101957141</v>
      </c>
      <c r="F254" s="32">
        <f>SUM(F248:F253)</f>
        <v>22497648</v>
      </c>
      <c r="G254" s="37">
        <f t="shared" si="49"/>
        <v>0.22065789388896262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22497648</v>
      </c>
      <c r="O254" s="37">
        <f t="shared" si="53"/>
        <v>0.22065789388896262</v>
      </c>
      <c r="P254" s="32">
        <f>SUM(P248:P253)</f>
        <v>17298534</v>
      </c>
      <c r="Q254" s="32">
        <f>SUM(Q248:Q253)</f>
        <v>79333149</v>
      </c>
      <c r="R254" s="32">
        <f>SUM(R248:R253)</f>
        <v>77034794</v>
      </c>
      <c r="S254" s="32">
        <f>SUM(S248:S253)</f>
        <v>17298534</v>
      </c>
      <c r="T254" s="37">
        <f t="shared" si="54"/>
        <v>0.2180492545430158</v>
      </c>
      <c r="U254" s="37">
        <f t="shared" si="55"/>
        <v>0.30055228957552127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173389877</v>
      </c>
      <c r="E255" s="31">
        <v>173389877</v>
      </c>
      <c r="F255" s="31">
        <v>34329219</v>
      </c>
      <c r="G255" s="36">
        <f t="shared" si="49"/>
        <v>0.19798859999191301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34329219</v>
      </c>
      <c r="O255" s="36">
        <f t="shared" si="53"/>
        <v>0.19798859999191301</v>
      </c>
      <c r="P255" s="31">
        <v>33100675</v>
      </c>
      <c r="Q255" s="31">
        <v>140079111</v>
      </c>
      <c r="R255" s="31">
        <v>166861176</v>
      </c>
      <c r="S255" s="31">
        <v>33100675</v>
      </c>
      <c r="T255" s="36">
        <f t="shared" si="54"/>
        <v>0.23629986486707499</v>
      </c>
      <c r="U255" s="36">
        <f t="shared" si="55"/>
        <v>3.7115376045956827E-2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182629986</v>
      </c>
      <c r="E257" s="31">
        <v>182629986</v>
      </c>
      <c r="F257" s="31">
        <v>45260552</v>
      </c>
      <c r="G257" s="36">
        <f t="shared" si="49"/>
        <v>0.24782650971675593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45260552</v>
      </c>
      <c r="O257" s="36">
        <f t="shared" si="53"/>
        <v>0.24782650971675593</v>
      </c>
      <c r="P257" s="31">
        <v>42922452</v>
      </c>
      <c r="Q257" s="31">
        <v>151066199</v>
      </c>
      <c r="R257" s="31">
        <v>199167371</v>
      </c>
      <c r="S257" s="31">
        <v>42922452</v>
      </c>
      <c r="T257" s="36">
        <f t="shared" si="54"/>
        <v>0.28413008524825595</v>
      </c>
      <c r="U257" s="36">
        <f t="shared" si="55"/>
        <v>5.4472656874309022E-2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356019863</v>
      </c>
      <c r="E259" s="32">
        <f>SUM(E255:E258)</f>
        <v>356019863</v>
      </c>
      <c r="F259" s="32">
        <f>SUM(F255:F258)</f>
        <v>79589771</v>
      </c>
      <c r="G259" s="37">
        <f t="shared" si="49"/>
        <v>0.22355429927234144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79589771</v>
      </c>
      <c r="O259" s="37">
        <f t="shared" si="53"/>
        <v>0.22355429927234144</v>
      </c>
      <c r="P259" s="32">
        <f>SUM(P255:P258)</f>
        <v>76023127</v>
      </c>
      <c r="Q259" s="32">
        <f>SUM(Q255:Q258)</f>
        <v>291145310</v>
      </c>
      <c r="R259" s="32">
        <f>SUM(R255:R258)</f>
        <v>366028547</v>
      </c>
      <c r="S259" s="32">
        <f>SUM(S255:S258)</f>
        <v>76023127</v>
      </c>
      <c r="T259" s="37">
        <f t="shared" si="54"/>
        <v>0.26111747086016945</v>
      </c>
      <c r="U259" s="37">
        <f t="shared" si="55"/>
        <v>4.69152498817893E-2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1376489906</v>
      </c>
      <c r="E260" s="32">
        <f>SUM(E234:E239,E241:E246,E248:E253,E255:E258)</f>
        <v>1376489906</v>
      </c>
      <c r="F260" s="32">
        <f>SUM(F234:F239,F241:F246,F248:F253,F255:F258)</f>
        <v>257545902</v>
      </c>
      <c r="G260" s="37">
        <f t="shared" si="49"/>
        <v>0.1871033713196005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257545902</v>
      </c>
      <c r="O260" s="37">
        <f t="shared" si="53"/>
        <v>0.1871033713196005</v>
      </c>
      <c r="P260" s="32">
        <f>SUM(P234:P239,P241:P246,P248:P253,P255:P258)</f>
        <v>293062730</v>
      </c>
      <c r="Q260" s="32">
        <f>SUM(Q234:Q239,Q241:Q246,Q248:Q253,Q255:Q258)</f>
        <v>1232556552</v>
      </c>
      <c r="R260" s="32">
        <f>SUM(R234:R239,R241:R246,R248:R253,R255:R258)</f>
        <v>1376462742</v>
      </c>
      <c r="S260" s="32">
        <f>SUM(S234:S239,S241:S246,S248:S253,S255:S258)</f>
        <v>293062730</v>
      </c>
      <c r="T260" s="37">
        <f t="shared" si="54"/>
        <v>0.23776818152843668</v>
      </c>
      <c r="U260" s="37">
        <f t="shared" si="55"/>
        <v>-0.1211918963561146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4785932</v>
      </c>
      <c r="E263" s="31">
        <v>4785932</v>
      </c>
      <c r="F263" s="31">
        <v>843711</v>
      </c>
      <c r="G263" s="36">
        <f t="shared" ref="G263:G299" si="56">IF(($D263     =0),0,($F263     /$D263     ))</f>
        <v>0.17628980102517128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843711</v>
      </c>
      <c r="O263" s="36">
        <f t="shared" ref="O263:O299" si="60">IF(($D263     =0),0,($N263     /$D263     ))</f>
        <v>0.17628980102517128</v>
      </c>
      <c r="P263" s="31">
        <v>783576</v>
      </c>
      <c r="Q263" s="31">
        <v>4390395</v>
      </c>
      <c r="R263" s="31">
        <v>4680908</v>
      </c>
      <c r="S263" s="31">
        <v>783576</v>
      </c>
      <c r="T263" s="36">
        <f t="shared" ref="T263:T299" si="61">IF(($Q263     =0),0,($S263     /$Q263     ))</f>
        <v>0.17847505748343828</v>
      </c>
      <c r="U263" s="36">
        <f t="shared" ref="U263:U299" si="62">IF(($P263     =0),0,(($F263     /$P263     )-1))</f>
        <v>7.6744310698643181E-2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36519228</v>
      </c>
      <c r="E264" s="31">
        <v>36519228</v>
      </c>
      <c r="F264" s="31">
        <v>10659740</v>
      </c>
      <c r="G264" s="36">
        <f t="shared" si="56"/>
        <v>0.29189390312412955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10659740</v>
      </c>
      <c r="O264" s="36">
        <f t="shared" si="60"/>
        <v>0.29189390312412955</v>
      </c>
      <c r="P264" s="31">
        <v>8767795</v>
      </c>
      <c r="Q264" s="31">
        <v>35878302</v>
      </c>
      <c r="R264" s="31">
        <v>36468302</v>
      </c>
      <c r="S264" s="31">
        <v>8767795</v>
      </c>
      <c r="T264" s="36">
        <f t="shared" si="61"/>
        <v>0.24437597409152753</v>
      </c>
      <c r="U264" s="36">
        <f t="shared" si="62"/>
        <v>0.21578344384192372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41305160</v>
      </c>
      <c r="E267" s="32">
        <f>SUM(E263:E266)</f>
        <v>41305160</v>
      </c>
      <c r="F267" s="32">
        <f>SUM(F263:F266)</f>
        <v>11503451</v>
      </c>
      <c r="G267" s="37">
        <f t="shared" si="56"/>
        <v>0.27849912698558726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11503451</v>
      </c>
      <c r="O267" s="37">
        <f t="shared" si="60"/>
        <v>0.27849912698558726</v>
      </c>
      <c r="P267" s="32">
        <f>SUM(P263:P266)</f>
        <v>9551371</v>
      </c>
      <c r="Q267" s="32">
        <f>SUM(Q263:Q266)</f>
        <v>40268697</v>
      </c>
      <c r="R267" s="32">
        <f>SUM(R263:R266)</f>
        <v>41149210</v>
      </c>
      <c r="S267" s="32">
        <f>SUM(S263:S266)</f>
        <v>9551371</v>
      </c>
      <c r="T267" s="37">
        <f t="shared" si="61"/>
        <v>0.23719096249873692</v>
      </c>
      <c r="U267" s="37">
        <f t="shared" si="62"/>
        <v>0.20437694232587122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6776022</v>
      </c>
      <c r="E268" s="31">
        <v>6776022</v>
      </c>
      <c r="F268" s="31">
        <v>390628</v>
      </c>
      <c r="G268" s="36">
        <f t="shared" si="56"/>
        <v>5.7648573159886432E-2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390628</v>
      </c>
      <c r="O268" s="36">
        <f t="shared" si="60"/>
        <v>5.7648573159886432E-2</v>
      </c>
      <c r="P268" s="31">
        <v>1813</v>
      </c>
      <c r="Q268" s="31">
        <v>272547</v>
      </c>
      <c r="R268" s="31">
        <v>110700</v>
      </c>
      <c r="S268" s="31">
        <v>1813</v>
      </c>
      <c r="T268" s="36">
        <f t="shared" si="61"/>
        <v>6.6520636807596489E-3</v>
      </c>
      <c r="U268" s="36">
        <f t="shared" si="62"/>
        <v>214.45945945945945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8790077</v>
      </c>
      <c r="E269" s="31">
        <v>8790077</v>
      </c>
      <c r="F269" s="31">
        <v>1403158</v>
      </c>
      <c r="G269" s="36">
        <f t="shared" si="56"/>
        <v>0.15962977343656945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1403158</v>
      </c>
      <c r="O269" s="36">
        <f t="shared" si="60"/>
        <v>0.15962977343656945</v>
      </c>
      <c r="P269" s="31">
        <v>1335178</v>
      </c>
      <c r="Q269" s="31">
        <v>6043430</v>
      </c>
      <c r="R269" s="31">
        <v>7826362</v>
      </c>
      <c r="S269" s="31">
        <v>1335178</v>
      </c>
      <c r="T269" s="36">
        <f t="shared" si="61"/>
        <v>0.22093049807807819</v>
      </c>
      <c r="U269" s="36">
        <f t="shared" si="62"/>
        <v>5.0914559706645823E-2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30577</v>
      </c>
      <c r="E272" s="31">
        <v>30577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29260</v>
      </c>
      <c r="R272" s="31">
        <v>29260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3823979</v>
      </c>
      <c r="E274" s="31">
        <v>3823979</v>
      </c>
      <c r="F274" s="31">
        <v>930856</v>
      </c>
      <c r="G274" s="36">
        <f t="shared" si="56"/>
        <v>0.24342602299855726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930856</v>
      </c>
      <c r="O274" s="36">
        <f t="shared" si="60"/>
        <v>0.24342602299855726</v>
      </c>
      <c r="P274" s="31">
        <v>872387</v>
      </c>
      <c r="Q274" s="31">
        <v>3651884</v>
      </c>
      <c r="R274" s="31">
        <v>3746884</v>
      </c>
      <c r="S274" s="31">
        <v>872387</v>
      </c>
      <c r="T274" s="36">
        <f t="shared" si="61"/>
        <v>0.23888683211186335</v>
      </c>
      <c r="U274" s="36">
        <f t="shared" si="62"/>
        <v>6.7021860710900105E-2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19420655</v>
      </c>
      <c r="E275" s="32">
        <f>SUM(E268:E274)</f>
        <v>19420655</v>
      </c>
      <c r="F275" s="32">
        <f>SUM(F268:F274)</f>
        <v>2724642</v>
      </c>
      <c r="G275" s="37">
        <f t="shared" si="56"/>
        <v>0.14029609197012149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2724642</v>
      </c>
      <c r="O275" s="37">
        <f t="shared" si="60"/>
        <v>0.14029609197012149</v>
      </c>
      <c r="P275" s="32">
        <f>SUM(P268:P274)</f>
        <v>2209378</v>
      </c>
      <c r="Q275" s="32">
        <f>SUM(Q268:Q274)</f>
        <v>9997121</v>
      </c>
      <c r="R275" s="32">
        <f>SUM(R268:R274)</f>
        <v>11713206</v>
      </c>
      <c r="S275" s="32">
        <f>SUM(S268:S274)</f>
        <v>2209378</v>
      </c>
      <c r="T275" s="37">
        <f t="shared" si="61"/>
        <v>0.22100142631063482</v>
      </c>
      <c r="U275" s="37">
        <f t="shared" si="62"/>
        <v>0.23321676960664939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10565615</v>
      </c>
      <c r="E278" s="31">
        <v>10565615</v>
      </c>
      <c r="F278" s="31">
        <v>17061</v>
      </c>
      <c r="G278" s="36">
        <f t="shared" si="56"/>
        <v>1.6147663907874743E-3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17061</v>
      </c>
      <c r="O278" s="36">
        <f t="shared" si="60"/>
        <v>1.6147663907874743E-3</v>
      </c>
      <c r="P278" s="31">
        <v>505275</v>
      </c>
      <c r="Q278" s="31">
        <v>0</v>
      </c>
      <c r="R278" s="31">
        <v>3979242</v>
      </c>
      <c r="S278" s="31">
        <v>505275</v>
      </c>
      <c r="T278" s="36">
        <f t="shared" si="61"/>
        <v>0</v>
      </c>
      <c r="U278" s="36">
        <f t="shared" si="62"/>
        <v>-0.96623422888526056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653783</v>
      </c>
      <c r="E279" s="31">
        <v>653783</v>
      </c>
      <c r="F279" s="31">
        <v>106119</v>
      </c>
      <c r="G279" s="36">
        <f t="shared" si="56"/>
        <v>0.16231532480960809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106119</v>
      </c>
      <c r="O279" s="36">
        <f t="shared" si="60"/>
        <v>0.16231532480960809</v>
      </c>
      <c r="P279" s="31">
        <v>0</v>
      </c>
      <c r="Q279" s="31">
        <v>110300</v>
      </c>
      <c r="R279" s="31">
        <v>618779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100000</v>
      </c>
      <c r="E280" s="31">
        <v>100000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100000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35754</v>
      </c>
      <c r="E282" s="31">
        <v>35754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6974</v>
      </c>
      <c r="Q282" s="31">
        <v>54545</v>
      </c>
      <c r="R282" s="31">
        <v>34247</v>
      </c>
      <c r="S282" s="31">
        <v>6974</v>
      </c>
      <c r="T282" s="36">
        <f t="shared" si="61"/>
        <v>0.12785773214776791</v>
      </c>
      <c r="U282" s="36">
        <f t="shared" si="62"/>
        <v>-1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3596883</v>
      </c>
      <c r="E283" s="31">
        <v>3596883</v>
      </c>
      <c r="F283" s="31">
        <v>20528</v>
      </c>
      <c r="G283" s="36">
        <f t="shared" si="56"/>
        <v>5.7071636747706277E-3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20528</v>
      </c>
      <c r="O283" s="36">
        <f t="shared" si="60"/>
        <v>5.7071636747706277E-3</v>
      </c>
      <c r="P283" s="31">
        <v>772097</v>
      </c>
      <c r="Q283" s="31">
        <v>3318370</v>
      </c>
      <c r="R283" s="31">
        <v>3318370</v>
      </c>
      <c r="S283" s="31">
        <v>772097</v>
      </c>
      <c r="T283" s="36">
        <f t="shared" si="61"/>
        <v>0.23267357166319608</v>
      </c>
      <c r="U283" s="36">
        <f t="shared" si="62"/>
        <v>-0.97341266706126306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4641967</v>
      </c>
      <c r="E284" s="31">
        <v>4641967</v>
      </c>
      <c r="F284" s="31">
        <v>1365391</v>
      </c>
      <c r="G284" s="36">
        <f t="shared" si="56"/>
        <v>0.29414060892720695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1365391</v>
      </c>
      <c r="O284" s="36">
        <f t="shared" si="60"/>
        <v>0.29414060892720695</v>
      </c>
      <c r="P284" s="31">
        <v>1269949</v>
      </c>
      <c r="Q284" s="31">
        <v>3827006</v>
      </c>
      <c r="R284" s="31">
        <v>5284930</v>
      </c>
      <c r="S284" s="31">
        <v>1269949</v>
      </c>
      <c r="T284" s="36">
        <f t="shared" si="61"/>
        <v>0.33183877945318091</v>
      </c>
      <c r="U284" s="36">
        <f t="shared" si="62"/>
        <v>7.5154199105633479E-2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19594002</v>
      </c>
      <c r="E285" s="32">
        <f>SUM(E276:E284)</f>
        <v>19594002</v>
      </c>
      <c r="F285" s="32">
        <f>SUM(F276:F284)</f>
        <v>1509099</v>
      </c>
      <c r="G285" s="37">
        <f t="shared" si="56"/>
        <v>7.7018416145920574E-2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1509099</v>
      </c>
      <c r="O285" s="37">
        <f t="shared" si="60"/>
        <v>7.7018416145920574E-2</v>
      </c>
      <c r="P285" s="32">
        <f>SUM(P276:P284)</f>
        <v>2554295</v>
      </c>
      <c r="Q285" s="32">
        <f>SUM(Q276:Q284)</f>
        <v>7410221</v>
      </c>
      <c r="R285" s="32">
        <f>SUM(R276:R284)</f>
        <v>13235568</v>
      </c>
      <c r="S285" s="32">
        <f>SUM(S276:S284)</f>
        <v>2554295</v>
      </c>
      <c r="T285" s="37">
        <f t="shared" si="61"/>
        <v>0.34469889629472589</v>
      </c>
      <c r="U285" s="37">
        <f t="shared" si="62"/>
        <v>-0.40919157732368427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3774706</v>
      </c>
      <c r="E288" s="31">
        <v>3774706</v>
      </c>
      <c r="F288" s="31">
        <v>1556011</v>
      </c>
      <c r="G288" s="36">
        <f t="shared" si="56"/>
        <v>0.4122204484269768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1556011</v>
      </c>
      <c r="O288" s="36">
        <f t="shared" si="60"/>
        <v>0.4122204484269768</v>
      </c>
      <c r="P288" s="31">
        <v>1550588</v>
      </c>
      <c r="Q288" s="31">
        <v>6313985</v>
      </c>
      <c r="R288" s="31">
        <v>5787198</v>
      </c>
      <c r="S288" s="31">
        <v>1550588</v>
      </c>
      <c r="T288" s="36">
        <f t="shared" si="61"/>
        <v>0.24557993089942406</v>
      </c>
      <c r="U288" s="36">
        <f t="shared" si="62"/>
        <v>3.4973829282827218E-3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51012762</v>
      </c>
      <c r="E290" s="31">
        <v>51012762</v>
      </c>
      <c r="F290" s="31">
        <v>11317246</v>
      </c>
      <c r="G290" s="36">
        <f t="shared" si="56"/>
        <v>0.2218512692961028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11317246</v>
      </c>
      <c r="O290" s="36">
        <f t="shared" si="60"/>
        <v>0.2218512692961028</v>
      </c>
      <c r="P290" s="31">
        <v>10923365</v>
      </c>
      <c r="Q290" s="31">
        <v>42883823</v>
      </c>
      <c r="R290" s="31">
        <v>42883823</v>
      </c>
      <c r="S290" s="31">
        <v>10923365</v>
      </c>
      <c r="T290" s="36">
        <f t="shared" si="61"/>
        <v>0.25471994416169474</v>
      </c>
      <c r="U290" s="36">
        <f t="shared" si="62"/>
        <v>3.6058577187524143E-2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3615713</v>
      </c>
      <c r="E291" s="31">
        <v>3615713</v>
      </c>
      <c r="F291" s="31">
        <v>814386</v>
      </c>
      <c r="G291" s="36">
        <f t="shared" si="56"/>
        <v>0.22523524405836415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814386</v>
      </c>
      <c r="O291" s="36">
        <f t="shared" si="60"/>
        <v>0.22523524405836415</v>
      </c>
      <c r="P291" s="31">
        <v>807493</v>
      </c>
      <c r="Q291" s="31">
        <v>3609133</v>
      </c>
      <c r="R291" s="31">
        <v>3420945</v>
      </c>
      <c r="S291" s="31">
        <v>807493</v>
      </c>
      <c r="T291" s="36">
        <f t="shared" si="61"/>
        <v>0.22373600529545462</v>
      </c>
      <c r="U291" s="36">
        <f t="shared" si="62"/>
        <v>8.5362969090754248E-3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58403181</v>
      </c>
      <c r="E292" s="32">
        <f>SUM(E286:E291)</f>
        <v>58403181</v>
      </c>
      <c r="F292" s="32">
        <f>SUM(F286:F291)</f>
        <v>13687643</v>
      </c>
      <c r="G292" s="37">
        <f t="shared" si="56"/>
        <v>0.23436468297848365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13687643</v>
      </c>
      <c r="O292" s="37">
        <f t="shared" si="60"/>
        <v>0.23436468297848365</v>
      </c>
      <c r="P292" s="32">
        <f>SUM(P286:P291)</f>
        <v>13281446</v>
      </c>
      <c r="Q292" s="32">
        <f>SUM(Q286:Q291)</f>
        <v>52806941</v>
      </c>
      <c r="R292" s="32">
        <f>SUM(R286:R291)</f>
        <v>52091966</v>
      </c>
      <c r="S292" s="32">
        <f>SUM(S286:S291)</f>
        <v>13281446</v>
      </c>
      <c r="T292" s="37">
        <f t="shared" si="61"/>
        <v>0.25150947486240494</v>
      </c>
      <c r="U292" s="37">
        <f t="shared" si="62"/>
        <v>3.0583793361054212E-2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47421894</v>
      </c>
      <c r="E293" s="31">
        <v>47421894</v>
      </c>
      <c r="F293" s="31">
        <v>10622952</v>
      </c>
      <c r="G293" s="36">
        <f t="shared" si="56"/>
        <v>0.22400944171483322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10622952</v>
      </c>
      <c r="O293" s="36">
        <f t="shared" si="60"/>
        <v>0.22400944171483322</v>
      </c>
      <c r="P293" s="31">
        <v>9591632</v>
      </c>
      <c r="Q293" s="31">
        <v>45933124</v>
      </c>
      <c r="R293" s="31">
        <v>46033124</v>
      </c>
      <c r="S293" s="31">
        <v>9591632</v>
      </c>
      <c r="T293" s="36">
        <f t="shared" si="61"/>
        <v>0.20881732320231475</v>
      </c>
      <c r="U293" s="36">
        <f t="shared" si="62"/>
        <v>0.10752289078646893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3912850</v>
      </c>
      <c r="E295" s="31">
        <v>3912850</v>
      </c>
      <c r="F295" s="31">
        <v>925347</v>
      </c>
      <c r="G295" s="36">
        <f t="shared" si="56"/>
        <v>0.23648925974673193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925347</v>
      </c>
      <c r="O295" s="36">
        <f t="shared" si="60"/>
        <v>0.23648925974673193</v>
      </c>
      <c r="P295" s="31">
        <v>798158</v>
      </c>
      <c r="Q295" s="31">
        <v>3462911</v>
      </c>
      <c r="R295" s="31">
        <v>3462911</v>
      </c>
      <c r="S295" s="31">
        <v>798158</v>
      </c>
      <c r="T295" s="36">
        <f t="shared" si="61"/>
        <v>0.23048758688860327</v>
      </c>
      <c r="U295" s="36">
        <f t="shared" si="62"/>
        <v>0.15935316065240213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13410263</v>
      </c>
      <c r="E296" s="31">
        <v>13410263</v>
      </c>
      <c r="F296" s="31">
        <v>3639467</v>
      </c>
      <c r="G296" s="36">
        <f t="shared" si="56"/>
        <v>0.27139415535698291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3639467</v>
      </c>
      <c r="O296" s="36">
        <f t="shared" si="60"/>
        <v>0.27139415535698291</v>
      </c>
      <c r="P296" s="31">
        <v>3473056</v>
      </c>
      <c r="Q296" s="31">
        <v>12815982</v>
      </c>
      <c r="R296" s="31">
        <v>12815982</v>
      </c>
      <c r="S296" s="31">
        <v>3473056</v>
      </c>
      <c r="T296" s="36">
        <f t="shared" si="61"/>
        <v>0.27099413841249154</v>
      </c>
      <c r="U296" s="36">
        <f t="shared" si="62"/>
        <v>4.7914862299945682E-2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64745007</v>
      </c>
      <c r="E298" s="32">
        <f>SUM(E293:E297)</f>
        <v>64745007</v>
      </c>
      <c r="F298" s="32">
        <f>SUM(F293:F297)</f>
        <v>15187766</v>
      </c>
      <c r="G298" s="37">
        <f t="shared" si="56"/>
        <v>0.23457818144957496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15187766</v>
      </c>
      <c r="O298" s="37">
        <f t="shared" si="60"/>
        <v>0.23457818144957496</v>
      </c>
      <c r="P298" s="32">
        <f>SUM(P293:P297)</f>
        <v>13862846</v>
      </c>
      <c r="Q298" s="32">
        <f>SUM(Q293:Q297)</f>
        <v>62212017</v>
      </c>
      <c r="R298" s="32">
        <f>SUM(R293:R297)</f>
        <v>62312017</v>
      </c>
      <c r="S298" s="32">
        <f>SUM(S293:S297)</f>
        <v>13862846</v>
      </c>
      <c r="T298" s="37">
        <f t="shared" si="61"/>
        <v>0.2228322865661147</v>
      </c>
      <c r="U298" s="37">
        <f t="shared" si="62"/>
        <v>9.5573448626638413E-2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203468005</v>
      </c>
      <c r="E299" s="32">
        <f>SUM(E263:E266,E268:E274,E276:E284,E286:E291,E293:E297)</f>
        <v>203468005</v>
      </c>
      <c r="F299" s="32">
        <f>SUM(F263:F266,F268:F274,F276:F284,F286:F291,F293:F297)</f>
        <v>44612601</v>
      </c>
      <c r="G299" s="37">
        <f t="shared" si="56"/>
        <v>0.21926101354362815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44612601</v>
      </c>
      <c r="O299" s="37">
        <f t="shared" si="60"/>
        <v>0.21926101354362815</v>
      </c>
      <c r="P299" s="32">
        <f>SUM(P263:P266,P268:P274,P276:P284,P286:P291,P293:P297)</f>
        <v>41459336</v>
      </c>
      <c r="Q299" s="32">
        <f>SUM(Q263:Q266,Q268:Q274,Q276:Q284,Q286:Q291,Q293:Q297)</f>
        <v>172694997</v>
      </c>
      <c r="R299" s="32">
        <f>SUM(R263:R266,R268:R274,R276:R284,R286:R291,R293:R297)</f>
        <v>180501967</v>
      </c>
      <c r="S299" s="32">
        <f>SUM(S263:S266,S268:S274,S276:S284,S286:S291,S293:S297)</f>
        <v>41459336</v>
      </c>
      <c r="T299" s="37">
        <f t="shared" si="61"/>
        <v>0.2400725945755105</v>
      </c>
      <c r="U299" s="37">
        <f t="shared" si="62"/>
        <v>7.6056813838021986E-2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5482443536</v>
      </c>
      <c r="E302" s="31">
        <v>5480212661</v>
      </c>
      <c r="F302" s="31">
        <v>1049367693</v>
      </c>
      <c r="G302" s="36">
        <f t="shared" ref="G302:G339" si="63">IF(($D302     =0),0,($F302     /$D302     ))</f>
        <v>0.19140510724997278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1049367693</v>
      </c>
      <c r="O302" s="36">
        <f t="shared" ref="O302:O339" si="67">IF(($D302     =0),0,($N302     /$D302     ))</f>
        <v>0.19140510724997278</v>
      </c>
      <c r="P302" s="31">
        <v>981980449</v>
      </c>
      <c r="Q302" s="31">
        <v>5201703755</v>
      </c>
      <c r="R302" s="31">
        <v>5156927115</v>
      </c>
      <c r="S302" s="31">
        <v>981980449</v>
      </c>
      <c r="T302" s="36">
        <f t="shared" ref="T302:T339" si="68">IF(($Q302     =0),0,($S302     /$Q302     ))</f>
        <v>0.18878054100180106</v>
      </c>
      <c r="U302" s="36">
        <f t="shared" ref="U302:U339" si="69">IF(($P302     =0),0,(($F302     /$P302     )-1))</f>
        <v>6.8623814321989718E-2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5482443536</v>
      </c>
      <c r="E303" s="32">
        <f>E302</f>
        <v>5480212661</v>
      </c>
      <c r="F303" s="32">
        <f>F302</f>
        <v>1049367693</v>
      </c>
      <c r="G303" s="37">
        <f t="shared" si="63"/>
        <v>0.19140510724997278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1049367693</v>
      </c>
      <c r="O303" s="37">
        <f t="shared" si="67"/>
        <v>0.19140510724997278</v>
      </c>
      <c r="P303" s="32">
        <f>P302</f>
        <v>981980449</v>
      </c>
      <c r="Q303" s="32">
        <f>Q302</f>
        <v>5201703755</v>
      </c>
      <c r="R303" s="32">
        <f>R302</f>
        <v>5156927115</v>
      </c>
      <c r="S303" s="32">
        <f>S302</f>
        <v>981980449</v>
      </c>
      <c r="T303" s="37">
        <f t="shared" si="68"/>
        <v>0.18878054100180106</v>
      </c>
      <c r="U303" s="37">
        <f t="shared" si="69"/>
        <v>6.8623814321989718E-2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24458219</v>
      </c>
      <c r="E304" s="31">
        <v>24458219</v>
      </c>
      <c r="F304" s="31">
        <v>3304051</v>
      </c>
      <c r="G304" s="36">
        <f t="shared" si="63"/>
        <v>0.13508959912412266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3304051</v>
      </c>
      <c r="O304" s="36">
        <f t="shared" si="67"/>
        <v>0.13508959912412266</v>
      </c>
      <c r="P304" s="31">
        <v>3026538</v>
      </c>
      <c r="Q304" s="31">
        <v>24757925</v>
      </c>
      <c r="R304" s="31">
        <v>23281101</v>
      </c>
      <c r="S304" s="31">
        <v>3026538</v>
      </c>
      <c r="T304" s="36">
        <f t="shared" si="68"/>
        <v>0.12224522046980917</v>
      </c>
      <c r="U304" s="36">
        <f t="shared" si="69"/>
        <v>9.169321515209794E-2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52258509</v>
      </c>
      <c r="E305" s="31">
        <v>52258509</v>
      </c>
      <c r="F305" s="31">
        <v>12629210</v>
      </c>
      <c r="G305" s="36">
        <f t="shared" si="63"/>
        <v>0.24166801238052926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12629210</v>
      </c>
      <c r="O305" s="36">
        <f t="shared" si="67"/>
        <v>0.24166801238052926</v>
      </c>
      <c r="P305" s="31">
        <v>10910507</v>
      </c>
      <c r="Q305" s="31">
        <v>44656575</v>
      </c>
      <c r="R305" s="31">
        <v>52027019</v>
      </c>
      <c r="S305" s="31">
        <v>10910507</v>
      </c>
      <c r="T305" s="36">
        <f t="shared" si="68"/>
        <v>0.24432028206372747</v>
      </c>
      <c r="U305" s="36">
        <f t="shared" si="69"/>
        <v>0.15752732664027436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43938500</v>
      </c>
      <c r="E306" s="31">
        <v>43938500</v>
      </c>
      <c r="F306" s="31">
        <v>9676943</v>
      </c>
      <c r="G306" s="36">
        <f t="shared" si="63"/>
        <v>0.22023835588379212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9676943</v>
      </c>
      <c r="O306" s="36">
        <f t="shared" si="67"/>
        <v>0.22023835588379212</v>
      </c>
      <c r="P306" s="31">
        <v>9757753</v>
      </c>
      <c r="Q306" s="31">
        <v>43666333</v>
      </c>
      <c r="R306" s="31">
        <v>41711150</v>
      </c>
      <c r="S306" s="31">
        <v>9757753</v>
      </c>
      <c r="T306" s="36">
        <f t="shared" si="68"/>
        <v>0.22346169988672968</v>
      </c>
      <c r="U306" s="36">
        <f t="shared" si="69"/>
        <v>-8.2816197540560577E-3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79679138</v>
      </c>
      <c r="E307" s="31">
        <v>79615375</v>
      </c>
      <c r="F307" s="31">
        <v>19555091</v>
      </c>
      <c r="G307" s="36">
        <f t="shared" si="63"/>
        <v>0.24542297382785441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19555091</v>
      </c>
      <c r="O307" s="36">
        <f t="shared" si="67"/>
        <v>0.24542297382785441</v>
      </c>
      <c r="P307" s="31">
        <v>11121918</v>
      </c>
      <c r="Q307" s="31">
        <v>69417659</v>
      </c>
      <c r="R307" s="31">
        <v>69481881</v>
      </c>
      <c r="S307" s="31">
        <v>11121918</v>
      </c>
      <c r="T307" s="36">
        <f t="shared" si="68"/>
        <v>0.16021741672389153</v>
      </c>
      <c r="U307" s="36">
        <f t="shared" si="69"/>
        <v>0.75824808274975597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107805241</v>
      </c>
      <c r="E308" s="31">
        <v>107805241</v>
      </c>
      <c r="F308" s="31">
        <v>15273326</v>
      </c>
      <c r="G308" s="36">
        <f t="shared" si="63"/>
        <v>0.14167517143252803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15273326</v>
      </c>
      <c r="O308" s="36">
        <f t="shared" si="67"/>
        <v>0.14167517143252803</v>
      </c>
      <c r="P308" s="31">
        <v>14393116</v>
      </c>
      <c r="Q308" s="31">
        <v>104801149</v>
      </c>
      <c r="R308" s="31">
        <v>96670821</v>
      </c>
      <c r="S308" s="31">
        <v>14393116</v>
      </c>
      <c r="T308" s="36">
        <f t="shared" si="68"/>
        <v>0.13733738739830037</v>
      </c>
      <c r="U308" s="36">
        <f t="shared" si="69"/>
        <v>6.1154929898431964E-2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55133026</v>
      </c>
      <c r="E309" s="31">
        <v>55133026</v>
      </c>
      <c r="F309" s="31">
        <v>12448898</v>
      </c>
      <c r="G309" s="36">
        <f t="shared" si="63"/>
        <v>0.22579747391336727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12448898</v>
      </c>
      <c r="O309" s="36">
        <f t="shared" si="67"/>
        <v>0.22579747391336727</v>
      </c>
      <c r="P309" s="31">
        <v>10658433</v>
      </c>
      <c r="Q309" s="31">
        <v>47488626</v>
      </c>
      <c r="R309" s="31">
        <v>54547605</v>
      </c>
      <c r="S309" s="31">
        <v>10658433</v>
      </c>
      <c r="T309" s="36">
        <f t="shared" si="68"/>
        <v>0.22444180633905897</v>
      </c>
      <c r="U309" s="36">
        <f t="shared" si="69"/>
        <v>0.16798576301037871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363272633</v>
      </c>
      <c r="E310" s="32">
        <f>SUM(E304:E309)</f>
        <v>363208870</v>
      </c>
      <c r="F310" s="32">
        <f>SUM(F304:F309)</f>
        <v>72887519</v>
      </c>
      <c r="G310" s="37">
        <f t="shared" si="63"/>
        <v>0.20064137063691226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72887519</v>
      </c>
      <c r="O310" s="37">
        <f t="shared" si="67"/>
        <v>0.20064137063691226</v>
      </c>
      <c r="P310" s="32">
        <f>SUM(P304:P309)</f>
        <v>59868265</v>
      </c>
      <c r="Q310" s="32">
        <f>SUM(Q304:Q309)</f>
        <v>334788267</v>
      </c>
      <c r="R310" s="32">
        <f>SUM(R304:R309)</f>
        <v>337719577</v>
      </c>
      <c r="S310" s="32">
        <f>SUM(S304:S309)</f>
        <v>59868265</v>
      </c>
      <c r="T310" s="37">
        <f t="shared" si="68"/>
        <v>0.17882426267943255</v>
      </c>
      <c r="U310" s="37">
        <f t="shared" si="69"/>
        <v>0.21746502926049383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66744566</v>
      </c>
      <c r="E311" s="31">
        <v>66744566</v>
      </c>
      <c r="F311" s="31">
        <v>11604921</v>
      </c>
      <c r="G311" s="36">
        <f t="shared" si="63"/>
        <v>0.17387064888548381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11604921</v>
      </c>
      <c r="O311" s="36">
        <f t="shared" si="67"/>
        <v>0.17387064888548381</v>
      </c>
      <c r="P311" s="31">
        <v>10363201</v>
      </c>
      <c r="Q311" s="31">
        <v>56941648</v>
      </c>
      <c r="R311" s="31">
        <v>55840130</v>
      </c>
      <c r="S311" s="31">
        <v>10363201</v>
      </c>
      <c r="T311" s="36">
        <f t="shared" si="68"/>
        <v>0.18199685755494818</v>
      </c>
      <c r="U311" s="36">
        <f t="shared" si="69"/>
        <v>0.11982012121544305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267726474</v>
      </c>
      <c r="E312" s="31">
        <v>267693474</v>
      </c>
      <c r="F312" s="31">
        <v>30931089</v>
      </c>
      <c r="G312" s="36">
        <f t="shared" si="63"/>
        <v>0.11553242582950538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30931089</v>
      </c>
      <c r="O312" s="36">
        <f t="shared" si="67"/>
        <v>0.11553242582950538</v>
      </c>
      <c r="P312" s="31">
        <v>29111890</v>
      </c>
      <c r="Q312" s="31">
        <v>245333832</v>
      </c>
      <c r="R312" s="31">
        <v>256108021</v>
      </c>
      <c r="S312" s="31">
        <v>29111890</v>
      </c>
      <c r="T312" s="36">
        <f t="shared" si="68"/>
        <v>0.11866235391456324</v>
      </c>
      <c r="U312" s="36">
        <f t="shared" si="69"/>
        <v>6.2489896739785777E-2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437480369</v>
      </c>
      <c r="E313" s="31">
        <v>437480369</v>
      </c>
      <c r="F313" s="31">
        <v>23355600</v>
      </c>
      <c r="G313" s="36">
        <f t="shared" si="63"/>
        <v>5.3386624075010783E-2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23355600</v>
      </c>
      <c r="O313" s="36">
        <f t="shared" si="67"/>
        <v>5.3386624075010783E-2</v>
      </c>
      <c r="P313" s="31">
        <v>20613102</v>
      </c>
      <c r="Q313" s="31">
        <v>345533823</v>
      </c>
      <c r="R313" s="31">
        <v>368363173</v>
      </c>
      <c r="S313" s="31">
        <v>20613102</v>
      </c>
      <c r="T313" s="36">
        <f t="shared" si="68"/>
        <v>5.9655815517660624E-2</v>
      </c>
      <c r="U313" s="36">
        <f t="shared" si="69"/>
        <v>0.13304635081124627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216251500</v>
      </c>
      <c r="E314" s="31">
        <v>216251500</v>
      </c>
      <c r="F314" s="31">
        <v>14940225</v>
      </c>
      <c r="G314" s="36">
        <f t="shared" si="63"/>
        <v>6.9087266446706722E-2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14940225</v>
      </c>
      <c r="O314" s="36">
        <f t="shared" si="67"/>
        <v>6.9087266446706722E-2</v>
      </c>
      <c r="P314" s="31">
        <v>14055113</v>
      </c>
      <c r="Q314" s="31">
        <v>223756494</v>
      </c>
      <c r="R314" s="31">
        <v>208140536</v>
      </c>
      <c r="S314" s="31">
        <v>14055113</v>
      </c>
      <c r="T314" s="36">
        <f t="shared" si="68"/>
        <v>6.2814324396770357E-2</v>
      </c>
      <c r="U314" s="36">
        <f t="shared" si="69"/>
        <v>6.297437807863937E-2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47611044</v>
      </c>
      <c r="E315" s="31">
        <v>28201551</v>
      </c>
      <c r="F315" s="31">
        <v>10903055</v>
      </c>
      <c r="G315" s="36">
        <f t="shared" si="63"/>
        <v>0.22900264484853555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10903055</v>
      </c>
      <c r="O315" s="36">
        <f t="shared" si="67"/>
        <v>0.22900264484853555</v>
      </c>
      <c r="P315" s="31">
        <v>8850672</v>
      </c>
      <c r="Q315" s="31">
        <v>41141810</v>
      </c>
      <c r="R315" s="31">
        <v>44154365</v>
      </c>
      <c r="S315" s="31">
        <v>8850672</v>
      </c>
      <c r="T315" s="36">
        <f t="shared" si="68"/>
        <v>0.2151259752548563</v>
      </c>
      <c r="U315" s="36">
        <f t="shared" si="69"/>
        <v>0.23189007569142772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69727439</v>
      </c>
      <c r="E316" s="31">
        <v>69727439</v>
      </c>
      <c r="F316" s="31">
        <v>10642459</v>
      </c>
      <c r="G316" s="36">
        <f t="shared" si="63"/>
        <v>0.15262942612878697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10642459</v>
      </c>
      <c r="O316" s="36">
        <f t="shared" si="67"/>
        <v>0.15262942612878697</v>
      </c>
      <c r="P316" s="31">
        <v>10206646</v>
      </c>
      <c r="Q316" s="31">
        <v>71558346</v>
      </c>
      <c r="R316" s="31">
        <v>70103760</v>
      </c>
      <c r="S316" s="31">
        <v>10206646</v>
      </c>
      <c r="T316" s="36">
        <f t="shared" si="68"/>
        <v>0.14263390045376398</v>
      </c>
      <c r="U316" s="36">
        <f t="shared" si="69"/>
        <v>4.2698943413928436E-2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1105541392</v>
      </c>
      <c r="E317" s="32">
        <f>SUM(E311:E316)</f>
        <v>1086098899</v>
      </c>
      <c r="F317" s="32">
        <f>SUM(F311:F316)</f>
        <v>102377349</v>
      </c>
      <c r="G317" s="37">
        <f t="shared" si="63"/>
        <v>9.2603813607369662E-2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102377349</v>
      </c>
      <c r="O317" s="37">
        <f t="shared" si="67"/>
        <v>9.2603813607369662E-2</v>
      </c>
      <c r="P317" s="32">
        <f>SUM(P311:P316)</f>
        <v>93200624</v>
      </c>
      <c r="Q317" s="32">
        <f>SUM(Q311:Q316)</f>
        <v>984265953</v>
      </c>
      <c r="R317" s="32">
        <f>SUM(R311:R316)</f>
        <v>1002709985</v>
      </c>
      <c r="S317" s="32">
        <f>SUM(S311:S316)</f>
        <v>93200624</v>
      </c>
      <c r="T317" s="37">
        <f t="shared" si="68"/>
        <v>9.4690488598054762E-2</v>
      </c>
      <c r="U317" s="37">
        <f t="shared" si="69"/>
        <v>9.8462055361346001E-2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59767388</v>
      </c>
      <c r="E318" s="31">
        <v>59753979</v>
      </c>
      <c r="F318" s="31">
        <v>13075058</v>
      </c>
      <c r="G318" s="36">
        <f t="shared" si="63"/>
        <v>0.21876575901225598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13075058</v>
      </c>
      <c r="O318" s="36">
        <f t="shared" si="67"/>
        <v>0.21876575901225598</v>
      </c>
      <c r="P318" s="31">
        <v>12708501</v>
      </c>
      <c r="Q318" s="31">
        <v>53418632</v>
      </c>
      <c r="R318" s="31">
        <v>51740496</v>
      </c>
      <c r="S318" s="31">
        <v>12708501</v>
      </c>
      <c r="T318" s="36">
        <f t="shared" si="68"/>
        <v>0.23790390214410581</v>
      </c>
      <c r="U318" s="36">
        <f t="shared" si="69"/>
        <v>2.8843448963807861E-2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212178122</v>
      </c>
      <c r="E319" s="31">
        <v>212178122</v>
      </c>
      <c r="F319" s="31">
        <v>38317540</v>
      </c>
      <c r="G319" s="36">
        <f t="shared" si="63"/>
        <v>0.18059138067024649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38317540</v>
      </c>
      <c r="O319" s="36">
        <f t="shared" si="67"/>
        <v>0.18059138067024649</v>
      </c>
      <c r="P319" s="31">
        <v>37606716</v>
      </c>
      <c r="Q319" s="31">
        <v>169928362</v>
      </c>
      <c r="R319" s="31">
        <v>199705743</v>
      </c>
      <c r="S319" s="31">
        <v>37606716</v>
      </c>
      <c r="T319" s="36">
        <f t="shared" si="68"/>
        <v>0.22130923618271564</v>
      </c>
      <c r="U319" s="36">
        <f t="shared" si="69"/>
        <v>1.8901517484270602E-2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6025524</v>
      </c>
      <c r="E320" s="31">
        <v>6025524</v>
      </c>
      <c r="F320" s="31">
        <v>1016797</v>
      </c>
      <c r="G320" s="36">
        <f t="shared" si="63"/>
        <v>0.16874831135018298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1016797</v>
      </c>
      <c r="O320" s="36">
        <f t="shared" si="67"/>
        <v>0.16874831135018298</v>
      </c>
      <c r="P320" s="31">
        <v>537996</v>
      </c>
      <c r="Q320" s="31">
        <v>5900940</v>
      </c>
      <c r="R320" s="31">
        <v>5389835</v>
      </c>
      <c r="S320" s="31">
        <v>537996</v>
      </c>
      <c r="T320" s="36">
        <f t="shared" si="68"/>
        <v>9.1171237124932636E-2</v>
      </c>
      <c r="U320" s="36">
        <f t="shared" si="69"/>
        <v>0.88997130090186549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55276963</v>
      </c>
      <c r="E321" s="31">
        <v>55276963</v>
      </c>
      <c r="F321" s="31">
        <v>19014790</v>
      </c>
      <c r="G321" s="36">
        <f t="shared" si="63"/>
        <v>0.34399122108065161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19014790</v>
      </c>
      <c r="O321" s="36">
        <f t="shared" si="67"/>
        <v>0.34399122108065161</v>
      </c>
      <c r="P321" s="31">
        <v>11877193</v>
      </c>
      <c r="Q321" s="31">
        <v>50255748</v>
      </c>
      <c r="R321" s="31">
        <v>53992997</v>
      </c>
      <c r="S321" s="31">
        <v>11877193</v>
      </c>
      <c r="T321" s="36">
        <f t="shared" si="68"/>
        <v>0.23633501584734148</v>
      </c>
      <c r="U321" s="36">
        <f t="shared" si="69"/>
        <v>0.60094982038264422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46060296</v>
      </c>
      <c r="E322" s="31">
        <v>46270296</v>
      </c>
      <c r="F322" s="31">
        <v>10088148</v>
      </c>
      <c r="G322" s="36">
        <f t="shared" si="63"/>
        <v>0.21902047698521088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10088148</v>
      </c>
      <c r="O322" s="36">
        <f t="shared" si="67"/>
        <v>0.21902047698521088</v>
      </c>
      <c r="P322" s="31">
        <v>8944355</v>
      </c>
      <c r="Q322" s="31">
        <v>44963031</v>
      </c>
      <c r="R322" s="31">
        <v>45066537</v>
      </c>
      <c r="S322" s="31">
        <v>8944355</v>
      </c>
      <c r="T322" s="36">
        <f t="shared" si="68"/>
        <v>0.19892686949863322</v>
      </c>
      <c r="U322" s="36">
        <f t="shared" si="69"/>
        <v>0.12787875704844009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379308293</v>
      </c>
      <c r="E323" s="32">
        <f>SUM(E318:E322)</f>
        <v>379504884</v>
      </c>
      <c r="F323" s="32">
        <f>SUM(F318:F322)</f>
        <v>81512333</v>
      </c>
      <c r="G323" s="37">
        <f t="shared" si="63"/>
        <v>0.21489731309407464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81512333</v>
      </c>
      <c r="O323" s="37">
        <f t="shared" si="67"/>
        <v>0.21489731309407464</v>
      </c>
      <c r="P323" s="32">
        <f>SUM(P318:P322)</f>
        <v>71674761</v>
      </c>
      <c r="Q323" s="32">
        <f>SUM(Q318:Q322)</f>
        <v>324466713</v>
      </c>
      <c r="R323" s="32">
        <f>SUM(R318:R322)</f>
        <v>355895608</v>
      </c>
      <c r="S323" s="32">
        <f>SUM(S318:S322)</f>
        <v>71674761</v>
      </c>
      <c r="T323" s="37">
        <f t="shared" si="68"/>
        <v>0.22090019754969442</v>
      </c>
      <c r="U323" s="37">
        <f t="shared" si="69"/>
        <v>0.13725294458951875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368692</v>
      </c>
      <c r="E324" s="31">
        <v>368692</v>
      </c>
      <c r="F324" s="31">
        <v>307701</v>
      </c>
      <c r="G324" s="36">
        <f t="shared" si="63"/>
        <v>0.83457465852256085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307701</v>
      </c>
      <c r="O324" s="36">
        <f t="shared" si="67"/>
        <v>0.83457465852256085</v>
      </c>
      <c r="P324" s="31">
        <v>252826</v>
      </c>
      <c r="Q324" s="31">
        <v>405360</v>
      </c>
      <c r="R324" s="31">
        <v>405360</v>
      </c>
      <c r="S324" s="31">
        <v>252826</v>
      </c>
      <c r="T324" s="36">
        <f t="shared" si="68"/>
        <v>0.62370732188671796</v>
      </c>
      <c r="U324" s="36">
        <f t="shared" si="69"/>
        <v>0.21704650629286548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93295475</v>
      </c>
      <c r="E325" s="31">
        <v>93295475</v>
      </c>
      <c r="F325" s="31">
        <v>8564979</v>
      </c>
      <c r="G325" s="36">
        <f t="shared" si="63"/>
        <v>9.1804870493451055E-2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8564979</v>
      </c>
      <c r="O325" s="36">
        <f t="shared" si="67"/>
        <v>9.1804870493451055E-2</v>
      </c>
      <c r="P325" s="31">
        <v>8185568</v>
      </c>
      <c r="Q325" s="31">
        <v>88201348</v>
      </c>
      <c r="R325" s="31">
        <v>70513922</v>
      </c>
      <c r="S325" s="31">
        <v>8185568</v>
      </c>
      <c r="T325" s="36">
        <f t="shared" si="68"/>
        <v>9.2805475036503979E-2</v>
      </c>
      <c r="U325" s="36">
        <f t="shared" si="69"/>
        <v>4.635121227995409E-2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123049232</v>
      </c>
      <c r="E326" s="31">
        <v>123049232</v>
      </c>
      <c r="F326" s="31">
        <v>20879489</v>
      </c>
      <c r="G326" s="36">
        <f t="shared" si="63"/>
        <v>0.16968402533385987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20879489</v>
      </c>
      <c r="O326" s="36">
        <f t="shared" si="67"/>
        <v>0.16968402533385987</v>
      </c>
      <c r="P326" s="31">
        <v>23815517</v>
      </c>
      <c r="Q326" s="31">
        <v>98177110</v>
      </c>
      <c r="R326" s="31">
        <v>112189571</v>
      </c>
      <c r="S326" s="31">
        <v>23815517</v>
      </c>
      <c r="T326" s="36">
        <f t="shared" si="68"/>
        <v>0.24257708339550837</v>
      </c>
      <c r="U326" s="36">
        <f t="shared" si="69"/>
        <v>-0.12328214415836536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156784659</v>
      </c>
      <c r="E327" s="31">
        <v>156716659</v>
      </c>
      <c r="F327" s="31">
        <v>18136420</v>
      </c>
      <c r="G327" s="36">
        <f t="shared" si="63"/>
        <v>0.11567726151064307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18136420</v>
      </c>
      <c r="O327" s="36">
        <f t="shared" si="67"/>
        <v>0.11567726151064307</v>
      </c>
      <c r="P327" s="31">
        <v>15973281</v>
      </c>
      <c r="Q327" s="31">
        <v>152495258</v>
      </c>
      <c r="R327" s="31">
        <v>150715258</v>
      </c>
      <c r="S327" s="31">
        <v>15973281</v>
      </c>
      <c r="T327" s="36">
        <f t="shared" si="68"/>
        <v>0.10474608331755469</v>
      </c>
      <c r="U327" s="36">
        <f t="shared" si="69"/>
        <v>0.13542233433444273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56681400</v>
      </c>
      <c r="E328" s="31">
        <v>56681400</v>
      </c>
      <c r="F328" s="31">
        <v>9566515</v>
      </c>
      <c r="G328" s="36">
        <f t="shared" si="63"/>
        <v>0.168776970928735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9566515</v>
      </c>
      <c r="O328" s="36">
        <f t="shared" si="67"/>
        <v>0.168776970928735</v>
      </c>
      <c r="P328" s="31">
        <v>7657271</v>
      </c>
      <c r="Q328" s="31">
        <v>48792200</v>
      </c>
      <c r="R328" s="31">
        <v>52908600</v>
      </c>
      <c r="S328" s="31">
        <v>7657271</v>
      </c>
      <c r="T328" s="36">
        <f t="shared" si="68"/>
        <v>0.15693637507634417</v>
      </c>
      <c r="U328" s="36">
        <f t="shared" si="69"/>
        <v>0.24933739448427517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108747775</v>
      </c>
      <c r="E329" s="31">
        <v>108747775</v>
      </c>
      <c r="F329" s="31">
        <v>17517002</v>
      </c>
      <c r="G329" s="36">
        <f t="shared" si="63"/>
        <v>0.16107917610268349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17517002</v>
      </c>
      <c r="O329" s="36">
        <f t="shared" si="67"/>
        <v>0.16107917610268349</v>
      </c>
      <c r="P329" s="31">
        <v>18269382</v>
      </c>
      <c r="Q329" s="31">
        <v>105313303</v>
      </c>
      <c r="R329" s="31">
        <v>107552086</v>
      </c>
      <c r="S329" s="31">
        <v>18269382</v>
      </c>
      <c r="T329" s="36">
        <f t="shared" si="68"/>
        <v>0.17347648853060851</v>
      </c>
      <c r="U329" s="36">
        <f t="shared" si="69"/>
        <v>-4.1182564358225093E-2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134200189</v>
      </c>
      <c r="E330" s="31">
        <v>135187084</v>
      </c>
      <c r="F330" s="31">
        <v>16408231</v>
      </c>
      <c r="G330" s="36">
        <f t="shared" si="63"/>
        <v>0.12226682482541064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16408231</v>
      </c>
      <c r="O330" s="36">
        <f t="shared" si="67"/>
        <v>0.12226682482541064</v>
      </c>
      <c r="P330" s="31">
        <v>15403644</v>
      </c>
      <c r="Q330" s="31">
        <v>144186009</v>
      </c>
      <c r="R330" s="31">
        <v>143949933</v>
      </c>
      <c r="S330" s="31">
        <v>15403644</v>
      </c>
      <c r="T330" s="36">
        <f t="shared" si="68"/>
        <v>0.10683175230961556</v>
      </c>
      <c r="U330" s="36">
        <f t="shared" si="69"/>
        <v>6.5217490095200947E-2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27018268</v>
      </c>
      <c r="E331" s="31">
        <v>27018268</v>
      </c>
      <c r="F331" s="31">
        <v>5599104</v>
      </c>
      <c r="G331" s="36">
        <f t="shared" si="63"/>
        <v>0.2072340092266462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5599104</v>
      </c>
      <c r="O331" s="36">
        <f t="shared" si="67"/>
        <v>0.2072340092266462</v>
      </c>
      <c r="P331" s="31">
        <v>5945660</v>
      </c>
      <c r="Q331" s="31">
        <v>27406155</v>
      </c>
      <c r="R331" s="31">
        <v>25246335</v>
      </c>
      <c r="S331" s="31">
        <v>5945660</v>
      </c>
      <c r="T331" s="36">
        <f t="shared" si="68"/>
        <v>0.2169461568030977</v>
      </c>
      <c r="U331" s="36">
        <f t="shared" si="69"/>
        <v>-5.8287221267277256E-2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700145690</v>
      </c>
      <c r="E332" s="32">
        <f>SUM(E324:E331)</f>
        <v>701064585</v>
      </c>
      <c r="F332" s="32">
        <f>SUM(F324:F331)</f>
        <v>96979441</v>
      </c>
      <c r="G332" s="37">
        <f t="shared" si="63"/>
        <v>0.13851323001074248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96979441</v>
      </c>
      <c r="O332" s="37">
        <f t="shared" si="67"/>
        <v>0.13851323001074248</v>
      </c>
      <c r="P332" s="32">
        <f>SUM(P324:P331)</f>
        <v>95503149</v>
      </c>
      <c r="Q332" s="32">
        <f>SUM(Q324:Q331)</f>
        <v>664976743</v>
      </c>
      <c r="R332" s="32">
        <f>SUM(R324:R331)</f>
        <v>663481065</v>
      </c>
      <c r="S332" s="32">
        <f>SUM(S324:S331)</f>
        <v>95503149</v>
      </c>
      <c r="T332" s="37">
        <f t="shared" si="68"/>
        <v>0.14361878066463446</v>
      </c>
      <c r="U332" s="37">
        <f t="shared" si="69"/>
        <v>1.5458045262989106E-2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31917280</v>
      </c>
      <c r="E333" s="31">
        <v>31917280</v>
      </c>
      <c r="F333" s="31">
        <v>1018124</v>
      </c>
      <c r="G333" s="36">
        <f t="shared" si="63"/>
        <v>3.1898833484557583E-2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1018124</v>
      </c>
      <c r="O333" s="36">
        <f t="shared" si="67"/>
        <v>3.1898833484557583E-2</v>
      </c>
      <c r="P333" s="31">
        <v>6966821</v>
      </c>
      <c r="Q333" s="31">
        <v>32806369</v>
      </c>
      <c r="R333" s="31">
        <v>31018745</v>
      </c>
      <c r="S333" s="31">
        <v>6966821</v>
      </c>
      <c r="T333" s="36">
        <f t="shared" si="68"/>
        <v>0.21236184351886062</v>
      </c>
      <c r="U333" s="36">
        <f t="shared" si="69"/>
        <v>-0.85386103647560341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10753434</v>
      </c>
      <c r="E334" s="31">
        <v>10753434</v>
      </c>
      <c r="F334" s="31">
        <v>1719132</v>
      </c>
      <c r="G334" s="36">
        <f t="shared" si="63"/>
        <v>0.15986818722279786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1719132</v>
      </c>
      <c r="O334" s="36">
        <f t="shared" si="67"/>
        <v>0.15986818722279786</v>
      </c>
      <c r="P334" s="31">
        <v>783601</v>
      </c>
      <c r="Q334" s="31">
        <v>3493320</v>
      </c>
      <c r="R334" s="31">
        <v>9955495</v>
      </c>
      <c r="S334" s="31">
        <v>783601</v>
      </c>
      <c r="T334" s="36">
        <f t="shared" si="68"/>
        <v>0.22431411951954014</v>
      </c>
      <c r="U334" s="36">
        <f t="shared" si="69"/>
        <v>1.1938869399094694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121275787</v>
      </c>
      <c r="E335" s="31">
        <v>121275787</v>
      </c>
      <c r="F335" s="31">
        <v>5274952</v>
      </c>
      <c r="G335" s="36">
        <f t="shared" si="63"/>
        <v>4.3495508299608063E-2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5274952</v>
      </c>
      <c r="O335" s="36">
        <f t="shared" si="67"/>
        <v>4.3495508299608063E-2</v>
      </c>
      <c r="P335" s="31">
        <v>5293318</v>
      </c>
      <c r="Q335" s="31">
        <v>76518993</v>
      </c>
      <c r="R335" s="31">
        <v>83733621</v>
      </c>
      <c r="S335" s="31">
        <v>5293318</v>
      </c>
      <c r="T335" s="36">
        <f t="shared" si="68"/>
        <v>6.9176524578675513E-2</v>
      </c>
      <c r="U335" s="36">
        <f t="shared" si="69"/>
        <v>-3.4696574058086238E-3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16667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16667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163946501</v>
      </c>
      <c r="E337" s="32">
        <f>SUM(E333:E336)</f>
        <v>163946501</v>
      </c>
      <c r="F337" s="32">
        <f>SUM(F333:F336)</f>
        <v>8028875</v>
      </c>
      <c r="G337" s="37">
        <f t="shared" si="63"/>
        <v>4.8972530374405493E-2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8028875</v>
      </c>
      <c r="O337" s="37">
        <f t="shared" si="67"/>
        <v>4.8972530374405493E-2</v>
      </c>
      <c r="P337" s="32">
        <f>SUM(P333:P336)</f>
        <v>13043740</v>
      </c>
      <c r="Q337" s="32">
        <f>SUM(Q333:Q336)</f>
        <v>112818682</v>
      </c>
      <c r="R337" s="32">
        <f>SUM(R333:R336)</f>
        <v>124707861</v>
      </c>
      <c r="S337" s="32">
        <f>SUM(S333:S336)</f>
        <v>13043740</v>
      </c>
      <c r="T337" s="37">
        <f t="shared" si="68"/>
        <v>0.11561684438043691</v>
      </c>
      <c r="U337" s="37">
        <f t="shared" si="69"/>
        <v>-0.3844652683969475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8194658045</v>
      </c>
      <c r="E338" s="32">
        <f>SUM(E302,E304:E309,E311:E316,E318:E322,E324:E331,E333:E336)</f>
        <v>8174036400</v>
      </c>
      <c r="F338" s="32">
        <f>SUM(F302,F304:F309,F311:F316,F318:F322,F324:F331,F333:F336)</f>
        <v>1411153210</v>
      </c>
      <c r="G338" s="37">
        <f t="shared" si="63"/>
        <v>0.17220403856400332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1411153210</v>
      </c>
      <c r="O338" s="37">
        <f t="shared" si="67"/>
        <v>0.17220403856400332</v>
      </c>
      <c r="P338" s="32">
        <f>SUM(P302,P304:P309,P311:P316,P318:P322,P324:P331,P333:P336)</f>
        <v>1315270988</v>
      </c>
      <c r="Q338" s="32">
        <f>SUM(Q302,Q304:Q309,Q311:Q316,Q318:Q322,Q324:Q331,Q333:Q336)</f>
        <v>7623020113</v>
      </c>
      <c r="R338" s="32">
        <f>SUM(R302,R304:R309,R311:R316,R318:R322,R324:R331,R333:R336)</f>
        <v>7641441211</v>
      </c>
      <c r="S338" s="32">
        <f>SUM(S302,S304:S309,S311:S316,S318:S322,S324:S331,S333:S336)</f>
        <v>1315270988</v>
      </c>
      <c r="T338" s="37">
        <f t="shared" si="68"/>
        <v>0.17253935690881733</v>
      </c>
      <c r="U338" s="37">
        <f t="shared" si="69"/>
        <v>7.2899214591358508E-2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31053492654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31032592719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6901212933</v>
      </c>
      <c r="G339" s="39">
        <f t="shared" si="63"/>
        <v>0.222236287875691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6901212933</v>
      </c>
      <c r="O339" s="39">
        <f t="shared" si="67"/>
        <v>0.222236287875691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6143915623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28791891015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29394465130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6143915623</v>
      </c>
      <c r="T339" s="39">
        <f t="shared" si="68"/>
        <v>0.21339048622402546</v>
      </c>
      <c r="U339" s="39">
        <f t="shared" si="69"/>
        <v>0.123259718470909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366108278</v>
      </c>
      <c r="E8" s="31">
        <v>366108278</v>
      </c>
      <c r="F8" s="31">
        <v>14797615</v>
      </c>
      <c r="G8" s="36">
        <f>IF(($D8       =0),0,($F8       /$D8       ))</f>
        <v>4.0418684551022363E-2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14797615</v>
      </c>
      <c r="O8" s="36">
        <f>IF(($D8       =0),0,($N8       /$D8       ))</f>
        <v>4.0418684551022363E-2</v>
      </c>
      <c r="P8" s="31">
        <v>15313606</v>
      </c>
      <c r="Q8" s="31">
        <v>197194173</v>
      </c>
      <c r="R8" s="31">
        <v>249848621</v>
      </c>
      <c r="S8" s="31">
        <v>15313606</v>
      </c>
      <c r="T8" s="36">
        <f>IF(($Q8       =0),0,($S8       /$Q8       ))</f>
        <v>7.7657497516420024E-2</v>
      </c>
      <c r="U8" s="36">
        <f>IF(($P8       =0),0,(($F8       /$P8       )-1))</f>
        <v>-3.3694937691357563E-2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401634760</v>
      </c>
      <c r="E9" s="31">
        <v>401634760</v>
      </c>
      <c r="F9" s="31">
        <v>28532293</v>
      </c>
      <c r="G9" s="36">
        <f>IF(($D9       =0),0,($F9       /$D9       ))</f>
        <v>7.1040397499459465E-2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28532293</v>
      </c>
      <c r="O9" s="36">
        <f>IF(($D9       =0),0,($N9       /$D9       ))</f>
        <v>7.1040397499459465E-2</v>
      </c>
      <c r="P9" s="31">
        <v>50029701</v>
      </c>
      <c r="Q9" s="31">
        <v>362639430</v>
      </c>
      <c r="R9" s="31">
        <v>370709900</v>
      </c>
      <c r="S9" s="31">
        <v>50029701</v>
      </c>
      <c r="T9" s="36">
        <f>IF(($Q9       =0),0,($S9       /$Q9       ))</f>
        <v>0.13795990413949194</v>
      </c>
      <c r="U9" s="36">
        <f>IF(($P9       =0),0,(($F9       /$P9       )-1))</f>
        <v>-0.42969291381533536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767743038</v>
      </c>
      <c r="E10" s="32">
        <f>SUM(E8:E9)</f>
        <v>767743038</v>
      </c>
      <c r="F10" s="32">
        <f>SUM(F8:F9)</f>
        <v>43329908</v>
      </c>
      <c r="G10" s="37">
        <f t="shared" ref="G10:G54" si="0">IF(($D10      =0),0,($F10      /$D10      ))</f>
        <v>5.6438034414321839E-2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43329908</v>
      </c>
      <c r="O10" s="37">
        <f t="shared" ref="O10:O54" si="4">IF(($D10      =0),0,($N10      /$D10      ))</f>
        <v>5.6438034414321839E-2</v>
      </c>
      <c r="P10" s="32">
        <f>SUM(P8:P9)</f>
        <v>65343307</v>
      </c>
      <c r="Q10" s="32">
        <f>SUM(Q8:Q9)</f>
        <v>559833603</v>
      </c>
      <c r="R10" s="32">
        <f>SUM(R8:R9)</f>
        <v>620558521</v>
      </c>
      <c r="S10" s="32">
        <f>SUM(S8:S9)</f>
        <v>65343307</v>
      </c>
      <c r="T10" s="37">
        <f t="shared" ref="T10:T54" si="5">IF(($Q10      =0),0,($S10      /$Q10      ))</f>
        <v>0.11671915842465069</v>
      </c>
      <c r="U10" s="37">
        <f t="shared" ref="U10:U54" si="6">IF(($P10      =0),0,(($F10      /$P10      )-1))</f>
        <v>-0.33688835185522525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274343</v>
      </c>
      <c r="E11" s="31">
        <v>274343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262278</v>
      </c>
      <c r="R11" s="31">
        <v>262278</v>
      </c>
      <c r="S11" s="31">
        <v>0</v>
      </c>
      <c r="T11" s="36">
        <f t="shared" si="5"/>
        <v>0</v>
      </c>
      <c r="U11" s="36">
        <f t="shared" si="6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30475680</v>
      </c>
      <c r="E13" s="31">
        <v>30475680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1309428</v>
      </c>
      <c r="R13" s="31">
        <v>4758187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75131157</v>
      </c>
      <c r="E14" s="31">
        <v>75131157</v>
      </c>
      <c r="F14" s="31">
        <v>3911341</v>
      </c>
      <c r="G14" s="36">
        <f t="shared" si="0"/>
        <v>5.2060172585921979E-2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3911341</v>
      </c>
      <c r="O14" s="36">
        <f t="shared" si="4"/>
        <v>5.2060172585921979E-2</v>
      </c>
      <c r="P14" s="31">
        <v>10540201</v>
      </c>
      <c r="Q14" s="31">
        <v>82967202</v>
      </c>
      <c r="R14" s="31">
        <v>133550284</v>
      </c>
      <c r="S14" s="31">
        <v>10540201</v>
      </c>
      <c r="T14" s="36">
        <f t="shared" si="5"/>
        <v>0.12704057441879263</v>
      </c>
      <c r="U14" s="36">
        <f t="shared" si="6"/>
        <v>-0.62891210518660889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2150080</v>
      </c>
      <c r="E15" s="31">
        <v>2150080</v>
      </c>
      <c r="F15" s="31">
        <v>491553</v>
      </c>
      <c r="G15" s="36">
        <f t="shared" si="0"/>
        <v>0.22862079550528353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491553</v>
      </c>
      <c r="O15" s="36">
        <f t="shared" si="4"/>
        <v>0.22862079550528353</v>
      </c>
      <c r="P15" s="31">
        <v>469138</v>
      </c>
      <c r="Q15" s="31">
        <v>2258464</v>
      </c>
      <c r="R15" s="31">
        <v>2248402</v>
      </c>
      <c r="S15" s="31">
        <v>469138</v>
      </c>
      <c r="T15" s="36">
        <f t="shared" si="5"/>
        <v>0.20772436487807644</v>
      </c>
      <c r="U15" s="36">
        <f t="shared" si="6"/>
        <v>4.7779118297814227E-2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11626439</v>
      </c>
      <c r="E16" s="31">
        <v>11589409</v>
      </c>
      <c r="F16" s="31">
        <v>2062542</v>
      </c>
      <c r="G16" s="36">
        <f t="shared" si="0"/>
        <v>0.17740100816767715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2062542</v>
      </c>
      <c r="O16" s="36">
        <f t="shared" si="4"/>
        <v>0.17740100816767715</v>
      </c>
      <c r="P16" s="31">
        <v>1347390</v>
      </c>
      <c r="Q16" s="31">
        <v>9702781</v>
      </c>
      <c r="R16" s="31">
        <v>11670486</v>
      </c>
      <c r="S16" s="31">
        <v>1347390</v>
      </c>
      <c r="T16" s="36">
        <f t="shared" si="5"/>
        <v>0.13886637243487202</v>
      </c>
      <c r="U16" s="36">
        <f t="shared" si="6"/>
        <v>0.5307683744127536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504579</v>
      </c>
      <c r="E17" s="31">
        <v>504579</v>
      </c>
      <c r="F17" s="31">
        <v>125592</v>
      </c>
      <c r="G17" s="36">
        <f t="shared" si="0"/>
        <v>0.24890453229325835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125592</v>
      </c>
      <c r="O17" s="36">
        <f t="shared" si="4"/>
        <v>0.24890453229325835</v>
      </c>
      <c r="P17" s="31">
        <v>242868</v>
      </c>
      <c r="Q17" s="31">
        <v>1262283</v>
      </c>
      <c r="R17" s="31">
        <v>663002</v>
      </c>
      <c r="S17" s="31">
        <v>242868</v>
      </c>
      <c r="T17" s="36">
        <f t="shared" si="5"/>
        <v>0.19240376365680278</v>
      </c>
      <c r="U17" s="36">
        <f t="shared" si="6"/>
        <v>-0.48287958891249572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2234688</v>
      </c>
      <c r="E18" s="31">
        <v>2234688</v>
      </c>
      <c r="F18" s="31">
        <v>463008</v>
      </c>
      <c r="G18" s="36">
        <f t="shared" si="0"/>
        <v>0.2071913394621531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463008</v>
      </c>
      <c r="O18" s="36">
        <f t="shared" si="4"/>
        <v>0.2071913394621531</v>
      </c>
      <c r="P18" s="31">
        <v>143579</v>
      </c>
      <c r="Q18" s="31">
        <v>594340</v>
      </c>
      <c r="R18" s="31">
        <v>1801070</v>
      </c>
      <c r="S18" s="31">
        <v>143579</v>
      </c>
      <c r="T18" s="36">
        <f t="shared" si="5"/>
        <v>0.24157721169700844</v>
      </c>
      <c r="U18" s="36">
        <f t="shared" si="6"/>
        <v>2.2247612812458648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122396966</v>
      </c>
      <c r="E19" s="32">
        <f>SUM(E11:E18)</f>
        <v>122359936</v>
      </c>
      <c r="F19" s="32">
        <f>SUM(F11:F18)</f>
        <v>7054036</v>
      </c>
      <c r="G19" s="37">
        <f t="shared" si="0"/>
        <v>5.7632441640751125E-2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7054036</v>
      </c>
      <c r="O19" s="37">
        <f t="shared" si="4"/>
        <v>5.7632441640751125E-2</v>
      </c>
      <c r="P19" s="32">
        <f>SUM(P11:P18)</f>
        <v>12743176</v>
      </c>
      <c r="Q19" s="32">
        <f>SUM(Q11:Q18)</f>
        <v>98356776</v>
      </c>
      <c r="R19" s="32">
        <f>SUM(R11:R18)</f>
        <v>154953709</v>
      </c>
      <c r="S19" s="32">
        <f>SUM(S11:S18)</f>
        <v>12743176</v>
      </c>
      <c r="T19" s="37">
        <f t="shared" si="5"/>
        <v>0.12956073306022151</v>
      </c>
      <c r="U19" s="37">
        <f t="shared" si="6"/>
        <v>-0.44644600372779908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1566408</v>
      </c>
      <c r="E20" s="31">
        <v>1566408</v>
      </c>
      <c r="F20" s="31">
        <v>109515</v>
      </c>
      <c r="G20" s="36">
        <f t="shared" si="0"/>
        <v>6.9914734858351077E-2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109515</v>
      </c>
      <c r="O20" s="36">
        <f t="shared" si="4"/>
        <v>6.9914734858351077E-2</v>
      </c>
      <c r="P20" s="31">
        <v>0</v>
      </c>
      <c r="Q20" s="31">
        <v>1490162</v>
      </c>
      <c r="R20" s="31">
        <v>1492771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1</v>
      </c>
      <c r="R22" s="31">
        <v>1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75000</v>
      </c>
      <c r="E23" s="31">
        <v>75000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61872</v>
      </c>
      <c r="Q23" s="31">
        <v>0</v>
      </c>
      <c r="R23" s="31">
        <v>76200</v>
      </c>
      <c r="S23" s="31">
        <v>61872</v>
      </c>
      <c r="T23" s="36">
        <f t="shared" si="5"/>
        <v>0</v>
      </c>
      <c r="U23" s="36">
        <f t="shared" si="6"/>
        <v>-1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2131642</v>
      </c>
      <c r="E24" s="31">
        <v>2131642</v>
      </c>
      <c r="F24" s="31">
        <v>574161</v>
      </c>
      <c r="G24" s="36">
        <f t="shared" si="0"/>
        <v>0.26935151399719087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574161</v>
      </c>
      <c r="O24" s="36">
        <f t="shared" si="4"/>
        <v>0.26935151399719087</v>
      </c>
      <c r="P24" s="31">
        <v>281871</v>
      </c>
      <c r="Q24" s="31">
        <v>2503419</v>
      </c>
      <c r="R24" s="31">
        <v>2503419</v>
      </c>
      <c r="S24" s="31">
        <v>281871</v>
      </c>
      <c r="T24" s="36">
        <f t="shared" si="5"/>
        <v>0.11259441587684682</v>
      </c>
      <c r="U24" s="36">
        <f t="shared" si="6"/>
        <v>1.0369637174452144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1026802</v>
      </c>
      <c r="E26" s="31">
        <v>1026802</v>
      </c>
      <c r="F26" s="31">
        <v>443920</v>
      </c>
      <c r="G26" s="36">
        <f t="shared" si="0"/>
        <v>0.43233262108955767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443920</v>
      </c>
      <c r="O26" s="36">
        <f t="shared" si="4"/>
        <v>0.43233262108955767</v>
      </c>
      <c r="P26" s="31">
        <v>415491</v>
      </c>
      <c r="Q26" s="31">
        <v>3976884</v>
      </c>
      <c r="R26" s="31">
        <v>15736818</v>
      </c>
      <c r="S26" s="31">
        <v>415491</v>
      </c>
      <c r="T26" s="36">
        <f t="shared" si="5"/>
        <v>0.10447651980797026</v>
      </c>
      <c r="U26" s="36">
        <f t="shared" si="6"/>
        <v>6.8422661381353667E-2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4799852</v>
      </c>
      <c r="E27" s="32">
        <f>SUM(E20:E26)</f>
        <v>4799852</v>
      </c>
      <c r="F27" s="32">
        <f>SUM(F20:F26)</f>
        <v>1127596</v>
      </c>
      <c r="G27" s="37">
        <f t="shared" si="0"/>
        <v>0.23492307679486785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1127596</v>
      </c>
      <c r="O27" s="37">
        <f t="shared" si="4"/>
        <v>0.23492307679486785</v>
      </c>
      <c r="P27" s="32">
        <f>SUM(P20:P26)</f>
        <v>759234</v>
      </c>
      <c r="Q27" s="32">
        <f>SUM(Q20:Q26)</f>
        <v>7970466</v>
      </c>
      <c r="R27" s="32">
        <f>SUM(R20:R26)</f>
        <v>19809209</v>
      </c>
      <c r="S27" s="32">
        <f>SUM(S20:S26)</f>
        <v>759234</v>
      </c>
      <c r="T27" s="37">
        <f t="shared" si="5"/>
        <v>9.5255911009469202E-2</v>
      </c>
      <c r="U27" s="37">
        <f t="shared" si="6"/>
        <v>0.4851758482891968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2808087</v>
      </c>
      <c r="E28" s="31">
        <v>2808087</v>
      </c>
      <c r="F28" s="31">
        <v>993388</v>
      </c>
      <c r="G28" s="36">
        <f t="shared" si="0"/>
        <v>0.35375969476729174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993388</v>
      </c>
      <c r="O28" s="36">
        <f t="shared" si="4"/>
        <v>0.35375969476729174</v>
      </c>
      <c r="P28" s="31">
        <v>506772</v>
      </c>
      <c r="Q28" s="31">
        <v>2882700</v>
      </c>
      <c r="R28" s="31">
        <v>2839153</v>
      </c>
      <c r="S28" s="31">
        <v>506772</v>
      </c>
      <c r="T28" s="36">
        <f t="shared" si="5"/>
        <v>0.17579768966593817</v>
      </c>
      <c r="U28" s="36">
        <f t="shared" si="6"/>
        <v>0.96022668971450664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2488595</v>
      </c>
      <c r="E30" s="31">
        <v>2488595</v>
      </c>
      <c r="F30" s="31">
        <v>483151</v>
      </c>
      <c r="G30" s="36">
        <f t="shared" si="0"/>
        <v>0.19414609448303158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483151</v>
      </c>
      <c r="O30" s="36">
        <f t="shared" si="4"/>
        <v>0.19414609448303158</v>
      </c>
      <c r="P30" s="31">
        <v>509876</v>
      </c>
      <c r="Q30" s="31">
        <v>5149812</v>
      </c>
      <c r="R30" s="31">
        <v>3638267</v>
      </c>
      <c r="S30" s="31">
        <v>509876</v>
      </c>
      <c r="T30" s="36">
        <f t="shared" si="5"/>
        <v>9.9008662840507577E-2</v>
      </c>
      <c r="U30" s="36">
        <f t="shared" si="6"/>
        <v>-5.241470475174359E-2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1856548</v>
      </c>
      <c r="R31" s="31">
        <v>1856548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53224</v>
      </c>
      <c r="E32" s="31">
        <v>53224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584414</v>
      </c>
      <c r="R32" s="31">
        <v>16004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5349906</v>
      </c>
      <c r="E35" s="32">
        <f>SUM(E28:E34)</f>
        <v>5349906</v>
      </c>
      <c r="F35" s="32">
        <f>SUM(F28:F34)</f>
        <v>1476539</v>
      </c>
      <c r="G35" s="37">
        <f t="shared" si="0"/>
        <v>0.27599344736150505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1476539</v>
      </c>
      <c r="O35" s="37">
        <f t="shared" si="4"/>
        <v>0.27599344736150505</v>
      </c>
      <c r="P35" s="32">
        <f>SUM(P28:P34)</f>
        <v>1016648</v>
      </c>
      <c r="Q35" s="32">
        <f>SUM(Q28:Q34)</f>
        <v>10473474</v>
      </c>
      <c r="R35" s="32">
        <f>SUM(R28:R34)</f>
        <v>8349972</v>
      </c>
      <c r="S35" s="32">
        <f>SUM(S28:S34)</f>
        <v>1016648</v>
      </c>
      <c r="T35" s="37">
        <f t="shared" si="5"/>
        <v>9.7068842678179182E-2</v>
      </c>
      <c r="U35" s="37">
        <f t="shared" si="6"/>
        <v>0.45236010890691758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2764158</v>
      </c>
      <c r="E38" s="31">
        <v>2764158</v>
      </c>
      <c r="F38" s="31">
        <v>757560</v>
      </c>
      <c r="G38" s="36">
        <f t="shared" si="0"/>
        <v>0.2740653754235467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757560</v>
      </c>
      <c r="O38" s="36">
        <f t="shared" si="4"/>
        <v>0.2740653754235467</v>
      </c>
      <c r="P38" s="31">
        <v>246456</v>
      </c>
      <c r="Q38" s="31">
        <v>6150</v>
      </c>
      <c r="R38" s="31">
        <v>585080</v>
      </c>
      <c r="S38" s="31">
        <v>246456</v>
      </c>
      <c r="T38" s="36">
        <f t="shared" si="5"/>
        <v>40.074146341463411</v>
      </c>
      <c r="U38" s="36">
        <f t="shared" si="6"/>
        <v>2.0738143928327979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2764158</v>
      </c>
      <c r="E40" s="32">
        <f>SUM(E36:E39)</f>
        <v>2764158</v>
      </c>
      <c r="F40" s="32">
        <f>SUM(F36:F39)</f>
        <v>757560</v>
      </c>
      <c r="G40" s="37">
        <f t="shared" si="0"/>
        <v>0.2740653754235467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757560</v>
      </c>
      <c r="O40" s="37">
        <f t="shared" si="4"/>
        <v>0.2740653754235467</v>
      </c>
      <c r="P40" s="32">
        <f>SUM(P36:P39)</f>
        <v>246456</v>
      </c>
      <c r="Q40" s="32">
        <f>SUM(Q36:Q39)</f>
        <v>6150</v>
      </c>
      <c r="R40" s="32">
        <f>SUM(R36:R39)</f>
        <v>585080</v>
      </c>
      <c r="S40" s="32">
        <f>SUM(S36:S39)</f>
        <v>246456</v>
      </c>
      <c r="T40" s="37">
        <f t="shared" si="5"/>
        <v>40.074146341463411</v>
      </c>
      <c r="U40" s="37">
        <f t="shared" si="6"/>
        <v>2.0738143928327979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8065433</v>
      </c>
      <c r="E43" s="31">
        <v>8065433</v>
      </c>
      <c r="F43" s="31">
        <v>9410708</v>
      </c>
      <c r="G43" s="36">
        <f t="shared" si="0"/>
        <v>1.1667951367273153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9410708</v>
      </c>
      <c r="O43" s="36">
        <f t="shared" si="4"/>
        <v>1.1667951367273153</v>
      </c>
      <c r="P43" s="31">
        <v>15129280</v>
      </c>
      <c r="Q43" s="31">
        <v>64403107</v>
      </c>
      <c r="R43" s="31">
        <v>60185027</v>
      </c>
      <c r="S43" s="31">
        <v>15129280</v>
      </c>
      <c r="T43" s="36">
        <f t="shared" si="5"/>
        <v>0.23491537450204072</v>
      </c>
      <c r="U43" s="36">
        <f t="shared" si="6"/>
        <v>-0.37798044586391422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9057004</v>
      </c>
      <c r="E45" s="31">
        <v>9057004</v>
      </c>
      <c r="F45" s="31">
        <v>1506729</v>
      </c>
      <c r="G45" s="36">
        <f t="shared" si="0"/>
        <v>0.16636064199596245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1506729</v>
      </c>
      <c r="O45" s="36">
        <f t="shared" si="4"/>
        <v>0.16636064199596245</v>
      </c>
      <c r="P45" s="31">
        <v>1249705</v>
      </c>
      <c r="Q45" s="31">
        <v>6236835</v>
      </c>
      <c r="R45" s="31">
        <v>6354827</v>
      </c>
      <c r="S45" s="31">
        <v>1249705</v>
      </c>
      <c r="T45" s="36">
        <f t="shared" si="5"/>
        <v>0.2003748696253789</v>
      </c>
      <c r="U45" s="36">
        <f t="shared" si="6"/>
        <v>0.20566773758607027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21493368</v>
      </c>
      <c r="E46" s="31">
        <v>21493368</v>
      </c>
      <c r="F46" s="31">
        <v>2079809</v>
      </c>
      <c r="G46" s="36">
        <f t="shared" si="0"/>
        <v>9.6765150999136101E-2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2079809</v>
      </c>
      <c r="O46" s="36">
        <f t="shared" si="4"/>
        <v>9.6765150999136101E-2</v>
      </c>
      <c r="P46" s="31">
        <v>2646639</v>
      </c>
      <c r="Q46" s="31">
        <v>20949611</v>
      </c>
      <c r="R46" s="31">
        <v>19499611</v>
      </c>
      <c r="S46" s="31">
        <v>2646639</v>
      </c>
      <c r="T46" s="36">
        <f t="shared" si="5"/>
        <v>0.12633356294777978</v>
      </c>
      <c r="U46" s="36">
        <f t="shared" si="6"/>
        <v>-0.21416974509935049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38615805</v>
      </c>
      <c r="E47" s="32">
        <f>SUM(E41:E46)</f>
        <v>38615805</v>
      </c>
      <c r="F47" s="32">
        <f>SUM(F41:F46)</f>
        <v>12997246</v>
      </c>
      <c r="G47" s="37">
        <f t="shared" si="0"/>
        <v>0.33657840358371399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12997246</v>
      </c>
      <c r="O47" s="37">
        <f t="shared" si="4"/>
        <v>0.33657840358371399</v>
      </c>
      <c r="P47" s="32">
        <f>SUM(P41:P46)</f>
        <v>19025624</v>
      </c>
      <c r="Q47" s="32">
        <f>SUM(Q41:Q46)</f>
        <v>91589553</v>
      </c>
      <c r="R47" s="32">
        <f>SUM(R41:R46)</f>
        <v>86039465</v>
      </c>
      <c r="S47" s="32">
        <f>SUM(S41:S46)</f>
        <v>19025624</v>
      </c>
      <c r="T47" s="37">
        <f t="shared" si="5"/>
        <v>0.20772701008814837</v>
      </c>
      <c r="U47" s="37">
        <f t="shared" si="6"/>
        <v>-0.31685573098679964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1119228</v>
      </c>
      <c r="E50" s="31">
        <v>1119228</v>
      </c>
      <c r="F50" s="31">
        <v>272925</v>
      </c>
      <c r="G50" s="36">
        <f t="shared" si="0"/>
        <v>0.24385111880689189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272925</v>
      </c>
      <c r="O50" s="36">
        <f t="shared" si="4"/>
        <v>0.24385111880689189</v>
      </c>
      <c r="P50" s="31">
        <v>249567</v>
      </c>
      <c r="Q50" s="31">
        <v>1060548</v>
      </c>
      <c r="R50" s="31">
        <v>1091548</v>
      </c>
      <c r="S50" s="31">
        <v>249567</v>
      </c>
      <c r="T50" s="36">
        <f t="shared" si="5"/>
        <v>0.2353189106009346</v>
      </c>
      <c r="U50" s="36">
        <f t="shared" si="6"/>
        <v>9.3594104989842331E-2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185223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1119228</v>
      </c>
      <c r="E53" s="32">
        <f>SUM(E48:E52)</f>
        <v>1119228</v>
      </c>
      <c r="F53" s="32">
        <f>SUM(F48:F52)</f>
        <v>272925</v>
      </c>
      <c r="G53" s="37">
        <f t="shared" si="0"/>
        <v>0.24385111880689189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272925</v>
      </c>
      <c r="O53" s="37">
        <f t="shared" si="4"/>
        <v>0.24385111880689189</v>
      </c>
      <c r="P53" s="32">
        <f>SUM(P48:P52)</f>
        <v>249567</v>
      </c>
      <c r="Q53" s="32">
        <f>SUM(Q48:Q52)</f>
        <v>1245771</v>
      </c>
      <c r="R53" s="32">
        <f>SUM(R48:R52)</f>
        <v>1091548</v>
      </c>
      <c r="S53" s="32">
        <f>SUM(S48:S52)</f>
        <v>249567</v>
      </c>
      <c r="T53" s="37">
        <f t="shared" si="5"/>
        <v>0.2003313610607407</v>
      </c>
      <c r="U53" s="37">
        <f t="shared" si="6"/>
        <v>9.3594104989842331E-2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942788953</v>
      </c>
      <c r="E54" s="32">
        <f>SUM(E8:E9,E11:E18,E20:E26,E28:E34,E36:E39,E41:E46,E48:E52)</f>
        <v>942751923</v>
      </c>
      <c r="F54" s="32">
        <f>SUM(F8:F9,F11:F18,F20:F26,F28:F34,F36:F39,F41:F46,F48:F52)</f>
        <v>67015810</v>
      </c>
      <c r="G54" s="37">
        <f t="shared" si="0"/>
        <v>7.1082515113008546E-2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67015810</v>
      </c>
      <c r="O54" s="37">
        <f t="shared" si="4"/>
        <v>7.1082515113008546E-2</v>
      </c>
      <c r="P54" s="32">
        <f>SUM(P8:P9,P11:P18,P20:P26,P28:P34,P36:P39,P41:P46,P48:P52)</f>
        <v>99384012</v>
      </c>
      <c r="Q54" s="32">
        <f>SUM(Q8:Q9,Q11:Q18,Q20:Q26,Q28:Q34,Q36:Q39,Q41:Q46,Q48:Q52)</f>
        <v>769475793</v>
      </c>
      <c r="R54" s="32">
        <f>SUM(R8:R9,R11:R18,R20:R26,R28:R34,R36:R39,R41:R46,R48:R52)</f>
        <v>891387504</v>
      </c>
      <c r="S54" s="32">
        <f>SUM(S8:S9,S11:S18,S20:S26,S28:S34,S36:S39,S41:S46,S48:S52)</f>
        <v>99384012</v>
      </c>
      <c r="T54" s="37">
        <f t="shared" si="5"/>
        <v>0.12915807476220373</v>
      </c>
      <c r="U54" s="37">
        <f t="shared" si="6"/>
        <v>-0.32568822035479916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138993324</v>
      </c>
      <c r="E57" s="31">
        <v>138993324</v>
      </c>
      <c r="F57" s="31">
        <v>80834396</v>
      </c>
      <c r="G57" s="36">
        <f t="shared" ref="G57:G85" si="7">IF(($D57      =0),0,($F57      /$D57      ))</f>
        <v>0.58157034937879459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80834396</v>
      </c>
      <c r="O57" s="36">
        <f t="shared" ref="O57:O85" si="11">IF(($D57      =0),0,($N57      /$D57      ))</f>
        <v>0.58157034937879459</v>
      </c>
      <c r="P57" s="31">
        <v>23374203</v>
      </c>
      <c r="Q57" s="31">
        <v>100251187</v>
      </c>
      <c r="R57" s="31">
        <v>134923481</v>
      </c>
      <c r="S57" s="31">
        <v>23374203</v>
      </c>
      <c r="T57" s="36">
        <f t="shared" ref="T57:T85" si="12">IF(($Q57      =0),0,($S57      /$Q57      ))</f>
        <v>0.23315637150510746</v>
      </c>
      <c r="U57" s="36">
        <f t="shared" ref="U57:U85" si="13">IF(($P57      =0),0,(($F57      /$P57      )-1))</f>
        <v>2.4582738928039598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138993324</v>
      </c>
      <c r="E58" s="32">
        <f>E57</f>
        <v>138993324</v>
      </c>
      <c r="F58" s="32">
        <f>F57</f>
        <v>80834396</v>
      </c>
      <c r="G58" s="37">
        <f t="shared" si="7"/>
        <v>0.58157034937879459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80834396</v>
      </c>
      <c r="O58" s="37">
        <f t="shared" si="11"/>
        <v>0.58157034937879459</v>
      </c>
      <c r="P58" s="32">
        <f>P57</f>
        <v>23374203</v>
      </c>
      <c r="Q58" s="32">
        <f>Q57</f>
        <v>100251187</v>
      </c>
      <c r="R58" s="32">
        <f>R57</f>
        <v>134923481</v>
      </c>
      <c r="S58" s="32">
        <f>S57</f>
        <v>23374203</v>
      </c>
      <c r="T58" s="37">
        <f t="shared" si="12"/>
        <v>0.23315637150510746</v>
      </c>
      <c r="U58" s="37">
        <f t="shared" si="13"/>
        <v>2.4582738928039598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156600</v>
      </c>
      <c r="E59" s="31">
        <v>156600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250000</v>
      </c>
      <c r="R59" s="31">
        <v>86957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1100000</v>
      </c>
      <c r="E60" s="31">
        <v>1100000</v>
      </c>
      <c r="F60" s="31">
        <v>3911</v>
      </c>
      <c r="G60" s="36">
        <f t="shared" si="7"/>
        <v>3.5554545454545452E-3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3911</v>
      </c>
      <c r="O60" s="36">
        <f t="shared" si="11"/>
        <v>3.5554545454545452E-3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1362864</v>
      </c>
      <c r="E61" s="31">
        <v>1362864</v>
      </c>
      <c r="F61" s="31">
        <v>220253</v>
      </c>
      <c r="G61" s="36">
        <f t="shared" si="7"/>
        <v>0.16161040279881192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220253</v>
      </c>
      <c r="O61" s="36">
        <f t="shared" si="11"/>
        <v>0.16161040279881192</v>
      </c>
      <c r="P61" s="31">
        <v>116181</v>
      </c>
      <c r="Q61" s="31">
        <v>1296792</v>
      </c>
      <c r="R61" s="31">
        <v>1296792</v>
      </c>
      <c r="S61" s="31">
        <v>116181</v>
      </c>
      <c r="T61" s="36">
        <f t="shared" si="12"/>
        <v>8.959108322691689E-2</v>
      </c>
      <c r="U61" s="36">
        <f t="shared" si="13"/>
        <v>0.89577469637892593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2619464</v>
      </c>
      <c r="E63" s="32">
        <f>SUM(E59:E62)</f>
        <v>2619464</v>
      </c>
      <c r="F63" s="32">
        <f>SUM(F59:F62)</f>
        <v>224164</v>
      </c>
      <c r="G63" s="37">
        <f t="shared" si="7"/>
        <v>8.5576285835575527E-2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224164</v>
      </c>
      <c r="O63" s="37">
        <f t="shared" si="11"/>
        <v>8.5576285835575527E-2</v>
      </c>
      <c r="P63" s="32">
        <f>SUM(P59:P62)</f>
        <v>116181</v>
      </c>
      <c r="Q63" s="32">
        <f>SUM(Q59:Q62)</f>
        <v>1546792</v>
      </c>
      <c r="R63" s="32">
        <f>SUM(R59:R62)</f>
        <v>1383749</v>
      </c>
      <c r="S63" s="32">
        <f>SUM(S59:S62)</f>
        <v>116181</v>
      </c>
      <c r="T63" s="37">
        <f t="shared" si="12"/>
        <v>7.5110939285954414E-2</v>
      </c>
      <c r="U63" s="37">
        <f t="shared" si="13"/>
        <v>0.92943768774584479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815419</v>
      </c>
      <c r="E64" s="31">
        <v>815419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837482</v>
      </c>
      <c r="R64" s="31">
        <v>837482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34955281</v>
      </c>
      <c r="E67" s="31">
        <v>34955281</v>
      </c>
      <c r="F67" s="31">
        <v>5698159</v>
      </c>
      <c r="G67" s="36">
        <f t="shared" si="7"/>
        <v>0.16301282201107181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5698159</v>
      </c>
      <c r="O67" s="36">
        <f t="shared" si="11"/>
        <v>0.16301282201107181</v>
      </c>
      <c r="P67" s="31">
        <v>5327094</v>
      </c>
      <c r="Q67" s="31">
        <v>24318784</v>
      </c>
      <c r="R67" s="31">
        <v>24318784</v>
      </c>
      <c r="S67" s="31">
        <v>5327094</v>
      </c>
      <c r="T67" s="36">
        <f t="shared" si="12"/>
        <v>0.21905264671128294</v>
      </c>
      <c r="U67" s="36">
        <f t="shared" si="13"/>
        <v>6.9656176519505841E-2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5343573</v>
      </c>
      <c r="E68" s="31">
        <v>5343573</v>
      </c>
      <c r="F68" s="31">
        <v>1196849</v>
      </c>
      <c r="G68" s="36">
        <f t="shared" si="7"/>
        <v>0.22397916150860109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1196849</v>
      </c>
      <c r="O68" s="36">
        <f t="shared" si="11"/>
        <v>0.22397916150860109</v>
      </c>
      <c r="P68" s="31">
        <v>1435953</v>
      </c>
      <c r="Q68" s="31">
        <v>5102116</v>
      </c>
      <c r="R68" s="31">
        <v>5113653</v>
      </c>
      <c r="S68" s="31">
        <v>1435953</v>
      </c>
      <c r="T68" s="36">
        <f t="shared" si="12"/>
        <v>0.28144264066124719</v>
      </c>
      <c r="U68" s="36">
        <f t="shared" si="13"/>
        <v>-0.16651241370713388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41114273</v>
      </c>
      <c r="E70" s="32">
        <f>SUM(E64:E69)</f>
        <v>41114273</v>
      </c>
      <c r="F70" s="32">
        <f>SUM(F64:F69)</f>
        <v>6895008</v>
      </c>
      <c r="G70" s="37">
        <f t="shared" si="7"/>
        <v>0.1677035125976811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6895008</v>
      </c>
      <c r="O70" s="37">
        <f t="shared" si="11"/>
        <v>0.1677035125976811</v>
      </c>
      <c r="P70" s="32">
        <f>SUM(P64:P69)</f>
        <v>6763047</v>
      </c>
      <c r="Q70" s="32">
        <f>SUM(Q64:Q69)</f>
        <v>30258382</v>
      </c>
      <c r="R70" s="32">
        <f>SUM(R64:R69)</f>
        <v>30269919</v>
      </c>
      <c r="S70" s="32">
        <f>SUM(S64:S69)</f>
        <v>6763047</v>
      </c>
      <c r="T70" s="37">
        <f t="shared" si="12"/>
        <v>0.22350986910007284</v>
      </c>
      <c r="U70" s="37">
        <f t="shared" si="13"/>
        <v>1.9512063127758772E-2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18647292</v>
      </c>
      <c r="E71" s="31">
        <v>18647292</v>
      </c>
      <c r="F71" s="31">
        <v>3281396</v>
      </c>
      <c r="G71" s="36">
        <f t="shared" si="7"/>
        <v>0.17597171750193005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3281396</v>
      </c>
      <c r="O71" s="36">
        <f t="shared" si="11"/>
        <v>0.17597171750193005</v>
      </c>
      <c r="P71" s="31">
        <v>3629266</v>
      </c>
      <c r="Q71" s="31">
        <v>13700316</v>
      </c>
      <c r="R71" s="31">
        <v>18943812</v>
      </c>
      <c r="S71" s="31">
        <v>3629266</v>
      </c>
      <c r="T71" s="36">
        <f t="shared" si="12"/>
        <v>0.26490381681707198</v>
      </c>
      <c r="U71" s="36">
        <f t="shared" si="13"/>
        <v>-9.5851337432968586E-2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6076437</v>
      </c>
      <c r="E72" s="31">
        <v>6076437</v>
      </c>
      <c r="F72" s="31">
        <v>1525332</v>
      </c>
      <c r="G72" s="36">
        <f t="shared" si="7"/>
        <v>0.25102407874877991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1525332</v>
      </c>
      <c r="O72" s="36">
        <f t="shared" si="11"/>
        <v>0.25102407874877991</v>
      </c>
      <c r="P72" s="31">
        <v>1614359</v>
      </c>
      <c r="Q72" s="31">
        <v>5244496</v>
      </c>
      <c r="R72" s="31">
        <v>5244496</v>
      </c>
      <c r="S72" s="31">
        <v>1614359</v>
      </c>
      <c r="T72" s="36">
        <f t="shared" si="12"/>
        <v>0.30781966465414407</v>
      </c>
      <c r="U72" s="36">
        <f t="shared" si="13"/>
        <v>-5.5146965451922436E-2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6259368</v>
      </c>
      <c r="E73" s="31">
        <v>6259368</v>
      </c>
      <c r="F73" s="31">
        <v>2048359</v>
      </c>
      <c r="G73" s="36">
        <f t="shared" si="7"/>
        <v>0.32724693611239986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2048359</v>
      </c>
      <c r="O73" s="36">
        <f t="shared" si="11"/>
        <v>0.32724693611239986</v>
      </c>
      <c r="P73" s="31">
        <v>1463438</v>
      </c>
      <c r="Q73" s="31">
        <v>4182605</v>
      </c>
      <c r="R73" s="31">
        <v>5980005</v>
      </c>
      <c r="S73" s="31">
        <v>1463438</v>
      </c>
      <c r="T73" s="36">
        <f t="shared" si="12"/>
        <v>0.34988673326790359</v>
      </c>
      <c r="U73" s="36">
        <f t="shared" si="13"/>
        <v>0.39968963495549525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11168958</v>
      </c>
      <c r="E74" s="31">
        <v>11168958</v>
      </c>
      <c r="F74" s="31">
        <v>1054563</v>
      </c>
      <c r="G74" s="36">
        <f t="shared" si="7"/>
        <v>9.4419103375623759E-2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1054563</v>
      </c>
      <c r="O74" s="36">
        <f t="shared" si="11"/>
        <v>9.4419103375623759E-2</v>
      </c>
      <c r="P74" s="31">
        <v>979632</v>
      </c>
      <c r="Q74" s="31">
        <v>7588399</v>
      </c>
      <c r="R74" s="31">
        <v>4882979</v>
      </c>
      <c r="S74" s="31">
        <v>979632</v>
      </c>
      <c r="T74" s="36">
        <f t="shared" si="12"/>
        <v>0.12909600562648327</v>
      </c>
      <c r="U74" s="36">
        <f t="shared" si="13"/>
        <v>7.6488926454015393E-2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4776244</v>
      </c>
      <c r="E76" s="31">
        <v>4776244</v>
      </c>
      <c r="F76" s="31">
        <v>374819</v>
      </c>
      <c r="G76" s="36">
        <f t="shared" si="7"/>
        <v>7.8475680890674762E-2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374819</v>
      </c>
      <c r="O76" s="36">
        <f t="shared" si="11"/>
        <v>7.8475680890674762E-2</v>
      </c>
      <c r="P76" s="31">
        <v>651512</v>
      </c>
      <c r="Q76" s="31">
        <v>5598276</v>
      </c>
      <c r="R76" s="31">
        <v>5443220</v>
      </c>
      <c r="S76" s="31">
        <v>651512</v>
      </c>
      <c r="T76" s="36">
        <f t="shared" si="12"/>
        <v>0.1163772561409977</v>
      </c>
      <c r="U76" s="36">
        <f t="shared" si="13"/>
        <v>-0.42469363572735419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46928299</v>
      </c>
      <c r="E78" s="32">
        <f>SUM(E71:E77)</f>
        <v>46928299</v>
      </c>
      <c r="F78" s="32">
        <f>SUM(F71:F77)</f>
        <v>8284469</v>
      </c>
      <c r="G78" s="37">
        <f t="shared" si="7"/>
        <v>0.17653461081127189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8284469</v>
      </c>
      <c r="O78" s="37">
        <f t="shared" si="11"/>
        <v>0.17653461081127189</v>
      </c>
      <c r="P78" s="32">
        <f>SUM(P71:P77)</f>
        <v>8338207</v>
      </c>
      <c r="Q78" s="32">
        <f>SUM(Q71:Q77)</f>
        <v>36314092</v>
      </c>
      <c r="R78" s="32">
        <f>SUM(R71:R77)</f>
        <v>40494512</v>
      </c>
      <c r="S78" s="32">
        <f>SUM(S71:S77)</f>
        <v>8338207</v>
      </c>
      <c r="T78" s="37">
        <f t="shared" si="12"/>
        <v>0.22961353405173948</v>
      </c>
      <c r="U78" s="37">
        <f t="shared" si="13"/>
        <v>-6.4447908285318878E-3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10448145</v>
      </c>
      <c r="E79" s="31">
        <v>10448145</v>
      </c>
      <c r="F79" s="31">
        <v>2323549</v>
      </c>
      <c r="G79" s="36">
        <f t="shared" si="7"/>
        <v>0.2223886632507493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2323549</v>
      </c>
      <c r="O79" s="36">
        <f t="shared" si="11"/>
        <v>0.2223886632507493</v>
      </c>
      <c r="P79" s="31">
        <v>2197832</v>
      </c>
      <c r="Q79" s="31">
        <v>9211548</v>
      </c>
      <c r="R79" s="31">
        <v>9778232</v>
      </c>
      <c r="S79" s="31">
        <v>2197832</v>
      </c>
      <c r="T79" s="36">
        <f t="shared" si="12"/>
        <v>0.23859529364662704</v>
      </c>
      <c r="U79" s="36">
        <f t="shared" si="13"/>
        <v>5.7200459361770983E-2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2364119</v>
      </c>
      <c r="E80" s="31">
        <v>2364119</v>
      </c>
      <c r="F80" s="31">
        <v>364727</v>
      </c>
      <c r="G80" s="36">
        <f t="shared" si="7"/>
        <v>0.15427607493531417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364727</v>
      </c>
      <c r="O80" s="36">
        <f t="shared" si="11"/>
        <v>0.15427607493531417</v>
      </c>
      <c r="P80" s="31">
        <v>619723</v>
      </c>
      <c r="Q80" s="31">
        <v>881230</v>
      </c>
      <c r="R80" s="31">
        <v>2310837</v>
      </c>
      <c r="S80" s="31">
        <v>619723</v>
      </c>
      <c r="T80" s="36">
        <f t="shared" si="12"/>
        <v>0.70324773328189005</v>
      </c>
      <c r="U80" s="36">
        <f t="shared" si="13"/>
        <v>-0.41146770411942113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80900620</v>
      </c>
      <c r="E81" s="31">
        <v>80900620</v>
      </c>
      <c r="F81" s="31">
        <v>18519966</v>
      </c>
      <c r="G81" s="36">
        <f t="shared" si="7"/>
        <v>0.22892242358587611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18519966</v>
      </c>
      <c r="O81" s="36">
        <f t="shared" si="11"/>
        <v>0.22892242358587611</v>
      </c>
      <c r="P81" s="31">
        <v>18512296</v>
      </c>
      <c r="Q81" s="31">
        <v>80263640</v>
      </c>
      <c r="R81" s="31">
        <v>74619000</v>
      </c>
      <c r="S81" s="31">
        <v>18512296</v>
      </c>
      <c r="T81" s="36">
        <f t="shared" si="12"/>
        <v>0.23064361397016134</v>
      </c>
      <c r="U81" s="36">
        <f t="shared" si="13"/>
        <v>4.1431921788626092E-4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93712884</v>
      </c>
      <c r="E84" s="32">
        <f>SUM(E79:E83)</f>
        <v>93712884</v>
      </c>
      <c r="F84" s="32">
        <f>SUM(F79:F83)</f>
        <v>21208242</v>
      </c>
      <c r="G84" s="37">
        <f t="shared" si="7"/>
        <v>0.22631084536892493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21208242</v>
      </c>
      <c r="O84" s="37">
        <f t="shared" si="11"/>
        <v>0.22631084536892493</v>
      </c>
      <c r="P84" s="32">
        <f>SUM(P79:P83)</f>
        <v>21329851</v>
      </c>
      <c r="Q84" s="32">
        <f>SUM(Q79:Q83)</f>
        <v>90356418</v>
      </c>
      <c r="R84" s="32">
        <f>SUM(R79:R83)</f>
        <v>86708069</v>
      </c>
      <c r="S84" s="32">
        <f>SUM(S79:S83)</f>
        <v>21329851</v>
      </c>
      <c r="T84" s="37">
        <f t="shared" si="12"/>
        <v>0.23606348582786893</v>
      </c>
      <c r="U84" s="37">
        <f t="shared" si="13"/>
        <v>-5.7013525317172187E-3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323368244</v>
      </c>
      <c r="E85" s="32">
        <f>SUM(E57,E59:E62,E64:E69,E71:E77,E79:E83)</f>
        <v>323368244</v>
      </c>
      <c r="F85" s="32">
        <f>SUM(F57,F59:F62,F64:F69,F71:F77,F79:F83)</f>
        <v>117446279</v>
      </c>
      <c r="G85" s="37">
        <f t="shared" si="7"/>
        <v>0.36319669967345342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117446279</v>
      </c>
      <c r="O85" s="37">
        <f t="shared" si="11"/>
        <v>0.36319669967345342</v>
      </c>
      <c r="P85" s="32">
        <f>SUM(P57,P59:P62,P64:P69,P71:P77,P79:P83)</f>
        <v>59921489</v>
      </c>
      <c r="Q85" s="32">
        <f>SUM(Q57,Q59:Q62,Q64:Q69,Q71:Q77,Q79:Q83)</f>
        <v>258726871</v>
      </c>
      <c r="R85" s="32">
        <f>SUM(R57,R59:R62,R64:R69,R71:R77,R79:R83)</f>
        <v>293779730</v>
      </c>
      <c r="S85" s="32">
        <f>SUM(S57,S59:S62,S64:S69,S71:S77,S79:S83)</f>
        <v>59921489</v>
      </c>
      <c r="T85" s="37">
        <f t="shared" si="12"/>
        <v>0.2316013360668672</v>
      </c>
      <c r="U85" s="37">
        <f t="shared" si="13"/>
        <v>0.96000267950617846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498634917</v>
      </c>
      <c r="E88" s="31">
        <v>498634917</v>
      </c>
      <c r="F88" s="31">
        <v>113103476</v>
      </c>
      <c r="G88" s="36">
        <f t="shared" ref="G88:G99" si="14">IF(($D88      =0),0,($F88      /$D88      ))</f>
        <v>0.22682622524808066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113103476</v>
      </c>
      <c r="O88" s="36">
        <f t="shared" ref="O88:O99" si="18">IF(($D88      =0),0,($N88      /$D88      ))</f>
        <v>0.22682622524808066</v>
      </c>
      <c r="P88" s="31">
        <v>113435764</v>
      </c>
      <c r="Q88" s="31">
        <v>459488204</v>
      </c>
      <c r="R88" s="31">
        <v>476705653</v>
      </c>
      <c r="S88" s="31">
        <v>113435764</v>
      </c>
      <c r="T88" s="36">
        <f t="shared" ref="T88:T99" si="19">IF(($Q88      =0),0,($S88      /$Q88      ))</f>
        <v>0.24687415914598757</v>
      </c>
      <c r="U88" s="36">
        <f t="shared" ref="U88:U99" si="20">IF(($P88      =0),0,(($F88      /$P88      )-1))</f>
        <v>-2.929305434924423E-3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2065602000</v>
      </c>
      <c r="E89" s="31">
        <v>2065602000</v>
      </c>
      <c r="F89" s="31">
        <v>433420624</v>
      </c>
      <c r="G89" s="36">
        <f t="shared" si="14"/>
        <v>0.20982775190961278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433420624</v>
      </c>
      <c r="O89" s="36">
        <f t="shared" si="18"/>
        <v>0.20982775190961278</v>
      </c>
      <c r="P89" s="31">
        <v>664284135</v>
      </c>
      <c r="Q89" s="31">
        <v>1965356776</v>
      </c>
      <c r="R89" s="31">
        <v>1994089000</v>
      </c>
      <c r="S89" s="31">
        <v>664284135</v>
      </c>
      <c r="T89" s="36">
        <f t="shared" si="19"/>
        <v>0.33799671546251608</v>
      </c>
      <c r="U89" s="36">
        <f t="shared" si="20"/>
        <v>-0.34753729441393333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835463739</v>
      </c>
      <c r="E90" s="31">
        <v>835463739</v>
      </c>
      <c r="F90" s="31">
        <v>80425339</v>
      </c>
      <c r="G90" s="36">
        <f t="shared" si="14"/>
        <v>9.626430836635029E-2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80425339</v>
      </c>
      <c r="O90" s="36">
        <f t="shared" si="18"/>
        <v>9.626430836635029E-2</v>
      </c>
      <c r="P90" s="31">
        <v>168849734</v>
      </c>
      <c r="Q90" s="31">
        <v>932773662</v>
      </c>
      <c r="R90" s="31">
        <v>913104648</v>
      </c>
      <c r="S90" s="31">
        <v>168849734</v>
      </c>
      <c r="T90" s="36">
        <f t="shared" si="19"/>
        <v>0.18101897692733096</v>
      </c>
      <c r="U90" s="36">
        <f t="shared" si="20"/>
        <v>-0.52368690731843259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3399700656</v>
      </c>
      <c r="E91" s="32">
        <f>SUM(E88:E90)</f>
        <v>3399700656</v>
      </c>
      <c r="F91" s="32">
        <f>SUM(F88:F90)</f>
        <v>626949439</v>
      </c>
      <c r="G91" s="37">
        <f t="shared" si="14"/>
        <v>0.18441312998940693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626949439</v>
      </c>
      <c r="O91" s="37">
        <f t="shared" si="18"/>
        <v>0.18441312998940693</v>
      </c>
      <c r="P91" s="32">
        <f>SUM(P88:P90)</f>
        <v>946569633</v>
      </c>
      <c r="Q91" s="32">
        <f>SUM(Q88:Q90)</f>
        <v>3357618642</v>
      </c>
      <c r="R91" s="32">
        <f>SUM(R88:R90)</f>
        <v>3383899301</v>
      </c>
      <c r="S91" s="32">
        <f>SUM(S88:S90)</f>
        <v>946569633</v>
      </c>
      <c r="T91" s="37">
        <f t="shared" si="19"/>
        <v>0.28191695779844911</v>
      </c>
      <c r="U91" s="37">
        <f t="shared" si="20"/>
        <v>-0.33766157592338486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73779410</v>
      </c>
      <c r="E92" s="31">
        <v>73779410</v>
      </c>
      <c r="F92" s="31">
        <v>17150856</v>
      </c>
      <c r="G92" s="36">
        <f t="shared" si="14"/>
        <v>0.23246127883104514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17150856</v>
      </c>
      <c r="O92" s="36">
        <f t="shared" si="18"/>
        <v>0.23246127883104514</v>
      </c>
      <c r="P92" s="31">
        <v>13286382</v>
      </c>
      <c r="Q92" s="31">
        <v>67150620</v>
      </c>
      <c r="R92" s="31">
        <v>66320040</v>
      </c>
      <c r="S92" s="31">
        <v>13286382</v>
      </c>
      <c r="T92" s="36">
        <f t="shared" si="19"/>
        <v>0.19785940919086079</v>
      </c>
      <c r="U92" s="36">
        <f t="shared" si="20"/>
        <v>0.29085976904773614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8975291</v>
      </c>
      <c r="E94" s="31">
        <v>8975291</v>
      </c>
      <c r="F94" s="31">
        <v>1857476</v>
      </c>
      <c r="G94" s="36">
        <f t="shared" si="14"/>
        <v>0.20695440404105003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1857476</v>
      </c>
      <c r="O94" s="36">
        <f t="shared" si="18"/>
        <v>0.20695440404105003</v>
      </c>
      <c r="P94" s="31">
        <v>1569403</v>
      </c>
      <c r="Q94" s="31">
        <v>9592587</v>
      </c>
      <c r="R94" s="31">
        <v>8574282</v>
      </c>
      <c r="S94" s="31">
        <v>1569403</v>
      </c>
      <c r="T94" s="36">
        <f t="shared" si="19"/>
        <v>0.16360581353080247</v>
      </c>
      <c r="U94" s="36">
        <f t="shared" si="20"/>
        <v>0.18355578522533733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913008</v>
      </c>
      <c r="E95" s="31">
        <v>913008</v>
      </c>
      <c r="F95" s="31">
        <v>194058</v>
      </c>
      <c r="G95" s="36">
        <f t="shared" si="14"/>
        <v>0.21254797329267652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194058</v>
      </c>
      <c r="O95" s="36">
        <f t="shared" si="18"/>
        <v>0.21254797329267652</v>
      </c>
      <c r="P95" s="31">
        <v>437305</v>
      </c>
      <c r="Q95" s="31">
        <v>1920782</v>
      </c>
      <c r="R95" s="31">
        <v>2147664</v>
      </c>
      <c r="S95" s="31">
        <v>437305</v>
      </c>
      <c r="T95" s="36">
        <f t="shared" si="19"/>
        <v>0.22767029262040148</v>
      </c>
      <c r="U95" s="36">
        <f t="shared" si="20"/>
        <v>-0.55624106744720503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83667709</v>
      </c>
      <c r="E96" s="32">
        <f>SUM(E92:E95)</f>
        <v>83667709</v>
      </c>
      <c r="F96" s="32">
        <f>SUM(F92:F95)</f>
        <v>19202390</v>
      </c>
      <c r="G96" s="37">
        <f t="shared" si="14"/>
        <v>0.22950777820389465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19202390</v>
      </c>
      <c r="O96" s="37">
        <f t="shared" si="18"/>
        <v>0.22950777820389465</v>
      </c>
      <c r="P96" s="32">
        <f>SUM(P92:P95)</f>
        <v>15293090</v>
      </c>
      <c r="Q96" s="32">
        <f>SUM(Q92:Q95)</f>
        <v>78663989</v>
      </c>
      <c r="R96" s="32">
        <f>SUM(R92:R95)</f>
        <v>77041986</v>
      </c>
      <c r="S96" s="32">
        <f>SUM(S92:S95)</f>
        <v>15293090</v>
      </c>
      <c r="T96" s="37">
        <f t="shared" si="19"/>
        <v>0.19441030380495961</v>
      </c>
      <c r="U96" s="37">
        <f t="shared" si="20"/>
        <v>0.25562525297372862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45780941</v>
      </c>
      <c r="E97" s="31">
        <v>45780941</v>
      </c>
      <c r="F97" s="31">
        <v>5742848</v>
      </c>
      <c r="G97" s="36">
        <f t="shared" si="14"/>
        <v>0.12544189513273657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5742848</v>
      </c>
      <c r="O97" s="36">
        <f t="shared" si="18"/>
        <v>0.12544189513273657</v>
      </c>
      <c r="P97" s="31">
        <v>3221776</v>
      </c>
      <c r="Q97" s="31">
        <v>40836174</v>
      </c>
      <c r="R97" s="31">
        <v>25318819</v>
      </c>
      <c r="S97" s="31">
        <v>3221776</v>
      </c>
      <c r="T97" s="36">
        <f t="shared" si="19"/>
        <v>7.8895148208546664E-2</v>
      </c>
      <c r="U97" s="36">
        <f t="shared" si="20"/>
        <v>0.78251001931853725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12447498</v>
      </c>
      <c r="E98" s="31">
        <v>12447498</v>
      </c>
      <c r="F98" s="31">
        <v>3670878</v>
      </c>
      <c r="G98" s="36">
        <f t="shared" si="14"/>
        <v>0.29490890458468039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3670878</v>
      </c>
      <c r="O98" s="36">
        <f t="shared" si="18"/>
        <v>0.29490890458468039</v>
      </c>
      <c r="P98" s="31">
        <v>1978047</v>
      </c>
      <c r="Q98" s="31">
        <v>5816666</v>
      </c>
      <c r="R98" s="31">
        <v>12789110</v>
      </c>
      <c r="S98" s="31">
        <v>1978047</v>
      </c>
      <c r="T98" s="36">
        <f t="shared" si="19"/>
        <v>0.34006542579546428</v>
      </c>
      <c r="U98" s="36">
        <f t="shared" si="20"/>
        <v>0.85580929067913947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3145541</v>
      </c>
      <c r="E99" s="31">
        <v>3145541</v>
      </c>
      <c r="F99" s="31">
        <v>1636106</v>
      </c>
      <c r="G99" s="36">
        <f t="shared" si="14"/>
        <v>0.52013501016200392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1636106</v>
      </c>
      <c r="O99" s="36">
        <f t="shared" si="18"/>
        <v>0.52013501016200392</v>
      </c>
      <c r="P99" s="31">
        <v>686708</v>
      </c>
      <c r="Q99" s="31">
        <v>2425827</v>
      </c>
      <c r="R99" s="31">
        <v>2425827</v>
      </c>
      <c r="S99" s="31">
        <v>686708</v>
      </c>
      <c r="T99" s="36">
        <f t="shared" si="19"/>
        <v>0.28308201697812746</v>
      </c>
      <c r="U99" s="36">
        <f t="shared" si="20"/>
        <v>1.3825352260349377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61373980</v>
      </c>
      <c r="E101" s="32">
        <f>SUM(E97:E100)</f>
        <v>61373980</v>
      </c>
      <c r="F101" s="32">
        <f>SUM(F97:F100)</f>
        <v>11049832</v>
      </c>
      <c r="G101" s="37">
        <f>IF(($D101     =0),0,($F101     /$D101     ))</f>
        <v>0.18004098805389515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11049832</v>
      </c>
      <c r="O101" s="37">
        <f>IF(($D101     =0),0,($N101     /$D101     ))</f>
        <v>0.18004098805389515</v>
      </c>
      <c r="P101" s="32">
        <f>SUM(P97:P100)</f>
        <v>5886531</v>
      </c>
      <c r="Q101" s="32">
        <f>SUM(Q97:Q100)</f>
        <v>49078667</v>
      </c>
      <c r="R101" s="32">
        <f>SUM(R97:R100)</f>
        <v>40533756</v>
      </c>
      <c r="S101" s="32">
        <f>SUM(S97:S100)</f>
        <v>5886531</v>
      </c>
      <c r="T101" s="37">
        <f>IF(($Q101     =0),0,($S101     /$Q101     ))</f>
        <v>0.11994072699651766</v>
      </c>
      <c r="U101" s="37">
        <f>IF(($P101     =0),0,(($F101     /$P101     )-1))</f>
        <v>0.87713816507549192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3544742345</v>
      </c>
      <c r="E102" s="32">
        <f>SUM(E88:E90,E92:E95,E97:E100)</f>
        <v>3544742345</v>
      </c>
      <c r="F102" s="32">
        <f>SUM(F88:F90,F92:F95,F97:F100)</f>
        <v>657201661</v>
      </c>
      <c r="G102" s="37">
        <f>IF(($D102     =0),0,($F102     /$D102     ))</f>
        <v>0.18540181402098493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657201661</v>
      </c>
      <c r="O102" s="37">
        <f>IF(($D102     =0),0,($N102     /$D102     ))</f>
        <v>0.18540181402098493</v>
      </c>
      <c r="P102" s="32">
        <f>SUM(P88:P90,P92:P95,P97:P100)</f>
        <v>967749254</v>
      </c>
      <c r="Q102" s="32">
        <f>SUM(Q88:Q90,Q92:Q95,Q97:Q100)</f>
        <v>3485361298</v>
      </c>
      <c r="R102" s="32">
        <f>SUM(R88:R90,R92:R95,R97:R100)</f>
        <v>3501475043</v>
      </c>
      <c r="S102" s="32">
        <f>SUM(S88:S90,S92:S95,S97:S100)</f>
        <v>967749254</v>
      </c>
      <c r="T102" s="37">
        <f>IF(($Q102     =0),0,($S102     /$Q102     ))</f>
        <v>0.27766110060248911</v>
      </c>
      <c r="U102" s="37">
        <f>IF(($P102     =0),0,(($F102     /$P102     )-1))</f>
        <v>-0.32089675266233786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649599610</v>
      </c>
      <c r="E105" s="31">
        <v>649599610</v>
      </c>
      <c r="F105" s="31">
        <v>127530726</v>
      </c>
      <c r="G105" s="36">
        <f t="shared" ref="G105:G136" si="21">IF(($D105     =0),0,($F105     /$D105     ))</f>
        <v>0.19632204828448097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127530726</v>
      </c>
      <c r="O105" s="36">
        <f t="shared" ref="O105:O136" si="25">IF(($D105     =0),0,($N105     /$D105     ))</f>
        <v>0.19632204828448097</v>
      </c>
      <c r="P105" s="31">
        <v>104743494</v>
      </c>
      <c r="Q105" s="31">
        <v>634779230</v>
      </c>
      <c r="R105" s="31">
        <v>672773230</v>
      </c>
      <c r="S105" s="31">
        <v>104743494</v>
      </c>
      <c r="T105" s="36">
        <f t="shared" ref="T105:T136" si="26">IF(($Q105     =0),0,($S105     /$Q105     ))</f>
        <v>0.16500775238030393</v>
      </c>
      <c r="U105" s="36">
        <f t="shared" ref="U105:U136" si="27">IF(($P105     =0),0,(($F105     /$P105     )-1))</f>
        <v>0.21755271978992785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649599610</v>
      </c>
      <c r="E106" s="32">
        <f>E105</f>
        <v>649599610</v>
      </c>
      <c r="F106" s="32">
        <f>F105</f>
        <v>127530726</v>
      </c>
      <c r="G106" s="37">
        <f t="shared" si="21"/>
        <v>0.19632204828448097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127530726</v>
      </c>
      <c r="O106" s="37">
        <f t="shared" si="25"/>
        <v>0.19632204828448097</v>
      </c>
      <c r="P106" s="32">
        <f>P105</f>
        <v>104743494</v>
      </c>
      <c r="Q106" s="32">
        <f>Q105</f>
        <v>634779230</v>
      </c>
      <c r="R106" s="32">
        <f>R105</f>
        <v>672773230</v>
      </c>
      <c r="S106" s="32">
        <f>S105</f>
        <v>104743494</v>
      </c>
      <c r="T106" s="37">
        <f t="shared" si="26"/>
        <v>0.16500775238030393</v>
      </c>
      <c r="U106" s="37">
        <f t="shared" si="27"/>
        <v>0.21755271978992785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3213065</v>
      </c>
      <c r="E107" s="31">
        <v>3213065</v>
      </c>
      <c r="F107" s="31">
        <v>677063</v>
      </c>
      <c r="G107" s="36">
        <f t="shared" si="21"/>
        <v>0.21072184969802976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677063</v>
      </c>
      <c r="O107" s="36">
        <f t="shared" si="25"/>
        <v>0.21072184969802976</v>
      </c>
      <c r="P107" s="31">
        <v>197007</v>
      </c>
      <c r="Q107" s="31">
        <v>4525879</v>
      </c>
      <c r="R107" s="31">
        <v>4590137</v>
      </c>
      <c r="S107" s="31">
        <v>197007</v>
      </c>
      <c r="T107" s="36">
        <f t="shared" si="26"/>
        <v>4.352900287435877E-2</v>
      </c>
      <c r="U107" s="36">
        <f t="shared" si="27"/>
        <v>2.436745902429863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1185487</v>
      </c>
      <c r="E108" s="31">
        <v>1185487</v>
      </c>
      <c r="F108" s="31">
        <v>84094</v>
      </c>
      <c r="G108" s="36">
        <f t="shared" si="21"/>
        <v>7.0936248141059324E-2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84094</v>
      </c>
      <c r="O108" s="36">
        <f t="shared" si="25"/>
        <v>7.0936248141059324E-2</v>
      </c>
      <c r="P108" s="31">
        <v>236468</v>
      </c>
      <c r="Q108" s="31">
        <v>999109</v>
      </c>
      <c r="R108" s="31">
        <v>991465</v>
      </c>
      <c r="S108" s="31">
        <v>236468</v>
      </c>
      <c r="T108" s="36">
        <f t="shared" si="26"/>
        <v>0.23667888088286662</v>
      </c>
      <c r="U108" s="36">
        <f t="shared" si="27"/>
        <v>-0.64437471454911455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555324</v>
      </c>
      <c r="E109" s="31">
        <v>555324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534108</v>
      </c>
      <c r="R109" s="31">
        <v>534108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10242285</v>
      </c>
      <c r="E110" s="31">
        <v>10242285</v>
      </c>
      <c r="F110" s="31">
        <v>3252582</v>
      </c>
      <c r="G110" s="36">
        <f t="shared" si="21"/>
        <v>0.31756409824565512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3252582</v>
      </c>
      <c r="O110" s="36">
        <f t="shared" si="25"/>
        <v>0.31756409824565512</v>
      </c>
      <c r="P110" s="31">
        <v>3500254</v>
      </c>
      <c r="Q110" s="31">
        <v>13395235</v>
      </c>
      <c r="R110" s="31">
        <v>15593642</v>
      </c>
      <c r="S110" s="31">
        <v>3500254</v>
      </c>
      <c r="T110" s="36">
        <f t="shared" si="26"/>
        <v>0.26130590467431142</v>
      </c>
      <c r="U110" s="36">
        <f t="shared" si="27"/>
        <v>-7.0758293540983064E-2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15196161</v>
      </c>
      <c r="E112" s="32">
        <f>SUM(E107:E111)</f>
        <v>15196161</v>
      </c>
      <c r="F112" s="32">
        <f>SUM(F107:F111)</f>
        <v>4013739</v>
      </c>
      <c r="G112" s="37">
        <f t="shared" si="21"/>
        <v>0.26412848613541273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4013739</v>
      </c>
      <c r="O112" s="37">
        <f t="shared" si="25"/>
        <v>0.26412848613541273</v>
      </c>
      <c r="P112" s="32">
        <f>SUM(P107:P111)</f>
        <v>3933729</v>
      </c>
      <c r="Q112" s="32">
        <f>SUM(Q107:Q111)</f>
        <v>19454331</v>
      </c>
      <c r="R112" s="32">
        <f>SUM(R107:R111)</f>
        <v>21709352</v>
      </c>
      <c r="S112" s="32">
        <f>SUM(S107:S111)</f>
        <v>3933729</v>
      </c>
      <c r="T112" s="37">
        <f t="shared" si="26"/>
        <v>0.2022032523246366</v>
      </c>
      <c r="U112" s="37">
        <f t="shared" si="27"/>
        <v>2.0339479409994921E-2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12000</v>
      </c>
      <c r="E113" s="31">
        <v>12000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12000</v>
      </c>
      <c r="R113" s="31">
        <v>12000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1720323</v>
      </c>
      <c r="E114" s="31">
        <v>1720323</v>
      </c>
      <c r="F114" s="31">
        <v>224700</v>
      </c>
      <c r="G114" s="36">
        <f t="shared" si="21"/>
        <v>0.13061500660050468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224700</v>
      </c>
      <c r="O114" s="36">
        <f t="shared" si="25"/>
        <v>0.13061500660050468</v>
      </c>
      <c r="P114" s="31">
        <v>200443</v>
      </c>
      <c r="Q114" s="31">
        <v>2365166</v>
      </c>
      <c r="R114" s="31">
        <v>1508858</v>
      </c>
      <c r="S114" s="31">
        <v>200443</v>
      </c>
      <c r="T114" s="36">
        <f t="shared" si="26"/>
        <v>8.4747962722278261E-2</v>
      </c>
      <c r="U114" s="36">
        <f t="shared" si="27"/>
        <v>0.12101694746137315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90773667</v>
      </c>
      <c r="E117" s="31">
        <v>90773667</v>
      </c>
      <c r="F117" s="31">
        <v>14233434</v>
      </c>
      <c r="G117" s="36">
        <f t="shared" si="21"/>
        <v>0.15680135517715726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14233434</v>
      </c>
      <c r="O117" s="36">
        <f t="shared" si="25"/>
        <v>0.15680135517715726</v>
      </c>
      <c r="P117" s="31">
        <v>11626508</v>
      </c>
      <c r="Q117" s="31">
        <v>75079442</v>
      </c>
      <c r="R117" s="31">
        <v>102330105</v>
      </c>
      <c r="S117" s="31">
        <v>11626508</v>
      </c>
      <c r="T117" s="36">
        <f t="shared" si="26"/>
        <v>0.15485607897831738</v>
      </c>
      <c r="U117" s="36">
        <f t="shared" si="27"/>
        <v>0.22422261267097565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520980</v>
      </c>
      <c r="E119" s="31">
        <v>520980</v>
      </c>
      <c r="F119" s="31">
        <v>126966</v>
      </c>
      <c r="G119" s="36">
        <f t="shared" si="21"/>
        <v>0.2437060923643902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126966</v>
      </c>
      <c r="O119" s="36">
        <f t="shared" si="25"/>
        <v>0.2437060923643902</v>
      </c>
      <c r="P119" s="31">
        <v>123132</v>
      </c>
      <c r="Q119" s="31">
        <v>495540</v>
      </c>
      <c r="R119" s="31">
        <v>495540</v>
      </c>
      <c r="S119" s="31">
        <v>123132</v>
      </c>
      <c r="T119" s="36">
        <f t="shared" si="26"/>
        <v>0.24848044557452476</v>
      </c>
      <c r="U119" s="36">
        <f t="shared" si="27"/>
        <v>3.1137316051067065E-2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93026970</v>
      </c>
      <c r="E121" s="32">
        <f>SUM(E113:E120)</f>
        <v>93026970</v>
      </c>
      <c r="F121" s="32">
        <f>SUM(F113:F120)</f>
        <v>14585100</v>
      </c>
      <c r="G121" s="37">
        <f t="shared" si="21"/>
        <v>0.15678356502420748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14585100</v>
      </c>
      <c r="O121" s="37">
        <f t="shared" si="25"/>
        <v>0.15678356502420748</v>
      </c>
      <c r="P121" s="32">
        <f>SUM(P113:P120)</f>
        <v>11950083</v>
      </c>
      <c r="Q121" s="32">
        <f>SUM(Q113:Q120)</f>
        <v>77952148</v>
      </c>
      <c r="R121" s="32">
        <f>SUM(R113:R120)</f>
        <v>104346503</v>
      </c>
      <c r="S121" s="32">
        <f>SUM(S113:S120)</f>
        <v>11950083</v>
      </c>
      <c r="T121" s="37">
        <f t="shared" si="26"/>
        <v>0.15330024003956888</v>
      </c>
      <c r="U121" s="37">
        <f t="shared" si="27"/>
        <v>0.22050198312430136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4220640</v>
      </c>
      <c r="E122" s="31">
        <v>4220640</v>
      </c>
      <c r="F122" s="31">
        <v>993855</v>
      </c>
      <c r="G122" s="36">
        <f t="shared" si="21"/>
        <v>0.23547495166609803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993855</v>
      </c>
      <c r="O122" s="36">
        <f t="shared" si="25"/>
        <v>0.23547495166609803</v>
      </c>
      <c r="P122" s="31">
        <v>930073</v>
      </c>
      <c r="Q122" s="31">
        <v>3999749</v>
      </c>
      <c r="R122" s="31">
        <v>4158173</v>
      </c>
      <c r="S122" s="31">
        <v>930073</v>
      </c>
      <c r="T122" s="36">
        <f t="shared" si="26"/>
        <v>0.23253284143580011</v>
      </c>
      <c r="U122" s="36">
        <f t="shared" si="27"/>
        <v>6.8577412740720378E-2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2531048</v>
      </c>
      <c r="E123" s="31">
        <v>2531048</v>
      </c>
      <c r="F123" s="31">
        <v>589720</v>
      </c>
      <c r="G123" s="36">
        <f t="shared" si="21"/>
        <v>0.23299439599723118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589720</v>
      </c>
      <c r="O123" s="36">
        <f t="shared" si="25"/>
        <v>0.23299439599723118</v>
      </c>
      <c r="P123" s="31">
        <v>648345</v>
      </c>
      <c r="Q123" s="31">
        <v>2401746</v>
      </c>
      <c r="R123" s="31">
        <v>2401746</v>
      </c>
      <c r="S123" s="31">
        <v>648345</v>
      </c>
      <c r="T123" s="36">
        <f t="shared" si="26"/>
        <v>0.26994736329320418</v>
      </c>
      <c r="U123" s="36">
        <f t="shared" si="27"/>
        <v>-9.0422537383646029E-2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9695388</v>
      </c>
      <c r="E124" s="31">
        <v>9695388</v>
      </c>
      <c r="F124" s="31">
        <v>2247672</v>
      </c>
      <c r="G124" s="36">
        <f t="shared" si="21"/>
        <v>0.23182898920600187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2247672</v>
      </c>
      <c r="O124" s="36">
        <f t="shared" si="25"/>
        <v>0.23182898920600187</v>
      </c>
      <c r="P124" s="31">
        <v>1870505</v>
      </c>
      <c r="Q124" s="31">
        <v>6687188</v>
      </c>
      <c r="R124" s="31">
        <v>10559051</v>
      </c>
      <c r="S124" s="31">
        <v>1870505</v>
      </c>
      <c r="T124" s="36">
        <f t="shared" si="26"/>
        <v>0.27971473211161402</v>
      </c>
      <c r="U124" s="36">
        <f t="shared" si="27"/>
        <v>0.20163912953988361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16447076</v>
      </c>
      <c r="E126" s="32">
        <f>SUM(E122:E125)</f>
        <v>16447076</v>
      </c>
      <c r="F126" s="32">
        <f>SUM(F122:F125)</f>
        <v>3831247</v>
      </c>
      <c r="G126" s="37">
        <f t="shared" si="21"/>
        <v>0.23294395915723864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3831247</v>
      </c>
      <c r="O126" s="37">
        <f t="shared" si="25"/>
        <v>0.23294395915723864</v>
      </c>
      <c r="P126" s="32">
        <f>SUM(P122:P125)</f>
        <v>3448923</v>
      </c>
      <c r="Q126" s="32">
        <f>SUM(Q122:Q125)</f>
        <v>13088683</v>
      </c>
      <c r="R126" s="32">
        <f>SUM(R122:R125)</f>
        <v>17118970</v>
      </c>
      <c r="S126" s="32">
        <f>SUM(S122:S125)</f>
        <v>3448923</v>
      </c>
      <c r="T126" s="37">
        <f t="shared" si="26"/>
        <v>0.2635042043573062</v>
      </c>
      <c r="U126" s="37">
        <f t="shared" si="27"/>
        <v>0.11085315618817826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549147</v>
      </c>
      <c r="E127" s="31">
        <v>549147</v>
      </c>
      <c r="F127" s="31">
        <v>-27682</v>
      </c>
      <c r="G127" s="36">
        <f t="shared" si="21"/>
        <v>-5.0409089005311873E-2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-27682</v>
      </c>
      <c r="O127" s="36">
        <f t="shared" si="25"/>
        <v>-5.0409089005311873E-2</v>
      </c>
      <c r="P127" s="31">
        <v>-27473</v>
      </c>
      <c r="Q127" s="31">
        <v>458880</v>
      </c>
      <c r="R127" s="31">
        <v>750641</v>
      </c>
      <c r="S127" s="31">
        <v>-27473</v>
      </c>
      <c r="T127" s="36">
        <f t="shared" si="26"/>
        <v>-5.9869682705718269E-2</v>
      </c>
      <c r="U127" s="36">
        <f t="shared" si="27"/>
        <v>7.6074691515306547E-3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1322288</v>
      </c>
      <c r="E129" s="31">
        <v>1322288</v>
      </c>
      <c r="F129" s="31">
        <v>309820</v>
      </c>
      <c r="G129" s="36">
        <f t="shared" si="21"/>
        <v>0.23430599082801931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309820</v>
      </c>
      <c r="O129" s="36">
        <f t="shared" si="25"/>
        <v>0.23430599082801931</v>
      </c>
      <c r="P129" s="31">
        <v>43188</v>
      </c>
      <c r="Q129" s="31">
        <v>2468000</v>
      </c>
      <c r="R129" s="31">
        <v>904788</v>
      </c>
      <c r="S129" s="31">
        <v>43188</v>
      </c>
      <c r="T129" s="36">
        <f t="shared" si="26"/>
        <v>1.7499189627228524E-2</v>
      </c>
      <c r="U129" s="36">
        <f t="shared" si="27"/>
        <v>6.1737519681392978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130000</v>
      </c>
      <c r="E130" s="31">
        <v>130000</v>
      </c>
      <c r="F130" s="31">
        <v>9792</v>
      </c>
      <c r="G130" s="36">
        <f t="shared" si="21"/>
        <v>7.5323076923076923E-2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9792</v>
      </c>
      <c r="O130" s="36">
        <f t="shared" si="25"/>
        <v>7.5323076923076923E-2</v>
      </c>
      <c r="P130" s="31">
        <v>19418</v>
      </c>
      <c r="Q130" s="31">
        <v>100000</v>
      </c>
      <c r="R130" s="31">
        <v>130000</v>
      </c>
      <c r="S130" s="31">
        <v>19418</v>
      </c>
      <c r="T130" s="36">
        <f t="shared" si="26"/>
        <v>0.19417999999999999</v>
      </c>
      <c r="U130" s="36">
        <f t="shared" si="27"/>
        <v>-0.495725615408384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2001435</v>
      </c>
      <c r="E132" s="32">
        <f>SUM(E127:E131)</f>
        <v>2001435</v>
      </c>
      <c r="F132" s="32">
        <f>SUM(F127:F131)</f>
        <v>291930</v>
      </c>
      <c r="G132" s="37">
        <f t="shared" si="21"/>
        <v>0.14586034520231733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291930</v>
      </c>
      <c r="O132" s="37">
        <f t="shared" si="25"/>
        <v>0.14586034520231733</v>
      </c>
      <c r="P132" s="32">
        <f>SUM(P127:P131)</f>
        <v>35133</v>
      </c>
      <c r="Q132" s="32">
        <f>SUM(Q127:Q131)</f>
        <v>3026880</v>
      </c>
      <c r="R132" s="32">
        <f>SUM(R127:R131)</f>
        <v>1785429</v>
      </c>
      <c r="S132" s="32">
        <f>SUM(S127:S131)</f>
        <v>35133</v>
      </c>
      <c r="T132" s="37">
        <f t="shared" si="26"/>
        <v>1.1607001268633049E-2</v>
      </c>
      <c r="U132" s="37">
        <f t="shared" si="27"/>
        <v>7.3092818717445134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47371037</v>
      </c>
      <c r="E133" s="31">
        <v>47371037</v>
      </c>
      <c r="F133" s="31">
        <v>7244385</v>
      </c>
      <c r="G133" s="36">
        <f t="shared" si="21"/>
        <v>0.15292857110136729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7244385</v>
      </c>
      <c r="O133" s="36">
        <f t="shared" si="25"/>
        <v>0.15292857110136729</v>
      </c>
      <c r="P133" s="31">
        <v>6665193</v>
      </c>
      <c r="Q133" s="31">
        <v>37157184</v>
      </c>
      <c r="R133" s="31">
        <v>47365671</v>
      </c>
      <c r="S133" s="31">
        <v>6665193</v>
      </c>
      <c r="T133" s="36">
        <f t="shared" si="26"/>
        <v>0.17937831349114078</v>
      </c>
      <c r="U133" s="36">
        <f t="shared" si="27"/>
        <v>8.6898008804846327E-2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47371037</v>
      </c>
      <c r="E137" s="32">
        <f>SUM(E133:E136)</f>
        <v>47371037</v>
      </c>
      <c r="F137" s="32">
        <f>SUM(F133:F136)</f>
        <v>7244385</v>
      </c>
      <c r="G137" s="37">
        <f t="shared" ref="G137:G170" si="28">IF(($D137     =0),0,($F137     /$D137     ))</f>
        <v>0.15292857110136729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7244385</v>
      </c>
      <c r="O137" s="37">
        <f t="shared" ref="O137:O170" si="32">IF(($D137     =0),0,($N137     /$D137     ))</f>
        <v>0.15292857110136729</v>
      </c>
      <c r="P137" s="32">
        <f>SUM(P133:P136)</f>
        <v>6665193</v>
      </c>
      <c r="Q137" s="32">
        <f>SUM(Q133:Q136)</f>
        <v>37157184</v>
      </c>
      <c r="R137" s="32">
        <f>SUM(R133:R136)</f>
        <v>47365671</v>
      </c>
      <c r="S137" s="32">
        <f>SUM(S133:S136)</f>
        <v>6665193</v>
      </c>
      <c r="T137" s="37">
        <f t="shared" ref="T137:T170" si="33">IF(($Q137     =0),0,($S137     /$Q137     ))</f>
        <v>0.17937831349114078</v>
      </c>
      <c r="U137" s="37">
        <f t="shared" ref="U137:U170" si="34">IF(($P137     =0),0,(($F137     /$P137     )-1))</f>
        <v>8.6898008804846327E-2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3211540</v>
      </c>
      <c r="E140" s="31">
        <v>3211540</v>
      </c>
      <c r="F140" s="31">
        <v>714016</v>
      </c>
      <c r="G140" s="36">
        <f t="shared" si="28"/>
        <v>0.22232822882480055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714016</v>
      </c>
      <c r="O140" s="36">
        <f t="shared" si="32"/>
        <v>0.22232822882480055</v>
      </c>
      <c r="P140" s="31">
        <v>959811</v>
      </c>
      <c r="Q140" s="31">
        <v>2827570</v>
      </c>
      <c r="R140" s="31">
        <v>3014584</v>
      </c>
      <c r="S140" s="31">
        <v>959811</v>
      </c>
      <c r="T140" s="36">
        <f t="shared" si="33"/>
        <v>0.33944729927110556</v>
      </c>
      <c r="U140" s="36">
        <f t="shared" si="34"/>
        <v>-0.25608687543693498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225748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225748</v>
      </c>
      <c r="O141" s="36">
        <f t="shared" si="32"/>
        <v>0</v>
      </c>
      <c r="P141" s="31">
        <v>210019</v>
      </c>
      <c r="Q141" s="31">
        <v>691549</v>
      </c>
      <c r="R141" s="31">
        <v>691549</v>
      </c>
      <c r="S141" s="31">
        <v>210019</v>
      </c>
      <c r="T141" s="36">
        <f t="shared" si="33"/>
        <v>0.3036935922111087</v>
      </c>
      <c r="U141" s="36">
        <f t="shared" si="34"/>
        <v>7.4893223946404852E-2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520000</v>
      </c>
      <c r="E142" s="31">
        <v>520000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14232</v>
      </c>
      <c r="Q142" s="31">
        <v>440870</v>
      </c>
      <c r="R142" s="31">
        <v>26087</v>
      </c>
      <c r="S142" s="31">
        <v>14232</v>
      </c>
      <c r="T142" s="36">
        <f t="shared" si="33"/>
        <v>3.2281624968811665E-2</v>
      </c>
      <c r="U142" s="36">
        <f t="shared" si="34"/>
        <v>-1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3731540</v>
      </c>
      <c r="E144" s="32">
        <f>SUM(E138:E143)</f>
        <v>3731540</v>
      </c>
      <c r="F144" s="32">
        <f>SUM(F138:F143)</f>
        <v>939764</v>
      </c>
      <c r="G144" s="37">
        <f t="shared" si="28"/>
        <v>0.25184347481200792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939764</v>
      </c>
      <c r="O144" s="37">
        <f t="shared" si="32"/>
        <v>0.25184347481200792</v>
      </c>
      <c r="P144" s="32">
        <f>SUM(P138:P143)</f>
        <v>1184062</v>
      </c>
      <c r="Q144" s="32">
        <f>SUM(Q138:Q143)</f>
        <v>3959989</v>
      </c>
      <c r="R144" s="32">
        <f>SUM(R138:R143)</f>
        <v>3732220</v>
      </c>
      <c r="S144" s="32">
        <f>SUM(S138:S143)</f>
        <v>1184062</v>
      </c>
      <c r="T144" s="37">
        <f t="shared" si="33"/>
        <v>0.29900638612885033</v>
      </c>
      <c r="U144" s="37">
        <f t="shared" si="34"/>
        <v>-0.20632196624838905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6376238</v>
      </c>
      <c r="E146" s="31">
        <v>6376238</v>
      </c>
      <c r="F146" s="31">
        <v>385699</v>
      </c>
      <c r="G146" s="36">
        <f t="shared" si="28"/>
        <v>6.0490056989717135E-2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385699</v>
      </c>
      <c r="O146" s="36">
        <f t="shared" si="32"/>
        <v>6.0490056989717135E-2</v>
      </c>
      <c r="P146" s="31">
        <v>363683</v>
      </c>
      <c r="Q146" s="31">
        <v>4554924</v>
      </c>
      <c r="R146" s="31">
        <v>5669287</v>
      </c>
      <c r="S146" s="31">
        <v>363683</v>
      </c>
      <c r="T146" s="36">
        <f t="shared" si="33"/>
        <v>7.9843922752607946E-2</v>
      </c>
      <c r="U146" s="36">
        <f t="shared" si="34"/>
        <v>6.0536236227703766E-2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6376238</v>
      </c>
      <c r="E150" s="32">
        <f>SUM(E145:E149)</f>
        <v>6376238</v>
      </c>
      <c r="F150" s="32">
        <f>SUM(F145:F149)</f>
        <v>385699</v>
      </c>
      <c r="G150" s="37">
        <f t="shared" si="28"/>
        <v>6.0490056989717135E-2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385699</v>
      </c>
      <c r="O150" s="37">
        <f t="shared" si="32"/>
        <v>6.0490056989717135E-2</v>
      </c>
      <c r="P150" s="32">
        <f>SUM(P145:P149)</f>
        <v>363683</v>
      </c>
      <c r="Q150" s="32">
        <f>SUM(Q145:Q149)</f>
        <v>4554924</v>
      </c>
      <c r="R150" s="32">
        <f>SUM(R145:R149)</f>
        <v>5669287</v>
      </c>
      <c r="S150" s="32">
        <f>SUM(S145:S149)</f>
        <v>363683</v>
      </c>
      <c r="T150" s="37">
        <f t="shared" si="33"/>
        <v>7.9843922752607946E-2</v>
      </c>
      <c r="U150" s="37">
        <f t="shared" si="34"/>
        <v>6.0536236227703766E-2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85182900</v>
      </c>
      <c r="E152" s="31">
        <v>85182900</v>
      </c>
      <c r="F152" s="31">
        <v>12738485</v>
      </c>
      <c r="G152" s="36">
        <f t="shared" si="28"/>
        <v>0.1495427486032995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12738485</v>
      </c>
      <c r="O152" s="36">
        <f t="shared" si="32"/>
        <v>0.1495427486032995</v>
      </c>
      <c r="P152" s="31">
        <v>18115835</v>
      </c>
      <c r="Q152" s="31">
        <v>87762600</v>
      </c>
      <c r="R152" s="31">
        <v>89203670</v>
      </c>
      <c r="S152" s="31">
        <v>18115835</v>
      </c>
      <c r="T152" s="36">
        <f t="shared" si="33"/>
        <v>0.20641862251118359</v>
      </c>
      <c r="U152" s="36">
        <f t="shared" si="34"/>
        <v>-0.29683147368034646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2661775</v>
      </c>
      <c r="E153" s="31">
        <v>2661775</v>
      </c>
      <c r="F153" s="31">
        <v>439370</v>
      </c>
      <c r="G153" s="36">
        <f t="shared" si="28"/>
        <v>0.16506654394154277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439370</v>
      </c>
      <c r="O153" s="36">
        <f t="shared" si="32"/>
        <v>0.16506654394154277</v>
      </c>
      <c r="P153" s="31">
        <v>436253</v>
      </c>
      <c r="Q153" s="31">
        <v>2490290</v>
      </c>
      <c r="R153" s="31">
        <v>3457000</v>
      </c>
      <c r="S153" s="31">
        <v>436253</v>
      </c>
      <c r="T153" s="36">
        <f t="shared" si="33"/>
        <v>0.17518160535519958</v>
      </c>
      <c r="U153" s="36">
        <f t="shared" si="34"/>
        <v>7.1449365391182962E-3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100000</v>
      </c>
      <c r="E155" s="31">
        <v>100000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130435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87944675</v>
      </c>
      <c r="E157" s="32">
        <f>SUM(E151:E156)</f>
        <v>87944675</v>
      </c>
      <c r="F157" s="32">
        <f>SUM(F151:F156)</f>
        <v>13177855</v>
      </c>
      <c r="G157" s="37">
        <f t="shared" si="28"/>
        <v>0.14984255726682713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13177855</v>
      </c>
      <c r="O157" s="37">
        <f t="shared" si="32"/>
        <v>0.14984255726682713</v>
      </c>
      <c r="P157" s="32">
        <f>SUM(P151:P156)</f>
        <v>18552088</v>
      </c>
      <c r="Q157" s="32">
        <f>SUM(Q151:Q156)</f>
        <v>90383325</v>
      </c>
      <c r="R157" s="32">
        <f>SUM(R151:R156)</f>
        <v>92660670</v>
      </c>
      <c r="S157" s="32">
        <f>SUM(S151:S156)</f>
        <v>18552088</v>
      </c>
      <c r="T157" s="37">
        <f t="shared" si="33"/>
        <v>0.20526007424488976</v>
      </c>
      <c r="U157" s="37">
        <f t="shared" si="34"/>
        <v>-0.28968345773262827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213915</v>
      </c>
      <c r="E158" s="31">
        <v>213915</v>
      </c>
      <c r="F158" s="31">
        <v>29770</v>
      </c>
      <c r="G158" s="36">
        <f t="shared" si="28"/>
        <v>0.13916742631419021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29770</v>
      </c>
      <c r="O158" s="36">
        <f t="shared" si="32"/>
        <v>0.13916742631419021</v>
      </c>
      <c r="P158" s="31">
        <v>15050</v>
      </c>
      <c r="Q158" s="31">
        <v>30000</v>
      </c>
      <c r="R158" s="31">
        <v>269078</v>
      </c>
      <c r="S158" s="31">
        <v>15050</v>
      </c>
      <c r="T158" s="36">
        <f t="shared" si="33"/>
        <v>0.50166666666666671</v>
      </c>
      <c r="U158" s="36">
        <f t="shared" si="34"/>
        <v>0.9780730897009966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21317437</v>
      </c>
      <c r="E159" s="31">
        <v>21317437</v>
      </c>
      <c r="F159" s="31">
        <v>3937270</v>
      </c>
      <c r="G159" s="36">
        <f t="shared" si="28"/>
        <v>0.18469715660470815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3937270</v>
      </c>
      <c r="O159" s="36">
        <f t="shared" si="32"/>
        <v>0.18469715660470815</v>
      </c>
      <c r="P159" s="31">
        <v>3957808</v>
      </c>
      <c r="Q159" s="31">
        <v>28578372</v>
      </c>
      <c r="R159" s="31">
        <v>23817514</v>
      </c>
      <c r="S159" s="31">
        <v>3957808</v>
      </c>
      <c r="T159" s="36">
        <f t="shared" si="33"/>
        <v>0.1384896242515144</v>
      </c>
      <c r="U159" s="36">
        <f t="shared" si="34"/>
        <v>-5.189236061981739E-3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21531352</v>
      </c>
      <c r="E163" s="32">
        <f>SUM(E158:E162)</f>
        <v>21531352</v>
      </c>
      <c r="F163" s="32">
        <f>SUM(F158:F162)</f>
        <v>3967040</v>
      </c>
      <c r="G163" s="37">
        <f t="shared" si="28"/>
        <v>0.18424481658188488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3967040</v>
      </c>
      <c r="O163" s="37">
        <f t="shared" si="32"/>
        <v>0.18424481658188488</v>
      </c>
      <c r="P163" s="32">
        <f>SUM(P158:P162)</f>
        <v>3972858</v>
      </c>
      <c r="Q163" s="32">
        <f>SUM(Q158:Q162)</f>
        <v>28608372</v>
      </c>
      <c r="R163" s="32">
        <f>SUM(R158:R162)</f>
        <v>24086592</v>
      </c>
      <c r="S163" s="32">
        <f>SUM(S158:S162)</f>
        <v>3972858</v>
      </c>
      <c r="T163" s="37">
        <f t="shared" si="33"/>
        <v>0.13887046770784439</v>
      </c>
      <c r="U163" s="37">
        <f t="shared" si="34"/>
        <v>-1.4644369368348453E-3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2837793</v>
      </c>
      <c r="E165" s="31">
        <v>2837793</v>
      </c>
      <c r="F165" s="31">
        <v>2717300</v>
      </c>
      <c r="G165" s="36">
        <f t="shared" si="28"/>
        <v>0.95753989103504022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2717300</v>
      </c>
      <c r="O165" s="36">
        <f t="shared" si="32"/>
        <v>0.95753989103504022</v>
      </c>
      <c r="P165" s="31">
        <v>2158195</v>
      </c>
      <c r="Q165" s="31">
        <v>2599223</v>
      </c>
      <c r="R165" s="31">
        <v>3246457</v>
      </c>
      <c r="S165" s="31">
        <v>2158195</v>
      </c>
      <c r="T165" s="36">
        <f t="shared" si="33"/>
        <v>0.83032313887650266</v>
      </c>
      <c r="U165" s="36">
        <f t="shared" si="34"/>
        <v>0.25906139157953745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1008808</v>
      </c>
      <c r="E167" s="31">
        <v>1008808</v>
      </c>
      <c r="F167" s="31">
        <v>82367</v>
      </c>
      <c r="G167" s="36">
        <f t="shared" si="28"/>
        <v>8.1647845774418915E-2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82367</v>
      </c>
      <c r="O167" s="36">
        <f t="shared" si="32"/>
        <v>8.1647845774418915E-2</v>
      </c>
      <c r="P167" s="31">
        <v>78480</v>
      </c>
      <c r="Q167" s="31">
        <v>1038786</v>
      </c>
      <c r="R167" s="31">
        <v>6623266</v>
      </c>
      <c r="S167" s="31">
        <v>78480</v>
      </c>
      <c r="T167" s="36">
        <f t="shared" si="33"/>
        <v>7.5549728240465311E-2</v>
      </c>
      <c r="U167" s="36">
        <f t="shared" si="34"/>
        <v>4.9528542303771683E-2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3846601</v>
      </c>
      <c r="E169" s="32">
        <f>SUM(E164:E168)</f>
        <v>3846601</v>
      </c>
      <c r="F169" s="32">
        <f>SUM(F164:F168)</f>
        <v>2799667</v>
      </c>
      <c r="G169" s="37">
        <f t="shared" si="28"/>
        <v>0.72782880262340699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2799667</v>
      </c>
      <c r="O169" s="37">
        <f t="shared" si="32"/>
        <v>0.72782880262340699</v>
      </c>
      <c r="P169" s="32">
        <f>SUM(P164:P168)</f>
        <v>2236675</v>
      </c>
      <c r="Q169" s="32">
        <f>SUM(Q164:Q168)</f>
        <v>3638009</v>
      </c>
      <c r="R169" s="32">
        <f>SUM(R164:R168)</f>
        <v>9869723</v>
      </c>
      <c r="S169" s="32">
        <f>SUM(S164:S168)</f>
        <v>2236675</v>
      </c>
      <c r="T169" s="37">
        <f t="shared" si="33"/>
        <v>0.61480744000358434</v>
      </c>
      <c r="U169" s="37">
        <f t="shared" si="34"/>
        <v>0.25170934534521106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947072695</v>
      </c>
      <c r="E170" s="32">
        <f>SUM(E105,E107:E111,E113:E120,E122:E125,E127:E131,E133:E136,E138:E143,E145:E149,E151:E156,E158:E162,E164:E168)</f>
        <v>947072695</v>
      </c>
      <c r="F170" s="32">
        <f>SUM(F105,F107:F111,F113:F120,F122:F125,F127:F131,F133:F136,F138:F143,F145:F149,F151:F156,F158:F162,F164:F168)</f>
        <v>178767152</v>
      </c>
      <c r="G170" s="37">
        <f t="shared" si="28"/>
        <v>0.18875758211992374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178767152</v>
      </c>
      <c r="O170" s="37">
        <f t="shared" si="32"/>
        <v>0.18875758211992374</v>
      </c>
      <c r="P170" s="32">
        <f>SUM(P105,P107:P111,P113:P120,P122:P125,P127:P131,P133:P136,P138:P143,P145:P149,P151:P156,P158:P162,P164:P168)</f>
        <v>157085921</v>
      </c>
      <c r="Q170" s="32">
        <f>SUM(Q105,Q107:Q111,Q113:Q120,Q122:Q125,Q127:Q131,Q133:Q136,Q138:Q143,Q145:Q149,Q151:Q156,Q158:Q162,Q164:Q168)</f>
        <v>916603075</v>
      </c>
      <c r="R170" s="32">
        <f>SUM(R105,R107:R111,R113:R120,R122:R125,R127:R131,R133:R136,R138:R143,R145:R149,R151:R156,R158:R162,R164:R168)</f>
        <v>1001117647</v>
      </c>
      <c r="S170" s="32">
        <f>SUM(S105,S107:S111,S113:S120,S122:S125,S127:S131,S133:S136,S138:S143,S145:S149,S151:S156,S158:S162,S164:S168)</f>
        <v>157085921</v>
      </c>
      <c r="T170" s="37">
        <f t="shared" si="33"/>
        <v>0.17137834825614129</v>
      </c>
      <c r="U170" s="37">
        <f t="shared" si="34"/>
        <v>0.13802147806740739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1818034</v>
      </c>
      <c r="E173" s="31">
        <v>1818034</v>
      </c>
      <c r="F173" s="31">
        <v>371278</v>
      </c>
      <c r="G173" s="36">
        <f t="shared" ref="G173:G205" si="35">IF(($D173     =0),0,($F173     /$D173     ))</f>
        <v>0.20421950304559761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371278</v>
      </c>
      <c r="O173" s="36">
        <f t="shared" ref="O173:O205" si="39">IF(($D173     =0),0,($N173     /$D173     ))</f>
        <v>0.20421950304559761</v>
      </c>
      <c r="P173" s="31">
        <v>345527</v>
      </c>
      <c r="Q173" s="31">
        <v>1694846</v>
      </c>
      <c r="R173" s="31">
        <v>1761097</v>
      </c>
      <c r="S173" s="31">
        <v>345527</v>
      </c>
      <c r="T173" s="36">
        <f t="shared" ref="T173:T205" si="40">IF(($Q173     =0),0,($S173     /$Q173     ))</f>
        <v>0.2038692600979676</v>
      </c>
      <c r="U173" s="36">
        <f t="shared" ref="U173:U205" si="41">IF(($P173     =0),0,(($F173     /$P173     )-1))</f>
        <v>7.4526737418494138E-2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757452</v>
      </c>
      <c r="E174" s="31">
        <v>757452</v>
      </c>
      <c r="F174" s="31">
        <v>118745</v>
      </c>
      <c r="G174" s="36">
        <f t="shared" si="35"/>
        <v>0.15676900978543856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118745</v>
      </c>
      <c r="O174" s="36">
        <f t="shared" si="39"/>
        <v>0.15676900978543856</v>
      </c>
      <c r="P174" s="31">
        <v>110978</v>
      </c>
      <c r="Q174" s="31">
        <v>1431220</v>
      </c>
      <c r="R174" s="31">
        <v>726220</v>
      </c>
      <c r="S174" s="31">
        <v>110978</v>
      </c>
      <c r="T174" s="36">
        <f t="shared" si="40"/>
        <v>7.754083928396753E-2</v>
      </c>
      <c r="U174" s="36">
        <f t="shared" si="41"/>
        <v>6.9986844239398716E-2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16139713</v>
      </c>
      <c r="E175" s="31">
        <v>16139713</v>
      </c>
      <c r="F175" s="31">
        <v>2293900</v>
      </c>
      <c r="G175" s="36">
        <f t="shared" si="35"/>
        <v>0.14212768219608365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2293900</v>
      </c>
      <c r="O175" s="36">
        <f t="shared" si="39"/>
        <v>0.14212768219608365</v>
      </c>
      <c r="P175" s="31">
        <v>3407074</v>
      </c>
      <c r="Q175" s="31">
        <v>15898110</v>
      </c>
      <c r="R175" s="31">
        <v>15898110</v>
      </c>
      <c r="S175" s="31">
        <v>3407074</v>
      </c>
      <c r="T175" s="36">
        <f t="shared" si="40"/>
        <v>0.21430685785920464</v>
      </c>
      <c r="U175" s="36">
        <f t="shared" si="41"/>
        <v>-0.32672433883150176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18715199</v>
      </c>
      <c r="E179" s="32">
        <f>SUM(E173:E178)</f>
        <v>18715199</v>
      </c>
      <c r="F179" s="32">
        <f>SUM(F173:F178)</f>
        <v>2783923</v>
      </c>
      <c r="G179" s="37">
        <f t="shared" si="35"/>
        <v>0.1487519849508413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2783923</v>
      </c>
      <c r="O179" s="37">
        <f t="shared" si="39"/>
        <v>0.1487519849508413</v>
      </c>
      <c r="P179" s="32">
        <f>SUM(P173:P178)</f>
        <v>3863579</v>
      </c>
      <c r="Q179" s="32">
        <f>SUM(Q173:Q178)</f>
        <v>19024176</v>
      </c>
      <c r="R179" s="32">
        <f>SUM(R173:R178)</f>
        <v>18385427</v>
      </c>
      <c r="S179" s="32">
        <f>SUM(S173:S178)</f>
        <v>3863579</v>
      </c>
      <c r="T179" s="37">
        <f t="shared" si="40"/>
        <v>0.20308784990214557</v>
      </c>
      <c r="U179" s="37">
        <f t="shared" si="41"/>
        <v>-0.27944452539989473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2703256</v>
      </c>
      <c r="E180" s="31">
        <v>2703256</v>
      </c>
      <c r="F180" s="31">
        <v>380749</v>
      </c>
      <c r="G180" s="36">
        <f t="shared" si="35"/>
        <v>0.14084829553693767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380749</v>
      </c>
      <c r="O180" s="36">
        <f t="shared" si="39"/>
        <v>0.14084829553693767</v>
      </c>
      <c r="P180" s="31">
        <v>5039</v>
      </c>
      <c r="Q180" s="31">
        <v>2570418</v>
      </c>
      <c r="R180" s="31">
        <v>2577018</v>
      </c>
      <c r="S180" s="31">
        <v>5039</v>
      </c>
      <c r="T180" s="36">
        <f t="shared" si="40"/>
        <v>1.9603815410567465E-3</v>
      </c>
      <c r="U180" s="36">
        <f t="shared" si="41"/>
        <v>74.560428656479459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68522143</v>
      </c>
      <c r="E181" s="31">
        <v>68522143</v>
      </c>
      <c r="F181" s="31">
        <v>8460754</v>
      </c>
      <c r="G181" s="36">
        <f t="shared" si="35"/>
        <v>0.12347474304765979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8460754</v>
      </c>
      <c r="O181" s="36">
        <f t="shared" si="39"/>
        <v>0.12347474304765979</v>
      </c>
      <c r="P181" s="31">
        <v>8445150</v>
      </c>
      <c r="Q181" s="31">
        <v>77139396</v>
      </c>
      <c r="R181" s="31">
        <v>68076193</v>
      </c>
      <c r="S181" s="31">
        <v>8445150</v>
      </c>
      <c r="T181" s="36">
        <f t="shared" si="40"/>
        <v>0.10947907862799444</v>
      </c>
      <c r="U181" s="36">
        <f t="shared" si="41"/>
        <v>1.8476877260913405E-3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71225399</v>
      </c>
      <c r="E185" s="32">
        <f>SUM(E180:E184)</f>
        <v>71225399</v>
      </c>
      <c r="F185" s="32">
        <f>SUM(F180:F184)</f>
        <v>8841503</v>
      </c>
      <c r="G185" s="37">
        <f t="shared" si="35"/>
        <v>0.12413413085969514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8841503</v>
      </c>
      <c r="O185" s="37">
        <f t="shared" si="39"/>
        <v>0.12413413085969514</v>
      </c>
      <c r="P185" s="32">
        <f>SUM(P180:P184)</f>
        <v>8450189</v>
      </c>
      <c r="Q185" s="32">
        <f>SUM(Q180:Q184)</f>
        <v>79709814</v>
      </c>
      <c r="R185" s="32">
        <f>SUM(R180:R184)</f>
        <v>70653211</v>
      </c>
      <c r="S185" s="32">
        <f>SUM(S180:S184)</f>
        <v>8450189</v>
      </c>
      <c r="T185" s="37">
        <f t="shared" si="40"/>
        <v>0.10601190212286783</v>
      </c>
      <c r="U185" s="37">
        <f t="shared" si="41"/>
        <v>4.630831334068386E-2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59914070</v>
      </c>
      <c r="E188" s="31">
        <v>59914070</v>
      </c>
      <c r="F188" s="31">
        <v>3609339</v>
      </c>
      <c r="G188" s="36">
        <f t="shared" si="35"/>
        <v>6.0241926479039067E-2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3609339</v>
      </c>
      <c r="O188" s="36">
        <f t="shared" si="39"/>
        <v>6.0241926479039067E-2</v>
      </c>
      <c r="P188" s="31">
        <v>3405148</v>
      </c>
      <c r="Q188" s="31">
        <v>26788894</v>
      </c>
      <c r="R188" s="31">
        <v>83049524</v>
      </c>
      <c r="S188" s="31">
        <v>3405148</v>
      </c>
      <c r="T188" s="36">
        <f t="shared" si="40"/>
        <v>0.12711043613819967</v>
      </c>
      <c r="U188" s="36">
        <f t="shared" si="41"/>
        <v>5.996538182775013E-2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59914070</v>
      </c>
      <c r="E191" s="32">
        <f>SUM(E186:E190)</f>
        <v>59914070</v>
      </c>
      <c r="F191" s="32">
        <f>SUM(F186:F190)</f>
        <v>3609339</v>
      </c>
      <c r="G191" s="37">
        <f t="shared" si="35"/>
        <v>6.0241926479039067E-2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3609339</v>
      </c>
      <c r="O191" s="37">
        <f t="shared" si="39"/>
        <v>6.0241926479039067E-2</v>
      </c>
      <c r="P191" s="32">
        <f>SUM(P186:P190)</f>
        <v>3405148</v>
      </c>
      <c r="Q191" s="32">
        <f>SUM(Q186:Q190)</f>
        <v>26788894</v>
      </c>
      <c r="R191" s="32">
        <f>SUM(R186:R190)</f>
        <v>83049524</v>
      </c>
      <c r="S191" s="32">
        <f>SUM(S186:S190)</f>
        <v>3405148</v>
      </c>
      <c r="T191" s="37">
        <f t="shared" si="40"/>
        <v>0.12711043613819967</v>
      </c>
      <c r="U191" s="37">
        <f t="shared" si="41"/>
        <v>5.996538182775013E-2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4752970</v>
      </c>
      <c r="E193" s="31">
        <v>4752970</v>
      </c>
      <c r="F193" s="31">
        <v>1195511</v>
      </c>
      <c r="G193" s="36">
        <f t="shared" si="35"/>
        <v>0.25152925433991796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1195511</v>
      </c>
      <c r="O193" s="36">
        <f t="shared" si="39"/>
        <v>0.25152925433991796</v>
      </c>
      <c r="P193" s="31">
        <v>941199</v>
      </c>
      <c r="Q193" s="31">
        <v>4457277</v>
      </c>
      <c r="R193" s="31">
        <v>4457277</v>
      </c>
      <c r="S193" s="31">
        <v>941199</v>
      </c>
      <c r="T193" s="36">
        <f t="shared" si="40"/>
        <v>0.21116008720122173</v>
      </c>
      <c r="U193" s="36">
        <f t="shared" si="41"/>
        <v>0.27020003208673193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2195841</v>
      </c>
      <c r="E195" s="31">
        <v>2195841</v>
      </c>
      <c r="F195" s="31">
        <v>632624</v>
      </c>
      <c r="G195" s="36">
        <f t="shared" si="35"/>
        <v>0.28810100549174555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632624</v>
      </c>
      <c r="O195" s="36">
        <f t="shared" si="39"/>
        <v>0.28810100549174555</v>
      </c>
      <c r="P195" s="31">
        <v>481367</v>
      </c>
      <c r="Q195" s="31">
        <v>1350231</v>
      </c>
      <c r="R195" s="31">
        <v>2079678</v>
      </c>
      <c r="S195" s="31">
        <v>481367</v>
      </c>
      <c r="T195" s="36">
        <f t="shared" si="40"/>
        <v>0.35650714581430881</v>
      </c>
      <c r="U195" s="36">
        <f t="shared" si="41"/>
        <v>0.31422386661320778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6948811</v>
      </c>
      <c r="E198" s="32">
        <f>SUM(E192:E197)</f>
        <v>6948811</v>
      </c>
      <c r="F198" s="32">
        <f>SUM(F192:F197)</f>
        <v>1828135</v>
      </c>
      <c r="G198" s="37">
        <f t="shared" si="35"/>
        <v>0.2630860157226898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1828135</v>
      </c>
      <c r="O198" s="37">
        <f t="shared" si="39"/>
        <v>0.2630860157226898</v>
      </c>
      <c r="P198" s="32">
        <f>SUM(P192:P197)</f>
        <v>1422566</v>
      </c>
      <c r="Q198" s="32">
        <f>SUM(Q192:Q197)</f>
        <v>5807508</v>
      </c>
      <c r="R198" s="32">
        <f>SUM(R192:R197)</f>
        <v>6536955</v>
      </c>
      <c r="S198" s="32">
        <f>SUM(S192:S197)</f>
        <v>1422566</v>
      </c>
      <c r="T198" s="37">
        <f t="shared" si="40"/>
        <v>0.24495291267786459</v>
      </c>
      <c r="U198" s="37">
        <f t="shared" si="41"/>
        <v>0.28509678988531983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7125516</v>
      </c>
      <c r="E199" s="31">
        <v>6625516</v>
      </c>
      <c r="F199" s="31">
        <v>1871420</v>
      </c>
      <c r="G199" s="36">
        <f t="shared" si="35"/>
        <v>0.2626364181906265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1871420</v>
      </c>
      <c r="O199" s="36">
        <f t="shared" si="39"/>
        <v>0.2626364181906265</v>
      </c>
      <c r="P199" s="31">
        <v>122629</v>
      </c>
      <c r="Q199" s="31">
        <v>9705155</v>
      </c>
      <c r="R199" s="31">
        <v>6161833</v>
      </c>
      <c r="S199" s="31">
        <v>122629</v>
      </c>
      <c r="T199" s="36">
        <f t="shared" si="40"/>
        <v>1.2635449923262432E-2</v>
      </c>
      <c r="U199" s="36">
        <f t="shared" si="41"/>
        <v>14.260827373622879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2500000</v>
      </c>
      <c r="E201" s="31">
        <v>2500000</v>
      </c>
      <c r="F201" s="31">
        <v>815782</v>
      </c>
      <c r="G201" s="36">
        <f t="shared" si="35"/>
        <v>0.32631280000000001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815782</v>
      </c>
      <c r="O201" s="36">
        <f t="shared" si="39"/>
        <v>0.32631280000000001</v>
      </c>
      <c r="P201" s="31">
        <v>998465</v>
      </c>
      <c r="Q201" s="31">
        <v>3000000</v>
      </c>
      <c r="R201" s="31">
        <v>4000000</v>
      </c>
      <c r="S201" s="31">
        <v>998465</v>
      </c>
      <c r="T201" s="36">
        <f t="shared" si="40"/>
        <v>0.33282166666666668</v>
      </c>
      <c r="U201" s="36">
        <f t="shared" si="41"/>
        <v>-0.18296384950899636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9625516</v>
      </c>
      <c r="E204" s="32">
        <f>SUM(E199:E203)</f>
        <v>9125516</v>
      </c>
      <c r="F204" s="32">
        <f>SUM(F199:F203)</f>
        <v>2687202</v>
      </c>
      <c r="G204" s="37">
        <f t="shared" si="35"/>
        <v>0.27917485150925936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2687202</v>
      </c>
      <c r="O204" s="37">
        <f t="shared" si="39"/>
        <v>0.27917485150925936</v>
      </c>
      <c r="P204" s="32">
        <f>SUM(P199:P203)</f>
        <v>1121094</v>
      </c>
      <c r="Q204" s="32">
        <f>SUM(Q199:Q203)</f>
        <v>12705155</v>
      </c>
      <c r="R204" s="32">
        <f>SUM(R199:R203)</f>
        <v>10161833</v>
      </c>
      <c r="S204" s="32">
        <f>SUM(S199:S203)</f>
        <v>1121094</v>
      </c>
      <c r="T204" s="37">
        <f t="shared" si="40"/>
        <v>8.8239301291483649E-2</v>
      </c>
      <c r="U204" s="37">
        <f t="shared" si="41"/>
        <v>1.3969461971966668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166428995</v>
      </c>
      <c r="E205" s="32">
        <f>SUM(E173:E178,E180:E184,E186:E190,E192:E197,E199:E203)</f>
        <v>165928995</v>
      </c>
      <c r="F205" s="32">
        <f>SUM(F173:F178,F180:F184,F186:F190,F192:F197,F199:F203)</f>
        <v>19750102</v>
      </c>
      <c r="G205" s="37">
        <f t="shared" si="35"/>
        <v>0.11866983875015288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19750102</v>
      </c>
      <c r="O205" s="37">
        <f t="shared" si="39"/>
        <v>0.11866983875015288</v>
      </c>
      <c r="P205" s="32">
        <f>SUM(P173:P178,P180:P184,P186:P190,P192:P197,P199:P203)</f>
        <v>18262576</v>
      </c>
      <c r="Q205" s="32">
        <f>SUM(Q173:Q178,Q180:Q184,Q186:Q190,Q192:Q197,Q199:Q203)</f>
        <v>144035547</v>
      </c>
      <c r="R205" s="32">
        <f>SUM(R173:R178,R180:R184,R186:R190,R192:R197,R199:R203)</f>
        <v>188786950</v>
      </c>
      <c r="S205" s="32">
        <f>SUM(S173:S178,S180:S184,S186:S190,S192:S197,S199:S203)</f>
        <v>18262576</v>
      </c>
      <c r="T205" s="37">
        <f t="shared" si="40"/>
        <v>0.12679214527508267</v>
      </c>
      <c r="U205" s="37">
        <f t="shared" si="41"/>
        <v>8.1452145633781337E-2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5185410</v>
      </c>
      <c r="E209" s="31">
        <v>5185410</v>
      </c>
      <c r="F209" s="31">
        <v>1371767</v>
      </c>
      <c r="G209" s="36">
        <f t="shared" si="42"/>
        <v>0.2645435944312986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1371767</v>
      </c>
      <c r="O209" s="36">
        <f t="shared" si="46"/>
        <v>0.2645435944312986</v>
      </c>
      <c r="P209" s="31">
        <v>1087479</v>
      </c>
      <c r="Q209" s="31">
        <v>6712108</v>
      </c>
      <c r="R209" s="31">
        <v>4938519</v>
      </c>
      <c r="S209" s="31">
        <v>1087479</v>
      </c>
      <c r="T209" s="36">
        <f t="shared" si="47"/>
        <v>0.16201750627373696</v>
      </c>
      <c r="U209" s="36">
        <f t="shared" si="48"/>
        <v>0.26141930097040955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2063472</v>
      </c>
      <c r="E212" s="31">
        <v>2063472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391</v>
      </c>
      <c r="Q212" s="31">
        <v>5948697</v>
      </c>
      <c r="R212" s="31">
        <v>137860</v>
      </c>
      <c r="S212" s="31">
        <v>391</v>
      </c>
      <c r="T212" s="36">
        <f t="shared" si="47"/>
        <v>6.5728679742807538E-5</v>
      </c>
      <c r="U212" s="36">
        <f t="shared" si="48"/>
        <v>-1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10426665</v>
      </c>
      <c r="E214" s="31">
        <v>10426665</v>
      </c>
      <c r="F214" s="31">
        <v>2187714</v>
      </c>
      <c r="G214" s="36">
        <f t="shared" si="42"/>
        <v>0.2098191511859257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2187714</v>
      </c>
      <c r="O214" s="36">
        <f t="shared" si="46"/>
        <v>0.2098191511859257</v>
      </c>
      <c r="P214" s="31">
        <v>2179945</v>
      </c>
      <c r="Q214" s="31">
        <v>10691069</v>
      </c>
      <c r="R214" s="31">
        <v>10077435</v>
      </c>
      <c r="S214" s="31">
        <v>2179945</v>
      </c>
      <c r="T214" s="36">
        <f t="shared" si="47"/>
        <v>0.20390337018683538</v>
      </c>
      <c r="U214" s="36">
        <f t="shared" si="48"/>
        <v>3.5638513815714479E-3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17675547</v>
      </c>
      <c r="E216" s="32">
        <f>SUM(E208:E215)</f>
        <v>17675547</v>
      </c>
      <c r="F216" s="32">
        <f>SUM(F208:F215)</f>
        <v>3559481</v>
      </c>
      <c r="G216" s="37">
        <f t="shared" si="42"/>
        <v>0.20137883144436775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3559481</v>
      </c>
      <c r="O216" s="37">
        <f t="shared" si="46"/>
        <v>0.20137883144436775</v>
      </c>
      <c r="P216" s="32">
        <f>SUM(P208:P215)</f>
        <v>3267815</v>
      </c>
      <c r="Q216" s="32">
        <f>SUM(Q208:Q215)</f>
        <v>23351874</v>
      </c>
      <c r="R216" s="32">
        <f>SUM(R208:R215)</f>
        <v>15153814</v>
      </c>
      <c r="S216" s="32">
        <f>SUM(S208:S215)</f>
        <v>3267815</v>
      </c>
      <c r="T216" s="37">
        <f t="shared" si="47"/>
        <v>0.13993801953539145</v>
      </c>
      <c r="U216" s="37">
        <f t="shared" si="48"/>
        <v>8.9254134643484973E-2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1638733</v>
      </c>
      <c r="E217" s="31">
        <v>1638733</v>
      </c>
      <c r="F217" s="31">
        <v>398501</v>
      </c>
      <c r="G217" s="36">
        <f t="shared" si="42"/>
        <v>0.24317628314069467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398501</v>
      </c>
      <c r="O217" s="36">
        <f t="shared" si="46"/>
        <v>0.24317628314069467</v>
      </c>
      <c r="P217" s="31">
        <v>249776</v>
      </c>
      <c r="Q217" s="31">
        <v>400000</v>
      </c>
      <c r="R217" s="31">
        <v>400000</v>
      </c>
      <c r="S217" s="31">
        <v>249776</v>
      </c>
      <c r="T217" s="36">
        <f t="shared" si="47"/>
        <v>0.62444</v>
      </c>
      <c r="U217" s="36">
        <f t="shared" si="48"/>
        <v>0.59543350842354759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17184506</v>
      </c>
      <c r="E218" s="31">
        <v>17184506</v>
      </c>
      <c r="F218" s="31">
        <v>3932273</v>
      </c>
      <c r="G218" s="36">
        <f t="shared" si="42"/>
        <v>0.22882665349821518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3932273</v>
      </c>
      <c r="O218" s="36">
        <f t="shared" si="46"/>
        <v>0.22882665349821518</v>
      </c>
      <c r="P218" s="31">
        <v>3749909</v>
      </c>
      <c r="Q218" s="31">
        <v>16701739</v>
      </c>
      <c r="R218" s="31">
        <v>15831739</v>
      </c>
      <c r="S218" s="31">
        <v>3749909</v>
      </c>
      <c r="T218" s="36">
        <f t="shared" si="47"/>
        <v>0.22452206922883899</v>
      </c>
      <c r="U218" s="36">
        <f t="shared" si="48"/>
        <v>4.8631580126344387E-2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35193802</v>
      </c>
      <c r="E219" s="31">
        <v>35193802</v>
      </c>
      <c r="F219" s="31">
        <v>8205842</v>
      </c>
      <c r="G219" s="36">
        <f t="shared" si="42"/>
        <v>0.23316156634625609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8205842</v>
      </c>
      <c r="O219" s="36">
        <f t="shared" si="46"/>
        <v>0.23316156634625609</v>
      </c>
      <c r="P219" s="31">
        <v>7719442</v>
      </c>
      <c r="Q219" s="31">
        <v>34706983</v>
      </c>
      <c r="R219" s="31">
        <v>33432065</v>
      </c>
      <c r="S219" s="31">
        <v>7719442</v>
      </c>
      <c r="T219" s="36">
        <f t="shared" si="47"/>
        <v>0.22241754634794964</v>
      </c>
      <c r="U219" s="36">
        <f t="shared" si="48"/>
        <v>6.3009735677786116E-2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3000000</v>
      </c>
      <c r="E222" s="31">
        <v>3000000</v>
      </c>
      <c r="F222" s="31">
        <v>1557070</v>
      </c>
      <c r="G222" s="36">
        <f t="shared" si="42"/>
        <v>0.51902333333333328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1557070</v>
      </c>
      <c r="O222" s="36">
        <f t="shared" si="46"/>
        <v>0.51902333333333328</v>
      </c>
      <c r="P222" s="31">
        <v>0</v>
      </c>
      <c r="Q222" s="31">
        <v>3000000</v>
      </c>
      <c r="R222" s="31">
        <v>3000000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57017041</v>
      </c>
      <c r="E224" s="32">
        <f>SUM(E217:E223)</f>
        <v>57017041</v>
      </c>
      <c r="F224" s="32">
        <f>SUM(F217:F223)</f>
        <v>14093686</v>
      </c>
      <c r="G224" s="37">
        <f t="shared" si="42"/>
        <v>0.24718374985471447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14093686</v>
      </c>
      <c r="O224" s="37">
        <f t="shared" si="46"/>
        <v>0.24718374985471447</v>
      </c>
      <c r="P224" s="32">
        <f>SUM(P217:P223)</f>
        <v>11719127</v>
      </c>
      <c r="Q224" s="32">
        <f>SUM(Q217:Q223)</f>
        <v>54808722</v>
      </c>
      <c r="R224" s="32">
        <f>SUM(R217:R223)</f>
        <v>52663804</v>
      </c>
      <c r="S224" s="32">
        <f>SUM(S217:S223)</f>
        <v>11719127</v>
      </c>
      <c r="T224" s="37">
        <f t="shared" si="47"/>
        <v>0.21381865098040417</v>
      </c>
      <c r="U224" s="37">
        <f t="shared" si="48"/>
        <v>0.20262251616523996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1000000</v>
      </c>
      <c r="E225" s="31">
        <v>1000000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1500000</v>
      </c>
      <c r="R225" s="31">
        <v>1500000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5880520</v>
      </c>
      <c r="E226" s="31">
        <v>5880520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192566</v>
      </c>
      <c r="Q226" s="31">
        <v>7930520</v>
      </c>
      <c r="R226" s="31">
        <v>2703422</v>
      </c>
      <c r="S226" s="31">
        <v>192566</v>
      </c>
      <c r="T226" s="36">
        <f t="shared" si="47"/>
        <v>2.4281636008735872E-2</v>
      </c>
      <c r="U226" s="36">
        <f t="shared" si="48"/>
        <v>-1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7000000</v>
      </c>
      <c r="E227" s="31">
        <v>7000000</v>
      </c>
      <c r="F227" s="31">
        <v>1542191</v>
      </c>
      <c r="G227" s="36">
        <f t="shared" si="42"/>
        <v>0.22031300000000001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1542191</v>
      </c>
      <c r="O227" s="36">
        <f t="shared" si="46"/>
        <v>0.22031300000000001</v>
      </c>
      <c r="P227" s="31">
        <v>378881</v>
      </c>
      <c r="Q227" s="31">
        <v>7000000</v>
      </c>
      <c r="R227" s="31">
        <v>7000000</v>
      </c>
      <c r="S227" s="31">
        <v>378881</v>
      </c>
      <c r="T227" s="36">
        <f t="shared" si="47"/>
        <v>5.4125857142857142E-2</v>
      </c>
      <c r="U227" s="36">
        <f t="shared" si="48"/>
        <v>3.0703835769014542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12291971</v>
      </c>
      <c r="E228" s="31">
        <v>12291971</v>
      </c>
      <c r="F228" s="31">
        <v>3346329</v>
      </c>
      <c r="G228" s="36">
        <f t="shared" si="42"/>
        <v>0.27223697485130743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3346329</v>
      </c>
      <c r="O228" s="36">
        <f t="shared" si="46"/>
        <v>0.27223697485130743</v>
      </c>
      <c r="P228" s="31">
        <v>3188578</v>
      </c>
      <c r="Q228" s="31">
        <v>11877189</v>
      </c>
      <c r="R228" s="31">
        <v>12458605</v>
      </c>
      <c r="S228" s="31">
        <v>3188578</v>
      </c>
      <c r="T228" s="36">
        <f t="shared" si="47"/>
        <v>0.26846234407821579</v>
      </c>
      <c r="U228" s="36">
        <f t="shared" si="48"/>
        <v>4.9473777966228205E-2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26172491</v>
      </c>
      <c r="E230" s="32">
        <f>SUM(E225:E229)</f>
        <v>26172491</v>
      </c>
      <c r="F230" s="32">
        <f>SUM(F225:F229)</f>
        <v>4888520</v>
      </c>
      <c r="G230" s="37">
        <f t="shared" si="42"/>
        <v>0.18678084558324998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4888520</v>
      </c>
      <c r="O230" s="37">
        <f t="shared" si="46"/>
        <v>0.18678084558324998</v>
      </c>
      <c r="P230" s="32">
        <f>SUM(P225:P229)</f>
        <v>3760025</v>
      </c>
      <c r="Q230" s="32">
        <f>SUM(Q225:Q229)</f>
        <v>28307709</v>
      </c>
      <c r="R230" s="32">
        <f>SUM(R225:R229)</f>
        <v>23662027</v>
      </c>
      <c r="S230" s="32">
        <f>SUM(S225:S229)</f>
        <v>3760025</v>
      </c>
      <c r="T230" s="37">
        <f t="shared" si="47"/>
        <v>0.13282689178414261</v>
      </c>
      <c r="U230" s="37">
        <f t="shared" si="48"/>
        <v>0.30012965339326203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100865079</v>
      </c>
      <c r="E231" s="32">
        <f>SUM(E208:E215,E217:E223,E225:E229)</f>
        <v>100865079</v>
      </c>
      <c r="F231" s="32">
        <f>SUM(F208:F215,F217:F223,F225:F229)</f>
        <v>22541687</v>
      </c>
      <c r="G231" s="37">
        <f t="shared" si="42"/>
        <v>0.22348356064837863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22541687</v>
      </c>
      <c r="O231" s="37">
        <f t="shared" si="46"/>
        <v>0.22348356064837863</v>
      </c>
      <c r="P231" s="32">
        <f>SUM(P208:P215,P217:P223,P225:P229)</f>
        <v>18746967</v>
      </c>
      <c r="Q231" s="32">
        <f>SUM(Q208:Q215,Q217:Q223,Q225:Q229)</f>
        <v>106468305</v>
      </c>
      <c r="R231" s="32">
        <f>SUM(R208:R215,R217:R223,R225:R229)</f>
        <v>91479645</v>
      </c>
      <c r="S231" s="32">
        <f>SUM(S208:S215,S217:S223,S225:S229)</f>
        <v>18746967</v>
      </c>
      <c r="T231" s="37">
        <f t="shared" si="47"/>
        <v>0.17608026163279297</v>
      </c>
      <c r="U231" s="37">
        <f t="shared" si="48"/>
        <v>0.20241780977157542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8134438</v>
      </c>
      <c r="E235" s="31">
        <v>8134438</v>
      </c>
      <c r="F235" s="31">
        <v>1730760</v>
      </c>
      <c r="G235" s="36">
        <f t="shared" si="49"/>
        <v>0.21276946237711813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1730760</v>
      </c>
      <c r="O235" s="36">
        <f t="shared" si="53"/>
        <v>0.21276946237711813</v>
      </c>
      <c r="P235" s="31">
        <v>1683744</v>
      </c>
      <c r="Q235" s="31">
        <v>6690095</v>
      </c>
      <c r="R235" s="31">
        <v>7964472</v>
      </c>
      <c r="S235" s="31">
        <v>1683744</v>
      </c>
      <c r="T235" s="36">
        <f t="shared" si="54"/>
        <v>0.25167714359811033</v>
      </c>
      <c r="U235" s="36">
        <f t="shared" si="55"/>
        <v>2.7923484805291166E-2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29662209</v>
      </c>
      <c r="E236" s="31">
        <v>29662209</v>
      </c>
      <c r="F236" s="31">
        <v>221660</v>
      </c>
      <c r="G236" s="36">
        <f t="shared" si="49"/>
        <v>7.4728082456704424E-3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221660</v>
      </c>
      <c r="O236" s="36">
        <f t="shared" si="53"/>
        <v>7.4728082456704424E-3</v>
      </c>
      <c r="P236" s="31">
        <v>4132660</v>
      </c>
      <c r="Q236" s="31">
        <v>29084759</v>
      </c>
      <c r="R236" s="31">
        <v>29084759</v>
      </c>
      <c r="S236" s="31">
        <v>4132660</v>
      </c>
      <c r="T236" s="36">
        <f t="shared" si="54"/>
        <v>0.14209022670602153</v>
      </c>
      <c r="U236" s="36">
        <f t="shared" si="55"/>
        <v>-0.94636384314218924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37796647</v>
      </c>
      <c r="E240" s="32">
        <f>SUM(E234:E239)</f>
        <v>37796647</v>
      </c>
      <c r="F240" s="32">
        <f>SUM(F234:F239)</f>
        <v>1952420</v>
      </c>
      <c r="G240" s="37">
        <f t="shared" si="49"/>
        <v>5.1655904821398577E-2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1952420</v>
      </c>
      <c r="O240" s="37">
        <f t="shared" si="53"/>
        <v>5.1655904821398577E-2</v>
      </c>
      <c r="P240" s="32">
        <f>SUM(P234:P239)</f>
        <v>5816404</v>
      </c>
      <c r="Q240" s="32">
        <f>SUM(Q234:Q239)</f>
        <v>35774854</v>
      </c>
      <c r="R240" s="32">
        <f>SUM(R234:R239)</f>
        <v>37049231</v>
      </c>
      <c r="S240" s="32">
        <f>SUM(S234:S239)</f>
        <v>5816404</v>
      </c>
      <c r="T240" s="37">
        <f t="shared" si="54"/>
        <v>0.1625835845479621</v>
      </c>
      <c r="U240" s="37">
        <f t="shared" si="55"/>
        <v>-0.6643252428820281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6148275</v>
      </c>
      <c r="E242" s="31">
        <v>6148275</v>
      </c>
      <c r="F242" s="31">
        <v>801886</v>
      </c>
      <c r="G242" s="36">
        <f t="shared" si="49"/>
        <v>0.1304245499753996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801886</v>
      </c>
      <c r="O242" s="36">
        <f t="shared" si="53"/>
        <v>0.1304245499753996</v>
      </c>
      <c r="P242" s="31">
        <v>519270</v>
      </c>
      <c r="Q242" s="31">
        <v>9110391</v>
      </c>
      <c r="R242" s="31">
        <v>9482882</v>
      </c>
      <c r="S242" s="31">
        <v>519270</v>
      </c>
      <c r="T242" s="36">
        <f t="shared" si="54"/>
        <v>5.6997553672504288E-2</v>
      </c>
      <c r="U242" s="36">
        <f t="shared" si="55"/>
        <v>0.54425635988984533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3924360</v>
      </c>
      <c r="E243" s="31">
        <v>3924360</v>
      </c>
      <c r="F243" s="31">
        <v>2872929</v>
      </c>
      <c r="G243" s="36">
        <f t="shared" si="49"/>
        <v>0.73207580344310919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2872929</v>
      </c>
      <c r="O243" s="36">
        <f t="shared" si="53"/>
        <v>0.73207580344310919</v>
      </c>
      <c r="P243" s="31">
        <v>4320266</v>
      </c>
      <c r="Q243" s="31">
        <v>3771504</v>
      </c>
      <c r="R243" s="31">
        <v>17540806</v>
      </c>
      <c r="S243" s="31">
        <v>4320266</v>
      </c>
      <c r="T243" s="36">
        <f t="shared" si="54"/>
        <v>1.1455021657142614</v>
      </c>
      <c r="U243" s="36">
        <f t="shared" si="55"/>
        <v>-0.33501108496560161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10000</v>
      </c>
      <c r="E244" s="31">
        <v>10000</v>
      </c>
      <c r="F244" s="31">
        <v>1240</v>
      </c>
      <c r="G244" s="36">
        <f t="shared" si="49"/>
        <v>0.124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1240</v>
      </c>
      <c r="O244" s="36">
        <f t="shared" si="53"/>
        <v>0.124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1569689</v>
      </c>
      <c r="E245" s="31">
        <v>1569689</v>
      </c>
      <c r="F245" s="31">
        <v>434504</v>
      </c>
      <c r="G245" s="36">
        <f t="shared" si="49"/>
        <v>0.27680897298764279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434504</v>
      </c>
      <c r="O245" s="36">
        <f t="shared" si="53"/>
        <v>0.27680897298764279</v>
      </c>
      <c r="P245" s="31">
        <v>0</v>
      </c>
      <c r="Q245" s="31">
        <v>339870</v>
      </c>
      <c r="R245" s="31">
        <v>361125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11652324</v>
      </c>
      <c r="E247" s="32">
        <f>SUM(E241:E246)</f>
        <v>11652324</v>
      </c>
      <c r="F247" s="32">
        <f>SUM(F241:F246)</f>
        <v>4110559</v>
      </c>
      <c r="G247" s="37">
        <f t="shared" si="49"/>
        <v>0.35276731062404376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4110559</v>
      </c>
      <c r="O247" s="37">
        <f t="shared" si="53"/>
        <v>0.35276731062404376</v>
      </c>
      <c r="P247" s="32">
        <f>SUM(P241:P246)</f>
        <v>4839536</v>
      </c>
      <c r="Q247" s="32">
        <f>SUM(Q241:Q246)</f>
        <v>13221765</v>
      </c>
      <c r="R247" s="32">
        <f>SUM(R241:R246)</f>
        <v>27384813</v>
      </c>
      <c r="S247" s="32">
        <f>SUM(S241:S246)</f>
        <v>4839536</v>
      </c>
      <c r="T247" s="37">
        <f t="shared" si="54"/>
        <v>0.36602798491729355</v>
      </c>
      <c r="U247" s="37">
        <f t="shared" si="55"/>
        <v>-0.15062952316089806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8126019</v>
      </c>
      <c r="E248" s="31">
        <v>8126019</v>
      </c>
      <c r="F248" s="31">
        <v>1774404</v>
      </c>
      <c r="G248" s="36">
        <f t="shared" si="49"/>
        <v>0.21836079881181672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1774404</v>
      </c>
      <c r="O248" s="36">
        <f t="shared" si="53"/>
        <v>0.21836079881181672</v>
      </c>
      <c r="P248" s="31">
        <v>1692732</v>
      </c>
      <c r="Q248" s="31">
        <v>6166116</v>
      </c>
      <c r="R248" s="31">
        <v>7142495</v>
      </c>
      <c r="S248" s="31">
        <v>1692732</v>
      </c>
      <c r="T248" s="36">
        <f t="shared" si="54"/>
        <v>0.27452159511757485</v>
      </c>
      <c r="U248" s="36">
        <f t="shared" si="55"/>
        <v>4.8248630025308215E-2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1413636</v>
      </c>
      <c r="E250" s="31">
        <v>1413636</v>
      </c>
      <c r="F250" s="31">
        <v>2876546</v>
      </c>
      <c r="G250" s="36">
        <f t="shared" si="49"/>
        <v>2.0348562147540101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2876546</v>
      </c>
      <c r="O250" s="36">
        <f t="shared" si="53"/>
        <v>2.0348562147540101</v>
      </c>
      <c r="P250" s="31">
        <v>1613875</v>
      </c>
      <c r="Q250" s="31">
        <v>1059533</v>
      </c>
      <c r="R250" s="31">
        <v>899533</v>
      </c>
      <c r="S250" s="31">
        <v>1613875</v>
      </c>
      <c r="T250" s="36">
        <f t="shared" si="54"/>
        <v>1.5231946527385178</v>
      </c>
      <c r="U250" s="36">
        <f t="shared" si="55"/>
        <v>0.78238463325846186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413264</v>
      </c>
      <c r="E251" s="31">
        <v>413264</v>
      </c>
      <c r="F251" s="31">
        <v>9626</v>
      </c>
      <c r="G251" s="36">
        <f t="shared" si="49"/>
        <v>2.3292616826048239E-2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9626</v>
      </c>
      <c r="O251" s="36">
        <f t="shared" si="53"/>
        <v>2.3292616826048239E-2</v>
      </c>
      <c r="P251" s="31">
        <v>0</v>
      </c>
      <c r="Q251" s="31">
        <v>413798</v>
      </c>
      <c r="R251" s="31">
        <v>433102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9952919</v>
      </c>
      <c r="E254" s="32">
        <f>SUM(E248:E253)</f>
        <v>9952919</v>
      </c>
      <c r="F254" s="32">
        <f>SUM(F248:F253)</f>
        <v>4660576</v>
      </c>
      <c r="G254" s="37">
        <f t="shared" si="49"/>
        <v>0.46826222538332724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4660576</v>
      </c>
      <c r="O254" s="37">
        <f t="shared" si="53"/>
        <v>0.46826222538332724</v>
      </c>
      <c r="P254" s="32">
        <f>SUM(P248:P253)</f>
        <v>3306607</v>
      </c>
      <c r="Q254" s="32">
        <f>SUM(Q248:Q253)</f>
        <v>7639447</v>
      </c>
      <c r="R254" s="32">
        <f>SUM(R248:R253)</f>
        <v>8475130</v>
      </c>
      <c r="S254" s="32">
        <f>SUM(S248:S253)</f>
        <v>3306607</v>
      </c>
      <c r="T254" s="37">
        <f t="shared" si="54"/>
        <v>0.43283329277629651</v>
      </c>
      <c r="U254" s="37">
        <f t="shared" si="55"/>
        <v>0.40947382014252076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20880481</v>
      </c>
      <c r="E255" s="31">
        <v>20880481</v>
      </c>
      <c r="F255" s="31">
        <v>2818440</v>
      </c>
      <c r="G255" s="36">
        <f t="shared" si="49"/>
        <v>0.13497964917570626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2818440</v>
      </c>
      <c r="O255" s="36">
        <f t="shared" si="53"/>
        <v>0.13497964917570626</v>
      </c>
      <c r="P255" s="31">
        <v>1986268</v>
      </c>
      <c r="Q255" s="31">
        <v>20336660</v>
      </c>
      <c r="R255" s="31">
        <v>19990628</v>
      </c>
      <c r="S255" s="31">
        <v>1986268</v>
      </c>
      <c r="T255" s="36">
        <f t="shared" si="54"/>
        <v>9.7669332132218373E-2</v>
      </c>
      <c r="U255" s="36">
        <f t="shared" si="55"/>
        <v>0.41896259719232254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5326894</v>
      </c>
      <c r="E256" s="31">
        <v>5326894</v>
      </c>
      <c r="F256" s="31">
        <v>863330</v>
      </c>
      <c r="G256" s="36">
        <f t="shared" si="49"/>
        <v>0.16207005433184893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863330</v>
      </c>
      <c r="O256" s="36">
        <f t="shared" si="53"/>
        <v>0.16207005433184893</v>
      </c>
      <c r="P256" s="31">
        <v>735720</v>
      </c>
      <c r="Q256" s="31">
        <v>4842241</v>
      </c>
      <c r="R256" s="31">
        <v>4842241</v>
      </c>
      <c r="S256" s="31">
        <v>735720</v>
      </c>
      <c r="T256" s="36">
        <f t="shared" si="54"/>
        <v>0.15193791469693474</v>
      </c>
      <c r="U256" s="36">
        <f t="shared" si="55"/>
        <v>0.17344913825912034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26207375</v>
      </c>
      <c r="E259" s="32">
        <f>SUM(E255:E258)</f>
        <v>26207375</v>
      </c>
      <c r="F259" s="32">
        <f>SUM(F255:F258)</f>
        <v>3681770</v>
      </c>
      <c r="G259" s="37">
        <f t="shared" si="49"/>
        <v>0.14048602731101456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3681770</v>
      </c>
      <c r="O259" s="37">
        <f t="shared" si="53"/>
        <v>0.14048602731101456</v>
      </c>
      <c r="P259" s="32">
        <f>SUM(P255:P258)</f>
        <v>2721988</v>
      </c>
      <c r="Q259" s="32">
        <f>SUM(Q255:Q258)</f>
        <v>25178901</v>
      </c>
      <c r="R259" s="32">
        <f>SUM(R255:R258)</f>
        <v>24832869</v>
      </c>
      <c r="S259" s="32">
        <f>SUM(S255:S258)</f>
        <v>2721988</v>
      </c>
      <c r="T259" s="37">
        <f t="shared" si="54"/>
        <v>0.10810590978533972</v>
      </c>
      <c r="U259" s="37">
        <f t="shared" si="55"/>
        <v>0.35260331786914567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85609265</v>
      </c>
      <c r="E260" s="32">
        <f>SUM(E234:E239,E241:E246,E248:E253,E255:E258)</f>
        <v>85609265</v>
      </c>
      <c r="F260" s="32">
        <f>SUM(F234:F239,F241:F246,F248:F253,F255:F258)</f>
        <v>14405325</v>
      </c>
      <c r="G260" s="37">
        <f t="shared" si="49"/>
        <v>0.1682682943253864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14405325</v>
      </c>
      <c r="O260" s="37">
        <f t="shared" si="53"/>
        <v>0.1682682943253864</v>
      </c>
      <c r="P260" s="32">
        <f>SUM(P234:P239,P241:P246,P248:P253,P255:P258)</f>
        <v>16684535</v>
      </c>
      <c r="Q260" s="32">
        <f>SUM(Q234:Q239,Q241:Q246,Q248:Q253,Q255:Q258)</f>
        <v>81814967</v>
      </c>
      <c r="R260" s="32">
        <f>SUM(R234:R239,R241:R246,R248:R253,R255:R258)</f>
        <v>97742043</v>
      </c>
      <c r="S260" s="32">
        <f>SUM(S234:S239,S241:S246,S248:S253,S255:S258)</f>
        <v>16684535</v>
      </c>
      <c r="T260" s="37">
        <f t="shared" si="54"/>
        <v>0.20393010731153874</v>
      </c>
      <c r="U260" s="37">
        <f t="shared" si="55"/>
        <v>-0.13660614455242537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1989002</v>
      </c>
      <c r="E263" s="31">
        <v>1989002</v>
      </c>
      <c r="F263" s="31">
        <v>325410</v>
      </c>
      <c r="G263" s="36">
        <f t="shared" ref="G263:G299" si="56">IF(($D263     =0),0,($F263     /$D263     ))</f>
        <v>0.16360466203653892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325410</v>
      </c>
      <c r="O263" s="36">
        <f t="shared" ref="O263:O299" si="60">IF(($D263     =0),0,($N263     /$D263     ))</f>
        <v>0.16360466203653892</v>
      </c>
      <c r="P263" s="31">
        <v>453259</v>
      </c>
      <c r="Q263" s="31">
        <v>8323276</v>
      </c>
      <c r="R263" s="31">
        <v>2018528</v>
      </c>
      <c r="S263" s="31">
        <v>453259</v>
      </c>
      <c r="T263" s="36">
        <f t="shared" ref="T263:T299" si="61">IF(($Q263     =0),0,($S263     /$Q263     ))</f>
        <v>5.4456802826194875E-2</v>
      </c>
      <c r="U263" s="36">
        <f t="shared" ref="U263:U299" si="62">IF(($P263     =0),0,(($F263     /$P263     )-1))</f>
        <v>-0.28206610348608629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3592040</v>
      </c>
      <c r="E265" s="31">
        <v>3592040</v>
      </c>
      <c r="F265" s="31">
        <v>217040</v>
      </c>
      <c r="G265" s="36">
        <f t="shared" si="56"/>
        <v>6.0422489727285887E-2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217040</v>
      </c>
      <c r="O265" s="36">
        <f t="shared" si="60"/>
        <v>6.0422489727285887E-2</v>
      </c>
      <c r="P265" s="31">
        <v>571362</v>
      </c>
      <c r="Q265" s="31">
        <v>1803750</v>
      </c>
      <c r="R265" s="31">
        <v>2600893</v>
      </c>
      <c r="S265" s="31">
        <v>571362</v>
      </c>
      <c r="T265" s="36">
        <f t="shared" si="61"/>
        <v>0.31676340956340954</v>
      </c>
      <c r="U265" s="36">
        <f t="shared" si="62"/>
        <v>-0.62013574581438735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6593466</v>
      </c>
      <c r="E266" s="31">
        <v>6593466</v>
      </c>
      <c r="F266" s="31">
        <v>1153830</v>
      </c>
      <c r="G266" s="36">
        <f t="shared" si="56"/>
        <v>0.17499597328628069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1153830</v>
      </c>
      <c r="O266" s="36">
        <f t="shared" si="60"/>
        <v>0.17499597328628069</v>
      </c>
      <c r="P266" s="31">
        <v>1514827</v>
      </c>
      <c r="Q266" s="31">
        <v>6285940</v>
      </c>
      <c r="R266" s="31">
        <v>6378230</v>
      </c>
      <c r="S266" s="31">
        <v>1514827</v>
      </c>
      <c r="T266" s="36">
        <f t="shared" si="61"/>
        <v>0.24098655093748905</v>
      </c>
      <c r="U266" s="36">
        <f t="shared" si="62"/>
        <v>-0.2383090610346924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12174508</v>
      </c>
      <c r="E267" s="32">
        <f>SUM(E263:E266)</f>
        <v>12174508</v>
      </c>
      <c r="F267" s="32">
        <f>SUM(F263:F266)</f>
        <v>1696280</v>
      </c>
      <c r="G267" s="37">
        <f t="shared" si="56"/>
        <v>0.1393304764348588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1696280</v>
      </c>
      <c r="O267" s="37">
        <f t="shared" si="60"/>
        <v>0.1393304764348588</v>
      </c>
      <c r="P267" s="32">
        <f>SUM(P263:P266)</f>
        <v>2539448</v>
      </c>
      <c r="Q267" s="32">
        <f>SUM(Q263:Q266)</f>
        <v>16412966</v>
      </c>
      <c r="R267" s="32">
        <f>SUM(R263:R266)</f>
        <v>10997651</v>
      </c>
      <c r="S267" s="32">
        <f>SUM(S263:S266)</f>
        <v>2539448</v>
      </c>
      <c r="T267" s="37">
        <f t="shared" si="61"/>
        <v>0.15472206546945871</v>
      </c>
      <c r="U267" s="37">
        <f t="shared" si="62"/>
        <v>-0.3320280627915988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496098</v>
      </c>
      <c r="Q268" s="31">
        <v>435747</v>
      </c>
      <c r="R268" s="31">
        <v>1702689</v>
      </c>
      <c r="S268" s="31">
        <v>496098</v>
      </c>
      <c r="T268" s="36">
        <f t="shared" si="61"/>
        <v>1.1385000929438414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1098558</v>
      </c>
      <c r="E274" s="31">
        <v>1098558</v>
      </c>
      <c r="F274" s="31">
        <v>289552</v>
      </c>
      <c r="G274" s="36">
        <f t="shared" si="56"/>
        <v>0.26357461326575382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289552</v>
      </c>
      <c r="O274" s="36">
        <f t="shared" si="60"/>
        <v>0.26357461326575382</v>
      </c>
      <c r="P274" s="31">
        <v>250155</v>
      </c>
      <c r="Q274" s="31">
        <v>884279</v>
      </c>
      <c r="R274" s="31">
        <v>871279</v>
      </c>
      <c r="S274" s="31">
        <v>250155</v>
      </c>
      <c r="T274" s="36">
        <f t="shared" si="61"/>
        <v>0.28289148560578731</v>
      </c>
      <c r="U274" s="36">
        <f t="shared" si="62"/>
        <v>0.15749035597929284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1098558</v>
      </c>
      <c r="E275" s="32">
        <f>SUM(E268:E274)</f>
        <v>1098558</v>
      </c>
      <c r="F275" s="32">
        <f>SUM(F268:F274)</f>
        <v>289552</v>
      </c>
      <c r="G275" s="37">
        <f t="shared" si="56"/>
        <v>0.26357461326575382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289552</v>
      </c>
      <c r="O275" s="37">
        <f t="shared" si="60"/>
        <v>0.26357461326575382</v>
      </c>
      <c r="P275" s="32">
        <f>SUM(P268:P274)</f>
        <v>746253</v>
      </c>
      <c r="Q275" s="32">
        <f>SUM(Q268:Q274)</f>
        <v>1320026</v>
      </c>
      <c r="R275" s="32">
        <f>SUM(R268:R274)</f>
        <v>2573968</v>
      </c>
      <c r="S275" s="32">
        <f>SUM(S268:S274)</f>
        <v>746253</v>
      </c>
      <c r="T275" s="37">
        <f t="shared" si="61"/>
        <v>0.56533204648999336</v>
      </c>
      <c r="U275" s="37">
        <f t="shared" si="62"/>
        <v>-0.611992179595928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2599700</v>
      </c>
      <c r="E277" s="31">
        <v>2599700</v>
      </c>
      <c r="F277" s="31">
        <v>320417</v>
      </c>
      <c r="G277" s="36">
        <f t="shared" si="56"/>
        <v>0.12325152902257953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320417</v>
      </c>
      <c r="O277" s="36">
        <f t="shared" si="60"/>
        <v>0.12325152902257953</v>
      </c>
      <c r="P277" s="31">
        <v>282263</v>
      </c>
      <c r="Q277" s="31">
        <v>3159590</v>
      </c>
      <c r="R277" s="31">
        <v>2496832</v>
      </c>
      <c r="S277" s="31">
        <v>282263</v>
      </c>
      <c r="T277" s="36">
        <f t="shared" si="61"/>
        <v>8.9335325152947065E-2</v>
      </c>
      <c r="U277" s="36">
        <f t="shared" si="62"/>
        <v>0.13517180785295979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3661784</v>
      </c>
      <c r="E278" s="31">
        <v>3661784</v>
      </c>
      <c r="F278" s="31">
        <v>205398</v>
      </c>
      <c r="G278" s="36">
        <f t="shared" si="56"/>
        <v>5.6092330951252177E-2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205398</v>
      </c>
      <c r="O278" s="36">
        <f t="shared" si="60"/>
        <v>5.6092330951252177E-2</v>
      </c>
      <c r="P278" s="31">
        <v>82745</v>
      </c>
      <c r="Q278" s="31">
        <v>0</v>
      </c>
      <c r="R278" s="31">
        <v>1443579</v>
      </c>
      <c r="S278" s="31">
        <v>82745</v>
      </c>
      <c r="T278" s="36">
        <f t="shared" si="61"/>
        <v>0</v>
      </c>
      <c r="U278" s="36">
        <f t="shared" si="62"/>
        <v>1.4823010453803853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15950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2211756</v>
      </c>
      <c r="E284" s="31">
        <v>2211756</v>
      </c>
      <c r="F284" s="31">
        <v>546152</v>
      </c>
      <c r="G284" s="36">
        <f t="shared" si="56"/>
        <v>0.24693139749592632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546152</v>
      </c>
      <c r="O284" s="36">
        <f t="shared" si="60"/>
        <v>0.24693139749592632</v>
      </c>
      <c r="P284" s="31">
        <v>499271</v>
      </c>
      <c r="Q284" s="31">
        <v>1525908</v>
      </c>
      <c r="R284" s="31">
        <v>2162476</v>
      </c>
      <c r="S284" s="31">
        <v>499271</v>
      </c>
      <c r="T284" s="36">
        <f t="shared" si="61"/>
        <v>0.32719600395305615</v>
      </c>
      <c r="U284" s="36">
        <f t="shared" si="62"/>
        <v>9.389890460291106E-2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8473240</v>
      </c>
      <c r="E285" s="32">
        <f>SUM(E276:E284)</f>
        <v>8473240</v>
      </c>
      <c r="F285" s="32">
        <f>SUM(F276:F284)</f>
        <v>1071967</v>
      </c>
      <c r="G285" s="37">
        <f t="shared" si="56"/>
        <v>0.12651205442074107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1071967</v>
      </c>
      <c r="O285" s="37">
        <f t="shared" si="60"/>
        <v>0.12651205442074107</v>
      </c>
      <c r="P285" s="32">
        <f>SUM(P276:P284)</f>
        <v>864279</v>
      </c>
      <c r="Q285" s="32">
        <f>SUM(Q276:Q284)</f>
        <v>4701448</v>
      </c>
      <c r="R285" s="32">
        <f>SUM(R276:R284)</f>
        <v>6102887</v>
      </c>
      <c r="S285" s="32">
        <f>SUM(S276:S284)</f>
        <v>864279</v>
      </c>
      <c r="T285" s="37">
        <f t="shared" si="61"/>
        <v>0.18383251287688387</v>
      </c>
      <c r="U285" s="37">
        <f t="shared" si="62"/>
        <v>0.24030203209843126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3197986</v>
      </c>
      <c r="E286" s="31">
        <v>3197986</v>
      </c>
      <c r="F286" s="31">
        <v>577138</v>
      </c>
      <c r="G286" s="36">
        <f t="shared" si="56"/>
        <v>0.18046920780766396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577138</v>
      </c>
      <c r="O286" s="36">
        <f t="shared" si="60"/>
        <v>0.18046920780766396</v>
      </c>
      <c r="P286" s="31">
        <v>248843</v>
      </c>
      <c r="Q286" s="31">
        <v>3190542</v>
      </c>
      <c r="R286" s="31">
        <v>3190542</v>
      </c>
      <c r="S286" s="31">
        <v>248843</v>
      </c>
      <c r="T286" s="36">
        <f t="shared" si="61"/>
        <v>7.7993958393276122E-2</v>
      </c>
      <c r="U286" s="36">
        <f t="shared" si="62"/>
        <v>1.3192856540067432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2797802</v>
      </c>
      <c r="E288" s="31">
        <v>2797802</v>
      </c>
      <c r="F288" s="31">
        <v>383220</v>
      </c>
      <c r="G288" s="36">
        <f t="shared" si="56"/>
        <v>0.13697180858402416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383220</v>
      </c>
      <c r="O288" s="36">
        <f t="shared" si="60"/>
        <v>0.13697180858402416</v>
      </c>
      <c r="P288" s="31">
        <v>403450</v>
      </c>
      <c r="Q288" s="31">
        <v>2692222</v>
      </c>
      <c r="R288" s="31">
        <v>2710642</v>
      </c>
      <c r="S288" s="31">
        <v>403450</v>
      </c>
      <c r="T288" s="36">
        <f t="shared" si="61"/>
        <v>0.14985762689703896</v>
      </c>
      <c r="U288" s="36">
        <f t="shared" si="62"/>
        <v>-5.0142520758458264E-2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5438606</v>
      </c>
      <c r="E290" s="31">
        <v>5438606</v>
      </c>
      <c r="F290" s="31">
        <v>1360147</v>
      </c>
      <c r="G290" s="36">
        <f t="shared" si="56"/>
        <v>0.25009110790522426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1360147</v>
      </c>
      <c r="O290" s="36">
        <f t="shared" si="60"/>
        <v>0.25009110790522426</v>
      </c>
      <c r="P290" s="31">
        <v>1257123</v>
      </c>
      <c r="Q290" s="31">
        <v>6021715</v>
      </c>
      <c r="R290" s="31">
        <v>6021715</v>
      </c>
      <c r="S290" s="31">
        <v>1257123</v>
      </c>
      <c r="T290" s="36">
        <f t="shared" si="61"/>
        <v>0.20876494487035671</v>
      </c>
      <c r="U290" s="36">
        <f t="shared" si="62"/>
        <v>8.195220356321542E-2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11434394</v>
      </c>
      <c r="E292" s="32">
        <f>SUM(E286:E291)</f>
        <v>11434394</v>
      </c>
      <c r="F292" s="32">
        <f>SUM(F286:F291)</f>
        <v>2320505</v>
      </c>
      <c r="G292" s="37">
        <f t="shared" si="56"/>
        <v>0.20294079423885517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2320505</v>
      </c>
      <c r="O292" s="37">
        <f t="shared" si="60"/>
        <v>0.20294079423885517</v>
      </c>
      <c r="P292" s="32">
        <f>SUM(P286:P291)</f>
        <v>1909416</v>
      </c>
      <c r="Q292" s="32">
        <f>SUM(Q286:Q291)</f>
        <v>11904479</v>
      </c>
      <c r="R292" s="32">
        <f>SUM(R286:R291)</f>
        <v>11922899</v>
      </c>
      <c r="S292" s="32">
        <f>SUM(S286:S291)</f>
        <v>1909416</v>
      </c>
      <c r="T292" s="37">
        <f t="shared" si="61"/>
        <v>0.16039475562097258</v>
      </c>
      <c r="U292" s="37">
        <f t="shared" si="62"/>
        <v>0.21529567155611984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31344886</v>
      </c>
      <c r="E293" s="31">
        <v>31344886</v>
      </c>
      <c r="F293" s="31">
        <v>5862922</v>
      </c>
      <c r="G293" s="36">
        <f t="shared" si="56"/>
        <v>0.18704556781607054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5862922</v>
      </c>
      <c r="O293" s="36">
        <f t="shared" si="60"/>
        <v>0.18704556781607054</v>
      </c>
      <c r="P293" s="31">
        <v>5100501</v>
      </c>
      <c r="Q293" s="31">
        <v>28042233</v>
      </c>
      <c r="R293" s="31">
        <v>28042233</v>
      </c>
      <c r="S293" s="31">
        <v>5100501</v>
      </c>
      <c r="T293" s="36">
        <f t="shared" si="61"/>
        <v>0.1818864068350049</v>
      </c>
      <c r="U293" s="36">
        <f t="shared" si="62"/>
        <v>0.14947962955011684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3432127</v>
      </c>
      <c r="E295" s="31">
        <v>3432127</v>
      </c>
      <c r="F295" s="31">
        <v>824451</v>
      </c>
      <c r="G295" s="36">
        <f t="shared" si="56"/>
        <v>0.24021576124659721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824451</v>
      </c>
      <c r="O295" s="36">
        <f t="shared" si="60"/>
        <v>0.24021576124659721</v>
      </c>
      <c r="P295" s="31">
        <v>793170</v>
      </c>
      <c r="Q295" s="31">
        <v>3261052</v>
      </c>
      <c r="R295" s="31">
        <v>3270927</v>
      </c>
      <c r="S295" s="31">
        <v>793170</v>
      </c>
      <c r="T295" s="36">
        <f t="shared" si="61"/>
        <v>0.24322519236123802</v>
      </c>
      <c r="U295" s="36">
        <f t="shared" si="62"/>
        <v>3.9437951511025471E-2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3511366</v>
      </c>
      <c r="E297" s="31">
        <v>3511366</v>
      </c>
      <c r="F297" s="31">
        <v>629515</v>
      </c>
      <c r="G297" s="36">
        <f t="shared" si="56"/>
        <v>0.17927923207093763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629515</v>
      </c>
      <c r="O297" s="36">
        <f t="shared" si="60"/>
        <v>0.17927923207093763</v>
      </c>
      <c r="P297" s="31">
        <v>616957</v>
      </c>
      <c r="Q297" s="31">
        <v>3323016</v>
      </c>
      <c r="R297" s="31">
        <v>3323016</v>
      </c>
      <c r="S297" s="31">
        <v>616957</v>
      </c>
      <c r="T297" s="36">
        <f t="shared" si="61"/>
        <v>0.18566176028041995</v>
      </c>
      <c r="U297" s="36">
        <f t="shared" si="62"/>
        <v>2.035474109216695E-2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38288379</v>
      </c>
      <c r="E298" s="32">
        <f>SUM(E293:E297)</f>
        <v>38288379</v>
      </c>
      <c r="F298" s="32">
        <f>SUM(F293:F297)</f>
        <v>7316888</v>
      </c>
      <c r="G298" s="37">
        <f t="shared" si="56"/>
        <v>0.1910994456046311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7316888</v>
      </c>
      <c r="O298" s="37">
        <f t="shared" si="60"/>
        <v>0.1910994456046311</v>
      </c>
      <c r="P298" s="32">
        <f>SUM(P293:P297)</f>
        <v>6510628</v>
      </c>
      <c r="Q298" s="32">
        <f>SUM(Q293:Q297)</f>
        <v>34626301</v>
      </c>
      <c r="R298" s="32">
        <f>SUM(R293:R297)</f>
        <v>34636176</v>
      </c>
      <c r="S298" s="32">
        <f>SUM(S293:S297)</f>
        <v>6510628</v>
      </c>
      <c r="T298" s="37">
        <f t="shared" si="61"/>
        <v>0.18802551274535503</v>
      </c>
      <c r="U298" s="37">
        <f t="shared" si="62"/>
        <v>0.12383751613515614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71469079</v>
      </c>
      <c r="E299" s="32">
        <f>SUM(E263:E266,E268:E274,E276:E284,E286:E291,E293:E297)</f>
        <v>71469079</v>
      </c>
      <c r="F299" s="32">
        <f>SUM(F263:F266,F268:F274,F276:F284,F286:F291,F293:F297)</f>
        <v>12695192</v>
      </c>
      <c r="G299" s="37">
        <f t="shared" si="56"/>
        <v>0.17763195185431171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12695192</v>
      </c>
      <c r="O299" s="37">
        <f t="shared" si="60"/>
        <v>0.17763195185431171</v>
      </c>
      <c r="P299" s="32">
        <f>SUM(P263:P266,P268:P274,P276:P284,P286:P291,P293:P297)</f>
        <v>12570024</v>
      </c>
      <c r="Q299" s="32">
        <f>SUM(Q263:Q266,Q268:Q274,Q276:Q284,Q286:Q291,Q293:Q297)</f>
        <v>68965220</v>
      </c>
      <c r="R299" s="32">
        <f>SUM(R263:R266,R268:R274,R276:R284,R286:R291,R293:R297)</f>
        <v>66233581</v>
      </c>
      <c r="S299" s="32">
        <f>SUM(S263:S266,S268:S274,S276:S284,S286:S291,S293:S297)</f>
        <v>12570024</v>
      </c>
      <c r="T299" s="37">
        <f t="shared" si="61"/>
        <v>0.18226613356703567</v>
      </c>
      <c r="U299" s="37">
        <f t="shared" si="62"/>
        <v>9.957657996516156E-3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1458470924</v>
      </c>
      <c r="E302" s="31">
        <v>1547536231</v>
      </c>
      <c r="F302" s="31">
        <v>316240114</v>
      </c>
      <c r="G302" s="36">
        <f t="shared" ref="G302:G339" si="63">IF(($D302     =0),0,($F302     /$D302     ))</f>
        <v>0.21682990644248182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316240114</v>
      </c>
      <c r="O302" s="36">
        <f t="shared" ref="O302:O339" si="67">IF(($D302     =0),0,($N302     /$D302     ))</f>
        <v>0.21682990644248182</v>
      </c>
      <c r="P302" s="31">
        <v>318691733</v>
      </c>
      <c r="Q302" s="31">
        <v>1656764435</v>
      </c>
      <c r="R302" s="31">
        <v>1745134283</v>
      </c>
      <c r="S302" s="31">
        <v>318691733</v>
      </c>
      <c r="T302" s="36">
        <f t="shared" ref="T302:T339" si="68">IF(($Q302     =0),0,($S302     /$Q302     ))</f>
        <v>0.19235790331291122</v>
      </c>
      <c r="U302" s="36">
        <f t="shared" ref="U302:U339" si="69">IF(($P302     =0),0,(($F302     /$P302     )-1))</f>
        <v>-7.6927599499420074E-3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1458470924</v>
      </c>
      <c r="E303" s="32">
        <f>E302</f>
        <v>1547536231</v>
      </c>
      <c r="F303" s="32">
        <f>F302</f>
        <v>316240114</v>
      </c>
      <c r="G303" s="37">
        <f t="shared" si="63"/>
        <v>0.21682990644248182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316240114</v>
      </c>
      <c r="O303" s="37">
        <f t="shared" si="67"/>
        <v>0.21682990644248182</v>
      </c>
      <c r="P303" s="32">
        <f>P302</f>
        <v>318691733</v>
      </c>
      <c r="Q303" s="32">
        <f>Q302</f>
        <v>1656764435</v>
      </c>
      <c r="R303" s="32">
        <f>R302</f>
        <v>1745134283</v>
      </c>
      <c r="S303" s="32">
        <f>S302</f>
        <v>318691733</v>
      </c>
      <c r="T303" s="37">
        <f t="shared" si="68"/>
        <v>0.19235790331291122</v>
      </c>
      <c r="U303" s="37">
        <f t="shared" si="69"/>
        <v>-7.6927599499420074E-3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3746981</v>
      </c>
      <c r="E304" s="31">
        <v>3746981</v>
      </c>
      <c r="F304" s="31">
        <v>579967</v>
      </c>
      <c r="G304" s="36">
        <f t="shared" si="63"/>
        <v>0.15478247687938637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579967</v>
      </c>
      <c r="O304" s="36">
        <f t="shared" si="67"/>
        <v>0.15478247687938637</v>
      </c>
      <c r="P304" s="31">
        <v>275361</v>
      </c>
      <c r="Q304" s="31">
        <v>2503769</v>
      </c>
      <c r="R304" s="31">
        <v>3581115</v>
      </c>
      <c r="S304" s="31">
        <v>275361</v>
      </c>
      <c r="T304" s="36">
        <f t="shared" si="68"/>
        <v>0.10997859626826596</v>
      </c>
      <c r="U304" s="36">
        <f t="shared" si="69"/>
        <v>1.106206034986799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5592666</v>
      </c>
      <c r="E305" s="31">
        <v>5592666</v>
      </c>
      <c r="F305" s="31">
        <v>506418</v>
      </c>
      <c r="G305" s="36">
        <f t="shared" si="63"/>
        <v>9.0550374365284819E-2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506418</v>
      </c>
      <c r="O305" s="36">
        <f t="shared" si="67"/>
        <v>9.0550374365284819E-2</v>
      </c>
      <c r="P305" s="31">
        <v>3347731</v>
      </c>
      <c r="Q305" s="31">
        <v>6456570</v>
      </c>
      <c r="R305" s="31">
        <v>6030320</v>
      </c>
      <c r="S305" s="31">
        <v>3347731</v>
      </c>
      <c r="T305" s="36">
        <f t="shared" si="68"/>
        <v>0.51849991558985653</v>
      </c>
      <c r="U305" s="36">
        <f t="shared" si="69"/>
        <v>-0.84872798919626458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14171000</v>
      </c>
      <c r="E306" s="31">
        <v>14171000</v>
      </c>
      <c r="F306" s="31">
        <v>7495674</v>
      </c>
      <c r="G306" s="36">
        <f t="shared" si="63"/>
        <v>0.52894460517959208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7495674</v>
      </c>
      <c r="O306" s="36">
        <f t="shared" si="67"/>
        <v>0.52894460517959208</v>
      </c>
      <c r="P306" s="31">
        <v>395925</v>
      </c>
      <c r="Q306" s="31">
        <v>28792152</v>
      </c>
      <c r="R306" s="31">
        <v>89197012</v>
      </c>
      <c r="S306" s="31">
        <v>395925</v>
      </c>
      <c r="T306" s="36">
        <f t="shared" si="68"/>
        <v>1.375114301980623E-2</v>
      </c>
      <c r="U306" s="36">
        <f t="shared" si="69"/>
        <v>17.932055313506346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71768095</v>
      </c>
      <c r="E307" s="31">
        <v>84438716</v>
      </c>
      <c r="F307" s="31">
        <v>2175702</v>
      </c>
      <c r="G307" s="36">
        <f t="shared" si="63"/>
        <v>3.0315727343745155E-2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2175702</v>
      </c>
      <c r="O307" s="36">
        <f t="shared" si="67"/>
        <v>3.0315727343745155E-2</v>
      </c>
      <c r="P307" s="31">
        <v>2803947</v>
      </c>
      <c r="Q307" s="31">
        <v>62179443</v>
      </c>
      <c r="R307" s="31">
        <v>33374385</v>
      </c>
      <c r="S307" s="31">
        <v>2803947</v>
      </c>
      <c r="T307" s="36">
        <f t="shared" si="68"/>
        <v>4.5094437401119854E-2</v>
      </c>
      <c r="U307" s="36">
        <f t="shared" si="69"/>
        <v>-0.22405737340969711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141231363</v>
      </c>
      <c r="E308" s="31">
        <v>141231363</v>
      </c>
      <c r="F308" s="31">
        <v>2031446</v>
      </c>
      <c r="G308" s="36">
        <f t="shared" si="63"/>
        <v>1.4383816433181347E-2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2031446</v>
      </c>
      <c r="O308" s="36">
        <f t="shared" si="67"/>
        <v>1.4383816433181347E-2</v>
      </c>
      <c r="P308" s="31">
        <v>879865</v>
      </c>
      <c r="Q308" s="31">
        <v>22192024</v>
      </c>
      <c r="R308" s="31">
        <v>13385218</v>
      </c>
      <c r="S308" s="31">
        <v>879865</v>
      </c>
      <c r="T308" s="36">
        <f t="shared" si="68"/>
        <v>3.9647803192714645E-2</v>
      </c>
      <c r="U308" s="36">
        <f t="shared" si="69"/>
        <v>1.3088155569320294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236510105</v>
      </c>
      <c r="E310" s="32">
        <f>SUM(E304:E309)</f>
        <v>249180726</v>
      </c>
      <c r="F310" s="32">
        <f>SUM(F304:F309)</f>
        <v>12789207</v>
      </c>
      <c r="G310" s="37">
        <f t="shared" si="63"/>
        <v>5.4074674737470518E-2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12789207</v>
      </c>
      <c r="O310" s="37">
        <f t="shared" si="67"/>
        <v>5.4074674737470518E-2</v>
      </c>
      <c r="P310" s="32">
        <f>SUM(P304:P309)</f>
        <v>7702829</v>
      </c>
      <c r="Q310" s="32">
        <f>SUM(Q304:Q309)</f>
        <v>122123958</v>
      </c>
      <c r="R310" s="32">
        <f>SUM(R304:R309)</f>
        <v>145568050</v>
      </c>
      <c r="S310" s="32">
        <f>SUM(S304:S309)</f>
        <v>7702829</v>
      </c>
      <c r="T310" s="37">
        <f t="shared" si="68"/>
        <v>6.3073856482771376E-2</v>
      </c>
      <c r="U310" s="37">
        <f t="shared" si="69"/>
        <v>0.66032596595354764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9320688</v>
      </c>
      <c r="E311" s="31">
        <v>19133732</v>
      </c>
      <c r="F311" s="31">
        <v>1515373</v>
      </c>
      <c r="G311" s="36">
        <f t="shared" si="63"/>
        <v>0.16258166779104719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1515373</v>
      </c>
      <c r="O311" s="36">
        <f t="shared" si="67"/>
        <v>0.16258166779104719</v>
      </c>
      <c r="P311" s="31">
        <v>6381070</v>
      </c>
      <c r="Q311" s="31">
        <v>40899306</v>
      </c>
      <c r="R311" s="31">
        <v>36821180</v>
      </c>
      <c r="S311" s="31">
        <v>6381070</v>
      </c>
      <c r="T311" s="36">
        <f t="shared" si="68"/>
        <v>0.15601902878254217</v>
      </c>
      <c r="U311" s="36">
        <f t="shared" si="69"/>
        <v>-0.762520549061521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109375972</v>
      </c>
      <c r="E312" s="31">
        <v>109375972</v>
      </c>
      <c r="F312" s="31">
        <v>17380493</v>
      </c>
      <c r="G312" s="36">
        <f t="shared" si="63"/>
        <v>0.15890595239693048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17380493</v>
      </c>
      <c r="O312" s="36">
        <f t="shared" si="67"/>
        <v>0.15890595239693048</v>
      </c>
      <c r="P312" s="31">
        <v>18767202</v>
      </c>
      <c r="Q312" s="31">
        <v>95595706</v>
      </c>
      <c r="R312" s="31">
        <v>100089631</v>
      </c>
      <c r="S312" s="31">
        <v>18767202</v>
      </c>
      <c r="T312" s="36">
        <f t="shared" si="68"/>
        <v>0.19631846225394267</v>
      </c>
      <c r="U312" s="36">
        <f t="shared" si="69"/>
        <v>-7.3890023670017513E-2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63247100</v>
      </c>
      <c r="E313" s="31">
        <v>69407629</v>
      </c>
      <c r="F313" s="31">
        <v>2108602</v>
      </c>
      <c r="G313" s="36">
        <f t="shared" si="63"/>
        <v>3.3339109619255271E-2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2108602</v>
      </c>
      <c r="O313" s="36">
        <f t="shared" si="67"/>
        <v>3.3339109619255271E-2</v>
      </c>
      <c r="P313" s="31">
        <v>4125429</v>
      </c>
      <c r="Q313" s="31">
        <v>42610599</v>
      </c>
      <c r="R313" s="31">
        <v>54352453</v>
      </c>
      <c r="S313" s="31">
        <v>4125429</v>
      </c>
      <c r="T313" s="36">
        <f t="shared" si="68"/>
        <v>9.6816968003665002E-2</v>
      </c>
      <c r="U313" s="36">
        <f t="shared" si="69"/>
        <v>-0.48887691437666236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44484856</v>
      </c>
      <c r="E314" s="31">
        <v>44484856</v>
      </c>
      <c r="F314" s="31">
        <v>4216522</v>
      </c>
      <c r="G314" s="36">
        <f t="shared" si="63"/>
        <v>9.4785560281458486E-2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4216522</v>
      </c>
      <c r="O314" s="36">
        <f t="shared" si="67"/>
        <v>9.4785560281458486E-2</v>
      </c>
      <c r="P314" s="31">
        <v>4517136</v>
      </c>
      <c r="Q314" s="31">
        <v>31122947</v>
      </c>
      <c r="R314" s="31">
        <v>27497227</v>
      </c>
      <c r="S314" s="31">
        <v>4517136</v>
      </c>
      <c r="T314" s="36">
        <f t="shared" si="68"/>
        <v>0.14513844077811783</v>
      </c>
      <c r="U314" s="36">
        <f t="shared" si="69"/>
        <v>-6.6549689892002384E-2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31066337</v>
      </c>
      <c r="E315" s="31">
        <v>51507963</v>
      </c>
      <c r="F315" s="31">
        <v>3548434</v>
      </c>
      <c r="G315" s="36">
        <f t="shared" si="63"/>
        <v>0.11422119060898618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3548434</v>
      </c>
      <c r="O315" s="36">
        <f t="shared" si="67"/>
        <v>0.11422119060898618</v>
      </c>
      <c r="P315" s="31">
        <v>772689</v>
      </c>
      <c r="Q315" s="31">
        <v>47881693</v>
      </c>
      <c r="R315" s="31">
        <v>50775322</v>
      </c>
      <c r="S315" s="31">
        <v>772689</v>
      </c>
      <c r="T315" s="36">
        <f t="shared" si="68"/>
        <v>1.6137461973201324E-2</v>
      </c>
      <c r="U315" s="36">
        <f t="shared" si="69"/>
        <v>3.5923185136581468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257494953</v>
      </c>
      <c r="E317" s="32">
        <f>SUM(E311:E316)</f>
        <v>293910152</v>
      </c>
      <c r="F317" s="32">
        <f>SUM(F311:F316)</f>
        <v>28769424</v>
      </c>
      <c r="G317" s="37">
        <f t="shared" si="63"/>
        <v>0.11172810831752497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28769424</v>
      </c>
      <c r="O317" s="37">
        <f t="shared" si="67"/>
        <v>0.11172810831752497</v>
      </c>
      <c r="P317" s="32">
        <f>SUM(P311:P316)</f>
        <v>34563526</v>
      </c>
      <c r="Q317" s="32">
        <f>SUM(Q311:Q316)</f>
        <v>258110251</v>
      </c>
      <c r="R317" s="32">
        <f>SUM(R311:R316)</f>
        <v>269535813</v>
      </c>
      <c r="S317" s="32">
        <f>SUM(S311:S316)</f>
        <v>34563526</v>
      </c>
      <c r="T317" s="37">
        <f t="shared" si="68"/>
        <v>0.13390993138044718</v>
      </c>
      <c r="U317" s="37">
        <f t="shared" si="69"/>
        <v>-0.16763631117959432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27989400</v>
      </c>
      <c r="E318" s="31">
        <v>28113264</v>
      </c>
      <c r="F318" s="31">
        <v>2964944</v>
      </c>
      <c r="G318" s="36">
        <f t="shared" si="63"/>
        <v>0.10593095957755436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2964944</v>
      </c>
      <c r="O318" s="36">
        <f t="shared" si="67"/>
        <v>0.10593095957755436</v>
      </c>
      <c r="P318" s="31">
        <v>5284445</v>
      </c>
      <c r="Q318" s="31">
        <v>20643266</v>
      </c>
      <c r="R318" s="31">
        <v>24382439</v>
      </c>
      <c r="S318" s="31">
        <v>5284445</v>
      </c>
      <c r="T318" s="36">
        <f t="shared" si="68"/>
        <v>0.25598880525978784</v>
      </c>
      <c r="U318" s="36">
        <f t="shared" si="69"/>
        <v>-0.43892991600820896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50232105</v>
      </c>
      <c r="E319" s="31">
        <v>50232105</v>
      </c>
      <c r="F319" s="31">
        <v>17071550</v>
      </c>
      <c r="G319" s="36">
        <f t="shared" si="63"/>
        <v>0.33985336668650457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17071550</v>
      </c>
      <c r="O319" s="36">
        <f t="shared" si="67"/>
        <v>0.33985336668650457</v>
      </c>
      <c r="P319" s="31">
        <v>26202105</v>
      </c>
      <c r="Q319" s="31">
        <v>91482468</v>
      </c>
      <c r="R319" s="31">
        <v>86723606</v>
      </c>
      <c r="S319" s="31">
        <v>26202105</v>
      </c>
      <c r="T319" s="36">
        <f t="shared" si="68"/>
        <v>0.28641668259321557</v>
      </c>
      <c r="U319" s="36">
        <f t="shared" si="69"/>
        <v>-0.34846646862914255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13263863</v>
      </c>
      <c r="E320" s="31">
        <v>13263863</v>
      </c>
      <c r="F320" s="31">
        <v>949075</v>
      </c>
      <c r="G320" s="36">
        <f t="shared" si="63"/>
        <v>7.1553438089642513E-2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949075</v>
      </c>
      <c r="O320" s="36">
        <f t="shared" si="67"/>
        <v>7.1553438089642513E-2</v>
      </c>
      <c r="P320" s="31">
        <v>763329</v>
      </c>
      <c r="Q320" s="31">
        <v>8096041</v>
      </c>
      <c r="R320" s="31">
        <v>9897234</v>
      </c>
      <c r="S320" s="31">
        <v>763329</v>
      </c>
      <c r="T320" s="36">
        <f t="shared" si="68"/>
        <v>9.4284231021063258E-2</v>
      </c>
      <c r="U320" s="36">
        <f t="shared" si="69"/>
        <v>0.24333675256671761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94479767</v>
      </c>
      <c r="E321" s="31">
        <v>95845107</v>
      </c>
      <c r="F321" s="31">
        <v>17577649</v>
      </c>
      <c r="G321" s="36">
        <f t="shared" si="63"/>
        <v>0.18604670140645033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17577649</v>
      </c>
      <c r="O321" s="36">
        <f t="shared" si="67"/>
        <v>0.18604670140645033</v>
      </c>
      <c r="P321" s="31">
        <v>202781</v>
      </c>
      <c r="Q321" s="31">
        <v>101225352</v>
      </c>
      <c r="R321" s="31">
        <v>131727508</v>
      </c>
      <c r="S321" s="31">
        <v>202781</v>
      </c>
      <c r="T321" s="36">
        <f t="shared" si="68"/>
        <v>2.0032629770455131E-3</v>
      </c>
      <c r="U321" s="36">
        <f t="shared" si="69"/>
        <v>85.682919011149963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185965135</v>
      </c>
      <c r="E323" s="32">
        <f>SUM(E318:E322)</f>
        <v>187454339</v>
      </c>
      <c r="F323" s="32">
        <f>SUM(F318:F322)</f>
        <v>38563218</v>
      </c>
      <c r="G323" s="37">
        <f t="shared" si="63"/>
        <v>0.20736799938332526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38563218</v>
      </c>
      <c r="O323" s="37">
        <f t="shared" si="67"/>
        <v>0.20736799938332526</v>
      </c>
      <c r="P323" s="32">
        <f>SUM(P318:P322)</f>
        <v>32452660</v>
      </c>
      <c r="Q323" s="32">
        <f>SUM(Q318:Q322)</f>
        <v>221447127</v>
      </c>
      <c r="R323" s="32">
        <f>SUM(R318:R322)</f>
        <v>252730787</v>
      </c>
      <c r="S323" s="32">
        <f>SUM(S318:S322)</f>
        <v>32452660</v>
      </c>
      <c r="T323" s="37">
        <f t="shared" si="68"/>
        <v>0.14654811936214462</v>
      </c>
      <c r="U323" s="37">
        <f t="shared" si="69"/>
        <v>0.18829143743532883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6962457</v>
      </c>
      <c r="E324" s="31">
        <v>6962457</v>
      </c>
      <c r="F324" s="31">
        <v>310988</v>
      </c>
      <c r="G324" s="36">
        <f t="shared" si="63"/>
        <v>4.4666415893125082E-2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310988</v>
      </c>
      <c r="O324" s="36">
        <f t="shared" si="67"/>
        <v>4.4666415893125082E-2</v>
      </c>
      <c r="P324" s="31">
        <v>191297</v>
      </c>
      <c r="Q324" s="31">
        <v>21107307</v>
      </c>
      <c r="R324" s="31">
        <v>21107307</v>
      </c>
      <c r="S324" s="31">
        <v>191297</v>
      </c>
      <c r="T324" s="36">
        <f t="shared" si="68"/>
        <v>9.0630699596116176E-3</v>
      </c>
      <c r="U324" s="36">
        <f t="shared" si="69"/>
        <v>0.62568153185883735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25170064</v>
      </c>
      <c r="E325" s="31">
        <v>25170064</v>
      </c>
      <c r="F325" s="31">
        <v>532536</v>
      </c>
      <c r="G325" s="36">
        <f t="shared" si="63"/>
        <v>2.1157514736553709E-2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532536</v>
      </c>
      <c r="O325" s="36">
        <f t="shared" si="67"/>
        <v>2.1157514736553709E-2</v>
      </c>
      <c r="P325" s="31">
        <v>5841914</v>
      </c>
      <c r="Q325" s="31">
        <v>14712043</v>
      </c>
      <c r="R325" s="31">
        <v>28813076</v>
      </c>
      <c r="S325" s="31">
        <v>5841914</v>
      </c>
      <c r="T325" s="36">
        <f t="shared" si="68"/>
        <v>0.39708380406446608</v>
      </c>
      <c r="U325" s="36">
        <f t="shared" si="69"/>
        <v>-0.90884220479794808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64305424</v>
      </c>
      <c r="E326" s="31">
        <v>64433565</v>
      </c>
      <c r="F326" s="31">
        <v>11813005</v>
      </c>
      <c r="G326" s="36">
        <f t="shared" si="63"/>
        <v>0.18370153348184129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11813005</v>
      </c>
      <c r="O326" s="36">
        <f t="shared" si="67"/>
        <v>0.18370153348184129</v>
      </c>
      <c r="P326" s="31">
        <v>14692306</v>
      </c>
      <c r="Q326" s="31">
        <v>53173364</v>
      </c>
      <c r="R326" s="31">
        <v>40627600</v>
      </c>
      <c r="S326" s="31">
        <v>14692306</v>
      </c>
      <c r="T326" s="36">
        <f t="shared" si="68"/>
        <v>0.27630950714346381</v>
      </c>
      <c r="U326" s="36">
        <f t="shared" si="69"/>
        <v>-0.19597338906499773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44785450</v>
      </c>
      <c r="E327" s="31">
        <v>44838450</v>
      </c>
      <c r="F327" s="31">
        <v>5577496</v>
      </c>
      <c r="G327" s="36">
        <f t="shared" si="63"/>
        <v>0.12453812566358047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5577496</v>
      </c>
      <c r="O327" s="36">
        <f t="shared" si="67"/>
        <v>0.12453812566358047</v>
      </c>
      <c r="P327" s="31">
        <v>7055149</v>
      </c>
      <c r="Q327" s="31">
        <v>48470763</v>
      </c>
      <c r="R327" s="31">
        <v>48593263</v>
      </c>
      <c r="S327" s="31">
        <v>7055149</v>
      </c>
      <c r="T327" s="36">
        <f t="shared" si="68"/>
        <v>0.14555473368554153</v>
      </c>
      <c r="U327" s="36">
        <f t="shared" si="69"/>
        <v>-0.20944320240437164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17664900</v>
      </c>
      <c r="E328" s="31">
        <v>17664900</v>
      </c>
      <c r="F328" s="31">
        <v>2751449</v>
      </c>
      <c r="G328" s="36">
        <f t="shared" si="63"/>
        <v>0.15575797202361746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2751449</v>
      </c>
      <c r="O328" s="36">
        <f t="shared" si="67"/>
        <v>0.15575797202361746</v>
      </c>
      <c r="P328" s="31">
        <v>2440601</v>
      </c>
      <c r="Q328" s="31">
        <v>15427000</v>
      </c>
      <c r="R328" s="31">
        <v>15425200</v>
      </c>
      <c r="S328" s="31">
        <v>2440601</v>
      </c>
      <c r="T328" s="36">
        <f t="shared" si="68"/>
        <v>0.158203215142283</v>
      </c>
      <c r="U328" s="36">
        <f t="shared" si="69"/>
        <v>0.12736534976425884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40027730</v>
      </c>
      <c r="E329" s="31">
        <v>40027730</v>
      </c>
      <c r="F329" s="31">
        <v>1693050</v>
      </c>
      <c r="G329" s="36">
        <f t="shared" si="63"/>
        <v>4.2296927654903241E-2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1693050</v>
      </c>
      <c r="O329" s="36">
        <f t="shared" si="67"/>
        <v>4.2296927654903241E-2</v>
      </c>
      <c r="P329" s="31">
        <v>3903661</v>
      </c>
      <c r="Q329" s="31">
        <v>13583973</v>
      </c>
      <c r="R329" s="31">
        <v>22937501</v>
      </c>
      <c r="S329" s="31">
        <v>3903661</v>
      </c>
      <c r="T329" s="36">
        <f t="shared" si="68"/>
        <v>0.28737255293425568</v>
      </c>
      <c r="U329" s="36">
        <f t="shared" si="69"/>
        <v>-0.56629174510798963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44291680</v>
      </c>
      <c r="E330" s="31">
        <v>44425827</v>
      </c>
      <c r="F330" s="31">
        <v>9091971</v>
      </c>
      <c r="G330" s="36">
        <f t="shared" si="63"/>
        <v>0.20527491844969528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9091971</v>
      </c>
      <c r="O330" s="36">
        <f t="shared" si="67"/>
        <v>0.20527491844969528</v>
      </c>
      <c r="P330" s="31">
        <v>6240001</v>
      </c>
      <c r="Q330" s="31">
        <v>40441637</v>
      </c>
      <c r="R330" s="31">
        <v>42782419</v>
      </c>
      <c r="S330" s="31">
        <v>6240001</v>
      </c>
      <c r="T330" s="36">
        <f t="shared" si="68"/>
        <v>0.15429644947359575</v>
      </c>
      <c r="U330" s="36">
        <f t="shared" si="69"/>
        <v>0.4570464011143589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243207705</v>
      </c>
      <c r="E332" s="32">
        <f>SUM(E324:E331)</f>
        <v>243522993</v>
      </c>
      <c r="F332" s="32">
        <f>SUM(F324:F331)</f>
        <v>31770495</v>
      </c>
      <c r="G332" s="37">
        <f t="shared" si="63"/>
        <v>0.13063112042441255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31770495</v>
      </c>
      <c r="O332" s="37">
        <f t="shared" si="67"/>
        <v>0.13063112042441255</v>
      </c>
      <c r="P332" s="32">
        <f>SUM(P324:P331)</f>
        <v>40364929</v>
      </c>
      <c r="Q332" s="32">
        <f>SUM(Q324:Q331)</f>
        <v>206916087</v>
      </c>
      <c r="R332" s="32">
        <f>SUM(R324:R331)</f>
        <v>220286366</v>
      </c>
      <c r="S332" s="32">
        <f>SUM(S324:S331)</f>
        <v>40364929</v>
      </c>
      <c r="T332" s="37">
        <f t="shared" si="68"/>
        <v>0.19507873740140852</v>
      </c>
      <c r="U332" s="37">
        <f t="shared" si="69"/>
        <v>-0.21291834800452636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6600</v>
      </c>
      <c r="E333" s="31">
        <v>6600</v>
      </c>
      <c r="F333" s="31">
        <v>1650</v>
      </c>
      <c r="G333" s="36">
        <f t="shared" si="63"/>
        <v>0.25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1650</v>
      </c>
      <c r="O333" s="36">
        <f t="shared" si="67"/>
        <v>0.25</v>
      </c>
      <c r="P333" s="31">
        <v>1617</v>
      </c>
      <c r="Q333" s="31">
        <v>7785</v>
      </c>
      <c r="R333" s="31">
        <v>6500</v>
      </c>
      <c r="S333" s="31">
        <v>1617</v>
      </c>
      <c r="T333" s="36">
        <f t="shared" si="68"/>
        <v>0.20770712909441233</v>
      </c>
      <c r="U333" s="36">
        <f t="shared" si="69"/>
        <v>2.0408163265306145E-2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236000</v>
      </c>
      <c r="E334" s="31">
        <v>236000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282000</v>
      </c>
      <c r="R334" s="31">
        <v>60000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1960089</v>
      </c>
      <c r="E335" s="31">
        <v>1960089</v>
      </c>
      <c r="F335" s="31">
        <v>345539</v>
      </c>
      <c r="G335" s="36">
        <f t="shared" si="63"/>
        <v>0.17628740327607573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345539</v>
      </c>
      <c r="O335" s="36">
        <f t="shared" si="67"/>
        <v>0.17628740327607573</v>
      </c>
      <c r="P335" s="31">
        <v>326638</v>
      </c>
      <c r="Q335" s="31">
        <v>2935708</v>
      </c>
      <c r="R335" s="31">
        <v>1371434</v>
      </c>
      <c r="S335" s="31">
        <v>326638</v>
      </c>
      <c r="T335" s="36">
        <f t="shared" si="68"/>
        <v>0.1112637905404761</v>
      </c>
      <c r="U335" s="36">
        <f t="shared" si="69"/>
        <v>5.7865282055364009E-2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2202689</v>
      </c>
      <c r="E337" s="32">
        <f>SUM(E333:E336)</f>
        <v>2202689</v>
      </c>
      <c r="F337" s="32">
        <f>SUM(F333:F336)</f>
        <v>347189</v>
      </c>
      <c r="G337" s="37">
        <f t="shared" si="63"/>
        <v>0.15762052654732467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347189</v>
      </c>
      <c r="O337" s="37">
        <f t="shared" si="67"/>
        <v>0.15762052654732467</v>
      </c>
      <c r="P337" s="32">
        <f>SUM(P333:P336)</f>
        <v>328255</v>
      </c>
      <c r="Q337" s="32">
        <f>SUM(Q333:Q336)</f>
        <v>3225493</v>
      </c>
      <c r="R337" s="32">
        <f>SUM(R333:R336)</f>
        <v>1437934</v>
      </c>
      <c r="S337" s="32">
        <f>SUM(S333:S336)</f>
        <v>328255</v>
      </c>
      <c r="T337" s="37">
        <f t="shared" si="68"/>
        <v>0.10176893888779173</v>
      </c>
      <c r="U337" s="37">
        <f t="shared" si="69"/>
        <v>5.7680766477281376E-2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2383851511</v>
      </c>
      <c r="E338" s="32">
        <f>SUM(E302,E304:E309,E311:E316,E318:E322,E324:E331,E333:E336)</f>
        <v>2523807130</v>
      </c>
      <c r="F338" s="32">
        <f>SUM(F302,F304:F309,F311:F316,F318:F322,F324:F331,F333:F336)</f>
        <v>428479647</v>
      </c>
      <c r="G338" s="37">
        <f t="shared" si="63"/>
        <v>0.17974259093858469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428479647</v>
      </c>
      <c r="O338" s="37">
        <f t="shared" si="67"/>
        <v>0.17974259093858469</v>
      </c>
      <c r="P338" s="32">
        <f>SUM(P302,P304:P309,P311:P316,P318:P322,P324:P331,P333:P336)</f>
        <v>434103932</v>
      </c>
      <c r="Q338" s="32">
        <f>SUM(Q302,Q304:Q309,Q311:Q316,Q318:Q322,Q324:Q331,Q333:Q336)</f>
        <v>2468587351</v>
      </c>
      <c r="R338" s="32">
        <f>SUM(R302,R304:R309,R311:R316,R318:R322,R324:R331,R333:R336)</f>
        <v>2634693233</v>
      </c>
      <c r="S338" s="32">
        <f>SUM(S302,S304:S309,S311:S316,S318:S322,S324:S331,S333:S336)</f>
        <v>434103932</v>
      </c>
      <c r="T338" s="37">
        <f t="shared" si="68"/>
        <v>0.17585115301840498</v>
      </c>
      <c r="U338" s="37">
        <f t="shared" si="69"/>
        <v>-1.2956079375019303E-2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8566196166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8705614755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1518302855</v>
      </c>
      <c r="G339" s="39">
        <f t="shared" si="63"/>
        <v>0.17724353091822484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1518302855</v>
      </c>
      <c r="O339" s="39">
        <f t="shared" si="67"/>
        <v>0.17724353091822484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1784508710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8300038427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8766695376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1784508710</v>
      </c>
      <c r="T339" s="39">
        <f t="shared" si="68"/>
        <v>0.21500005399914759</v>
      </c>
      <c r="U339" s="39">
        <f t="shared" si="69"/>
        <v>-0.14917599085296707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55802025</v>
      </c>
      <c r="E8" s="31">
        <v>55802025</v>
      </c>
      <c r="F8" s="31">
        <v>12890279</v>
      </c>
      <c r="G8" s="36">
        <f>IF(($D8       =0),0,($F8       /$D8       ))</f>
        <v>0.23100020115757447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12890279</v>
      </c>
      <c r="O8" s="36">
        <f>IF(($D8       =0),0,($N8       /$D8       ))</f>
        <v>0.23100020115757447</v>
      </c>
      <c r="P8" s="31">
        <v>11657428</v>
      </c>
      <c r="Q8" s="31">
        <v>56311092</v>
      </c>
      <c r="R8" s="31">
        <v>52261189</v>
      </c>
      <c r="S8" s="31">
        <v>11657428</v>
      </c>
      <c r="T8" s="36">
        <f>IF(($Q8       =0),0,($S8       /$Q8       ))</f>
        <v>0.20701832598096304</v>
      </c>
      <c r="U8" s="36">
        <f>IF(($P8       =0),0,(($F8       /$P8       )-1))</f>
        <v>0.10575669006919886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245741950</v>
      </c>
      <c r="E9" s="31">
        <v>245741950</v>
      </c>
      <c r="F9" s="31">
        <v>16779915</v>
      </c>
      <c r="G9" s="36">
        <f>IF(($D9       =0),0,($F9       /$D9       ))</f>
        <v>6.8282663989603726E-2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16779915</v>
      </c>
      <c r="O9" s="36">
        <f>IF(($D9       =0),0,($N9       /$D9       ))</f>
        <v>6.8282663989603726E-2</v>
      </c>
      <c r="P9" s="31">
        <v>26716972</v>
      </c>
      <c r="Q9" s="31">
        <v>244302140</v>
      </c>
      <c r="R9" s="31">
        <v>238586870</v>
      </c>
      <c r="S9" s="31">
        <v>26716972</v>
      </c>
      <c r="T9" s="36">
        <f>IF(($Q9       =0),0,($S9       /$Q9       ))</f>
        <v>0.10936036827184567</v>
      </c>
      <c r="U9" s="36">
        <f>IF(($P9       =0),0,(($F9       /$P9       )-1))</f>
        <v>-0.37193799506920167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301543975</v>
      </c>
      <c r="E10" s="32">
        <f>SUM(E8:E9)</f>
        <v>301543975</v>
      </c>
      <c r="F10" s="32">
        <f>SUM(F8:F9)</f>
        <v>29670194</v>
      </c>
      <c r="G10" s="37">
        <f t="shared" ref="G10:G54" si="0">IF(($D10      =0),0,($F10      /$D10      ))</f>
        <v>9.839425244692751E-2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29670194</v>
      </c>
      <c r="O10" s="37">
        <f t="shared" ref="O10:O54" si="4">IF(($D10      =0),0,($N10      /$D10      ))</f>
        <v>9.839425244692751E-2</v>
      </c>
      <c r="P10" s="32">
        <f>SUM(P8:P9)</f>
        <v>38374400</v>
      </c>
      <c r="Q10" s="32">
        <f>SUM(Q8:Q9)</f>
        <v>300613232</v>
      </c>
      <c r="R10" s="32">
        <f>SUM(R8:R9)</f>
        <v>290848059</v>
      </c>
      <c r="S10" s="32">
        <f>SUM(S8:S9)</f>
        <v>38374400</v>
      </c>
      <c r="T10" s="37">
        <f t="shared" ref="T10:T54" si="5">IF(($Q10      =0),0,($S10      /$Q10      ))</f>
        <v>0.12765372882854339</v>
      </c>
      <c r="U10" s="37">
        <f t="shared" ref="U10:U54" si="6">IF(($P10      =0),0,(($F10      /$P10      )-1))</f>
        <v>-0.22682324674783194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3220215</v>
      </c>
      <c r="E11" s="31">
        <v>3220215</v>
      </c>
      <c r="F11" s="31">
        <v>196896</v>
      </c>
      <c r="G11" s="36">
        <f t="shared" si="0"/>
        <v>6.114374350780926E-2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196896</v>
      </c>
      <c r="O11" s="36">
        <f t="shared" si="4"/>
        <v>6.114374350780926E-2</v>
      </c>
      <c r="P11" s="31">
        <v>280048</v>
      </c>
      <c r="Q11" s="31">
        <v>2878734</v>
      </c>
      <c r="R11" s="31">
        <v>3045734</v>
      </c>
      <c r="S11" s="31">
        <v>280048</v>
      </c>
      <c r="T11" s="36">
        <f t="shared" si="5"/>
        <v>9.7281652281871134E-2</v>
      </c>
      <c r="U11" s="36">
        <f t="shared" si="6"/>
        <v>-0.29692052790950119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350000</v>
      </c>
      <c r="E12" s="31">
        <v>350000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273104</v>
      </c>
      <c r="Q12" s="31">
        <v>528148</v>
      </c>
      <c r="R12" s="31">
        <v>523148</v>
      </c>
      <c r="S12" s="31">
        <v>273104</v>
      </c>
      <c r="T12" s="36">
        <f t="shared" si="5"/>
        <v>0.51709748025174762</v>
      </c>
      <c r="U12" s="36">
        <f t="shared" si="6"/>
        <v>-1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266856</v>
      </c>
      <c r="E13" s="31">
        <v>266856</v>
      </c>
      <c r="F13" s="31">
        <v>1780455</v>
      </c>
      <c r="G13" s="36">
        <f t="shared" si="0"/>
        <v>6.6719691519021493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1780455</v>
      </c>
      <c r="O13" s="36">
        <f t="shared" si="4"/>
        <v>6.6719691519021493</v>
      </c>
      <c r="P13" s="31">
        <v>90607</v>
      </c>
      <c r="Q13" s="31">
        <v>241404</v>
      </c>
      <c r="R13" s="31">
        <v>265213</v>
      </c>
      <c r="S13" s="31">
        <v>90607</v>
      </c>
      <c r="T13" s="36">
        <f t="shared" si="5"/>
        <v>0.37533346589120314</v>
      </c>
      <c r="U13" s="36">
        <f t="shared" si="6"/>
        <v>18.650302956725199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2766030</v>
      </c>
      <c r="E14" s="31">
        <v>2766030</v>
      </c>
      <c r="F14" s="31">
        <v>449904</v>
      </c>
      <c r="G14" s="36">
        <f t="shared" si="0"/>
        <v>0.16265333347794492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449904</v>
      </c>
      <c r="O14" s="36">
        <f t="shared" si="4"/>
        <v>0.16265333347794492</v>
      </c>
      <c r="P14" s="31">
        <v>546808</v>
      </c>
      <c r="Q14" s="31">
        <v>2739321</v>
      </c>
      <c r="R14" s="31">
        <v>2580021</v>
      </c>
      <c r="S14" s="31">
        <v>546808</v>
      </c>
      <c r="T14" s="36">
        <f t="shared" si="5"/>
        <v>0.19961442999925894</v>
      </c>
      <c r="U14" s="36">
        <f t="shared" si="6"/>
        <v>-0.17721759740164733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8729188</v>
      </c>
      <c r="E16" s="31">
        <v>8700074</v>
      </c>
      <c r="F16" s="31">
        <v>183492</v>
      </c>
      <c r="G16" s="36">
        <f t="shared" si="0"/>
        <v>2.1020511873498429E-2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183492</v>
      </c>
      <c r="O16" s="36">
        <f t="shared" si="4"/>
        <v>2.1020511873498429E-2</v>
      </c>
      <c r="P16" s="31">
        <v>1752787</v>
      </c>
      <c r="Q16" s="31">
        <v>7990672</v>
      </c>
      <c r="R16" s="31">
        <v>7862773</v>
      </c>
      <c r="S16" s="31">
        <v>1752787</v>
      </c>
      <c r="T16" s="36">
        <f t="shared" si="5"/>
        <v>0.21935414192948979</v>
      </c>
      <c r="U16" s="36">
        <f t="shared" si="6"/>
        <v>-0.89531414826787281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50163</v>
      </c>
      <c r="E17" s="31">
        <v>50163</v>
      </c>
      <c r="F17" s="31">
        <v>12537</v>
      </c>
      <c r="G17" s="36">
        <f t="shared" si="0"/>
        <v>0.24992524370551999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12537</v>
      </c>
      <c r="O17" s="36">
        <f t="shared" si="4"/>
        <v>0.24992524370551999</v>
      </c>
      <c r="P17" s="31">
        <v>0</v>
      </c>
      <c r="Q17" s="31">
        <v>132473</v>
      </c>
      <c r="R17" s="31">
        <v>132473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19107829</v>
      </c>
      <c r="E18" s="31">
        <v>19107829</v>
      </c>
      <c r="F18" s="31">
        <v>4383413</v>
      </c>
      <c r="G18" s="36">
        <f t="shared" si="0"/>
        <v>0.22940403119579938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4383413</v>
      </c>
      <c r="O18" s="36">
        <f t="shared" si="4"/>
        <v>0.22940403119579938</v>
      </c>
      <c r="P18" s="31">
        <v>2514500</v>
      </c>
      <c r="Q18" s="31">
        <v>18205654</v>
      </c>
      <c r="R18" s="31">
        <v>19423002</v>
      </c>
      <c r="S18" s="31">
        <v>2514500</v>
      </c>
      <c r="T18" s="36">
        <f t="shared" si="5"/>
        <v>0.13811643349917557</v>
      </c>
      <c r="U18" s="36">
        <f t="shared" si="6"/>
        <v>0.74325432491549015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34490281</v>
      </c>
      <c r="E19" s="32">
        <f>SUM(E11:E18)</f>
        <v>34461167</v>
      </c>
      <c r="F19" s="32">
        <f>SUM(F11:F18)</f>
        <v>7006697</v>
      </c>
      <c r="G19" s="37">
        <f t="shared" si="0"/>
        <v>0.20314989605332587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7006697</v>
      </c>
      <c r="O19" s="37">
        <f t="shared" si="4"/>
        <v>0.20314989605332587</v>
      </c>
      <c r="P19" s="32">
        <f>SUM(P11:P18)</f>
        <v>5457854</v>
      </c>
      <c r="Q19" s="32">
        <f>SUM(Q11:Q18)</f>
        <v>32716406</v>
      </c>
      <c r="R19" s="32">
        <f>SUM(R11:R18)</f>
        <v>33832364</v>
      </c>
      <c r="S19" s="32">
        <f>SUM(S11:S18)</f>
        <v>5457854</v>
      </c>
      <c r="T19" s="37">
        <f t="shared" si="5"/>
        <v>0.16682315288543614</v>
      </c>
      <c r="U19" s="37">
        <f t="shared" si="6"/>
        <v>0.28378241704523433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465000</v>
      </c>
      <c r="E20" s="31">
        <v>465000</v>
      </c>
      <c r="F20" s="31">
        <v>36660</v>
      </c>
      <c r="G20" s="36">
        <f t="shared" si="0"/>
        <v>7.883870967741935E-2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36660</v>
      </c>
      <c r="O20" s="36">
        <f t="shared" si="4"/>
        <v>7.883870967741935E-2</v>
      </c>
      <c r="P20" s="31">
        <v>82070</v>
      </c>
      <c r="Q20" s="31">
        <v>352174</v>
      </c>
      <c r="R20" s="31">
        <v>428000</v>
      </c>
      <c r="S20" s="31">
        <v>82070</v>
      </c>
      <c r="T20" s="36">
        <f t="shared" si="5"/>
        <v>0.23303821406463851</v>
      </c>
      <c r="U20" s="36">
        <f t="shared" si="6"/>
        <v>-0.55330815157792124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60290024</v>
      </c>
      <c r="E26" s="31">
        <v>60290024</v>
      </c>
      <c r="F26" s="31">
        <v>13639482</v>
      </c>
      <c r="G26" s="36">
        <f t="shared" si="0"/>
        <v>0.22623115890615669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13639482</v>
      </c>
      <c r="O26" s="36">
        <f t="shared" si="4"/>
        <v>0.22623115890615669</v>
      </c>
      <c r="P26" s="31">
        <v>9579254</v>
      </c>
      <c r="Q26" s="31">
        <v>48017436</v>
      </c>
      <c r="R26" s="31">
        <v>45494939</v>
      </c>
      <c r="S26" s="31">
        <v>9579254</v>
      </c>
      <c r="T26" s="36">
        <f t="shared" si="5"/>
        <v>0.19949532498986411</v>
      </c>
      <c r="U26" s="36">
        <f t="shared" si="6"/>
        <v>0.42385638798177805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60755024</v>
      </c>
      <c r="E27" s="32">
        <f>SUM(E20:E26)</f>
        <v>60755024</v>
      </c>
      <c r="F27" s="32">
        <f>SUM(F20:F26)</f>
        <v>13676142</v>
      </c>
      <c r="G27" s="37">
        <f t="shared" si="0"/>
        <v>0.22510306308166383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13676142</v>
      </c>
      <c r="O27" s="37">
        <f t="shared" si="4"/>
        <v>0.22510306308166383</v>
      </c>
      <c r="P27" s="32">
        <f>SUM(P20:P26)</f>
        <v>9661324</v>
      </c>
      <c r="Q27" s="32">
        <f>SUM(Q20:Q26)</f>
        <v>48369610</v>
      </c>
      <c r="R27" s="32">
        <f>SUM(R20:R26)</f>
        <v>45922939</v>
      </c>
      <c r="S27" s="32">
        <f>SUM(S20:S26)</f>
        <v>9661324</v>
      </c>
      <c r="T27" s="37">
        <f t="shared" si="5"/>
        <v>0.19973954720743045</v>
      </c>
      <c r="U27" s="37">
        <f t="shared" si="6"/>
        <v>0.41555567332179311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228261</v>
      </c>
      <c r="E29" s="31">
        <v>228261</v>
      </c>
      <c r="F29" s="31">
        <v>49989</v>
      </c>
      <c r="G29" s="36">
        <f t="shared" si="0"/>
        <v>0.21899930342896948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49989</v>
      </c>
      <c r="O29" s="36">
        <f t="shared" si="4"/>
        <v>0.21899930342896948</v>
      </c>
      <c r="P29" s="31">
        <v>28640</v>
      </c>
      <c r="Q29" s="31">
        <v>178261</v>
      </c>
      <c r="R29" s="31">
        <v>178261</v>
      </c>
      <c r="S29" s="31">
        <v>28640</v>
      </c>
      <c r="T29" s="36">
        <f t="shared" si="5"/>
        <v>0.16066329707563629</v>
      </c>
      <c r="U29" s="36">
        <f t="shared" si="6"/>
        <v>0.74542597765363139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4854789</v>
      </c>
      <c r="E34" s="31">
        <v>4854789</v>
      </c>
      <c r="F34" s="31">
        <v>220201</v>
      </c>
      <c r="G34" s="36">
        <f t="shared" si="0"/>
        <v>4.5357481035736051E-2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220201</v>
      </c>
      <c r="O34" s="36">
        <f t="shared" si="4"/>
        <v>4.5357481035736051E-2</v>
      </c>
      <c r="P34" s="31">
        <v>234111</v>
      </c>
      <c r="Q34" s="31">
        <v>3359752</v>
      </c>
      <c r="R34" s="31">
        <v>3340752</v>
      </c>
      <c r="S34" s="31">
        <v>234111</v>
      </c>
      <c r="T34" s="36">
        <f t="shared" si="5"/>
        <v>6.9681035981227185E-2</v>
      </c>
      <c r="U34" s="36">
        <f t="shared" si="6"/>
        <v>-5.94162598083815E-2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5083050</v>
      </c>
      <c r="E35" s="32">
        <f>SUM(E28:E34)</f>
        <v>5083050</v>
      </c>
      <c r="F35" s="32">
        <f>SUM(F28:F34)</f>
        <v>270190</v>
      </c>
      <c r="G35" s="37">
        <f t="shared" si="0"/>
        <v>5.3155093890479142E-2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270190</v>
      </c>
      <c r="O35" s="37">
        <f t="shared" si="4"/>
        <v>5.3155093890479142E-2</v>
      </c>
      <c r="P35" s="32">
        <f>SUM(P28:P34)</f>
        <v>262751</v>
      </c>
      <c r="Q35" s="32">
        <f>SUM(Q28:Q34)</f>
        <v>3538013</v>
      </c>
      <c r="R35" s="32">
        <f>SUM(R28:R34)</f>
        <v>3519013</v>
      </c>
      <c r="S35" s="32">
        <f>SUM(S28:S34)</f>
        <v>262751</v>
      </c>
      <c r="T35" s="37">
        <f t="shared" si="5"/>
        <v>7.4265131303926812E-2</v>
      </c>
      <c r="U35" s="37">
        <f t="shared" si="6"/>
        <v>2.8311975977256099E-2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23082785</v>
      </c>
      <c r="E39" s="31">
        <v>23082785</v>
      </c>
      <c r="F39" s="31">
        <v>4839699</v>
      </c>
      <c r="G39" s="36">
        <f t="shared" si="0"/>
        <v>0.20966703107965526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4839699</v>
      </c>
      <c r="O39" s="36">
        <f t="shared" si="4"/>
        <v>0.20966703107965526</v>
      </c>
      <c r="P39" s="31">
        <v>4977433</v>
      </c>
      <c r="Q39" s="31">
        <v>23586218</v>
      </c>
      <c r="R39" s="31">
        <v>22140778</v>
      </c>
      <c r="S39" s="31">
        <v>4977433</v>
      </c>
      <c r="T39" s="36">
        <f t="shared" si="5"/>
        <v>0.21103141673667225</v>
      </c>
      <c r="U39" s="36">
        <f t="shared" si="6"/>
        <v>-2.7671693421086774E-2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23082785</v>
      </c>
      <c r="E40" s="32">
        <f>SUM(E36:E39)</f>
        <v>23082785</v>
      </c>
      <c r="F40" s="32">
        <f>SUM(F36:F39)</f>
        <v>4839699</v>
      </c>
      <c r="G40" s="37">
        <f t="shared" si="0"/>
        <v>0.20966703107965526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4839699</v>
      </c>
      <c r="O40" s="37">
        <f t="shared" si="4"/>
        <v>0.20966703107965526</v>
      </c>
      <c r="P40" s="32">
        <f>SUM(P36:P39)</f>
        <v>4977433</v>
      </c>
      <c r="Q40" s="32">
        <f>SUM(Q36:Q39)</f>
        <v>23586218</v>
      </c>
      <c r="R40" s="32">
        <f>SUM(R36:R39)</f>
        <v>22140778</v>
      </c>
      <c r="S40" s="32">
        <f>SUM(S36:S39)</f>
        <v>4977433</v>
      </c>
      <c r="T40" s="37">
        <f t="shared" si="5"/>
        <v>0.21103141673667225</v>
      </c>
      <c r="U40" s="37">
        <f t="shared" si="6"/>
        <v>-2.7671693421086774E-2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988011</v>
      </c>
      <c r="E43" s="31">
        <v>988011</v>
      </c>
      <c r="F43" s="31">
        <v>56275</v>
      </c>
      <c r="G43" s="36">
        <f t="shared" si="0"/>
        <v>5.6957867877989211E-2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56275</v>
      </c>
      <c r="O43" s="36">
        <f t="shared" si="4"/>
        <v>5.6957867877989211E-2</v>
      </c>
      <c r="P43" s="31">
        <v>108879</v>
      </c>
      <c r="Q43" s="31">
        <v>231491</v>
      </c>
      <c r="R43" s="31">
        <v>1016390</v>
      </c>
      <c r="S43" s="31">
        <v>108879</v>
      </c>
      <c r="T43" s="36">
        <f t="shared" si="5"/>
        <v>0.47033793970391935</v>
      </c>
      <c r="U43" s="36">
        <f t="shared" si="6"/>
        <v>-0.48314183635044405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32035086</v>
      </c>
      <c r="E46" s="31">
        <v>32105086</v>
      </c>
      <c r="F46" s="31">
        <v>6160147</v>
      </c>
      <c r="G46" s="36">
        <f t="shared" si="0"/>
        <v>0.19229375566527276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6160147</v>
      </c>
      <c r="O46" s="36">
        <f t="shared" si="4"/>
        <v>0.19229375566527276</v>
      </c>
      <c r="P46" s="31">
        <v>5507118</v>
      </c>
      <c r="Q46" s="31">
        <v>28880492</v>
      </c>
      <c r="R46" s="31">
        <v>29706392</v>
      </c>
      <c r="S46" s="31">
        <v>5507118</v>
      </c>
      <c r="T46" s="36">
        <f t="shared" si="5"/>
        <v>0.19068643290425938</v>
      </c>
      <c r="U46" s="36">
        <f t="shared" si="6"/>
        <v>0.1185790825618771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33023097</v>
      </c>
      <c r="E47" s="32">
        <f>SUM(E41:E46)</f>
        <v>33093097</v>
      </c>
      <c r="F47" s="32">
        <f>SUM(F41:F46)</f>
        <v>6216422</v>
      </c>
      <c r="G47" s="37">
        <f t="shared" si="0"/>
        <v>0.18824467008651552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6216422</v>
      </c>
      <c r="O47" s="37">
        <f t="shared" si="4"/>
        <v>0.18824467008651552</v>
      </c>
      <c r="P47" s="32">
        <f>SUM(P41:P46)</f>
        <v>5615997</v>
      </c>
      <c r="Q47" s="32">
        <f>SUM(Q41:Q46)</f>
        <v>29111983</v>
      </c>
      <c r="R47" s="32">
        <f>SUM(R41:R46)</f>
        <v>30722782</v>
      </c>
      <c r="S47" s="32">
        <f>SUM(S41:S46)</f>
        <v>5615997</v>
      </c>
      <c r="T47" s="37">
        <f t="shared" si="5"/>
        <v>0.19291014974830123</v>
      </c>
      <c r="U47" s="37">
        <f t="shared" si="6"/>
        <v>0.10691334058761082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33517498</v>
      </c>
      <c r="E52" s="31">
        <v>33517498</v>
      </c>
      <c r="F52" s="31">
        <v>9123578</v>
      </c>
      <c r="G52" s="36">
        <f t="shared" si="0"/>
        <v>0.27220343236837069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9123578</v>
      </c>
      <c r="O52" s="36">
        <f t="shared" si="4"/>
        <v>0.27220343236837069</v>
      </c>
      <c r="P52" s="31">
        <v>8127106</v>
      </c>
      <c r="Q52" s="31">
        <v>34657848</v>
      </c>
      <c r="R52" s="31">
        <v>34257850</v>
      </c>
      <c r="S52" s="31">
        <v>8127106</v>
      </c>
      <c r="T52" s="36">
        <f t="shared" si="5"/>
        <v>0.23449540202265298</v>
      </c>
      <c r="U52" s="36">
        <f t="shared" si="6"/>
        <v>0.12261092694004483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33517498</v>
      </c>
      <c r="E53" s="32">
        <f>SUM(E48:E52)</f>
        <v>33517498</v>
      </c>
      <c r="F53" s="32">
        <f>SUM(F48:F52)</f>
        <v>9123578</v>
      </c>
      <c r="G53" s="37">
        <f t="shared" si="0"/>
        <v>0.27220343236837069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9123578</v>
      </c>
      <c r="O53" s="37">
        <f t="shared" si="4"/>
        <v>0.27220343236837069</v>
      </c>
      <c r="P53" s="32">
        <f>SUM(P48:P52)</f>
        <v>8127106</v>
      </c>
      <c r="Q53" s="32">
        <f>SUM(Q48:Q52)</f>
        <v>34657848</v>
      </c>
      <c r="R53" s="32">
        <f>SUM(R48:R52)</f>
        <v>34257850</v>
      </c>
      <c r="S53" s="32">
        <f>SUM(S48:S52)</f>
        <v>8127106</v>
      </c>
      <c r="T53" s="37">
        <f t="shared" si="5"/>
        <v>0.23449540202265298</v>
      </c>
      <c r="U53" s="37">
        <f t="shared" si="6"/>
        <v>0.12261092694004483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491495710</v>
      </c>
      <c r="E54" s="32">
        <f>SUM(E8:E9,E11:E18,E20:E26,E28:E34,E36:E39,E41:E46,E48:E52)</f>
        <v>491536596</v>
      </c>
      <c r="F54" s="32">
        <f>SUM(F8:F9,F11:F18,F20:F26,F28:F34,F36:F39,F41:F46,F48:F52)</f>
        <v>70802922</v>
      </c>
      <c r="G54" s="37">
        <f t="shared" si="0"/>
        <v>0.14405603255418037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70802922</v>
      </c>
      <c r="O54" s="37">
        <f t="shared" si="4"/>
        <v>0.14405603255418037</v>
      </c>
      <c r="P54" s="32">
        <f>SUM(P8:P9,P11:P18,P20:P26,P28:P34,P36:P39,P41:P46,P48:P52)</f>
        <v>72476865</v>
      </c>
      <c r="Q54" s="32">
        <f>SUM(Q8:Q9,Q11:Q18,Q20:Q26,Q28:Q34,Q36:Q39,Q41:Q46,Q48:Q52)</f>
        <v>472593310</v>
      </c>
      <c r="R54" s="32">
        <f>SUM(R8:R9,R11:R18,R20:R26,R28:R34,R36:R39,R41:R46,R48:R52)</f>
        <v>461243785</v>
      </c>
      <c r="S54" s="32">
        <f>SUM(S8:S9,S11:S18,S20:S26,S28:S34,S36:S39,S41:S46,S48:S52)</f>
        <v>72476865</v>
      </c>
      <c r="T54" s="37">
        <f t="shared" si="5"/>
        <v>0.15335990473500355</v>
      </c>
      <c r="U54" s="37">
        <f t="shared" si="6"/>
        <v>-2.3096239055041878E-2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16591991</v>
      </c>
      <c r="E57" s="31">
        <v>16591991</v>
      </c>
      <c r="F57" s="31">
        <v>4100251</v>
      </c>
      <c r="G57" s="36">
        <f t="shared" ref="G57:G85" si="7">IF(($D57      =0),0,($F57      /$D57      ))</f>
        <v>0.24712230135611815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4100251</v>
      </c>
      <c r="O57" s="36">
        <f t="shared" ref="O57:O85" si="11">IF(($D57      =0),0,($N57      /$D57      ))</f>
        <v>0.24712230135611815</v>
      </c>
      <c r="P57" s="31">
        <v>4187883</v>
      </c>
      <c r="Q57" s="31">
        <v>16977269</v>
      </c>
      <c r="R57" s="31">
        <v>16546382</v>
      </c>
      <c r="S57" s="31">
        <v>4187883</v>
      </c>
      <c r="T57" s="36">
        <f t="shared" ref="T57:T85" si="12">IF(($Q57      =0),0,($S57      /$Q57      ))</f>
        <v>0.24667589351385077</v>
      </c>
      <c r="U57" s="36">
        <f t="shared" ref="U57:U85" si="13">IF(($P57      =0),0,(($F57      /$P57      )-1))</f>
        <v>-2.0925130907429867E-2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16591991</v>
      </c>
      <c r="E58" s="32">
        <f>E57</f>
        <v>16591991</v>
      </c>
      <c r="F58" s="32">
        <f>F57</f>
        <v>4100251</v>
      </c>
      <c r="G58" s="37">
        <f t="shared" si="7"/>
        <v>0.24712230135611815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4100251</v>
      </c>
      <c r="O58" s="37">
        <f t="shared" si="11"/>
        <v>0.24712230135611815</v>
      </c>
      <c r="P58" s="32">
        <f>P57</f>
        <v>4187883</v>
      </c>
      <c r="Q58" s="32">
        <f>Q57</f>
        <v>16977269</v>
      </c>
      <c r="R58" s="32">
        <f>R57</f>
        <v>16546382</v>
      </c>
      <c r="S58" s="32">
        <f>S57</f>
        <v>4187883</v>
      </c>
      <c r="T58" s="37">
        <f t="shared" si="12"/>
        <v>0.24667589351385077</v>
      </c>
      <c r="U58" s="37">
        <f t="shared" si="13"/>
        <v>-2.0925130907429867E-2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100000</v>
      </c>
      <c r="E59" s="31">
        <v>100000</v>
      </c>
      <c r="F59" s="31">
        <v>1646</v>
      </c>
      <c r="G59" s="36">
        <f t="shared" si="7"/>
        <v>1.6459999999999999E-2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1646</v>
      </c>
      <c r="O59" s="36">
        <f t="shared" si="11"/>
        <v>1.6459999999999999E-2</v>
      </c>
      <c r="P59" s="31">
        <v>232584</v>
      </c>
      <c r="Q59" s="31">
        <v>167840</v>
      </c>
      <c r="R59" s="31">
        <v>250000</v>
      </c>
      <c r="S59" s="31">
        <v>232584</v>
      </c>
      <c r="T59" s="36">
        <f t="shared" si="12"/>
        <v>1.3857483317445185</v>
      </c>
      <c r="U59" s="36">
        <f t="shared" si="13"/>
        <v>-0.99292298696384962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100000</v>
      </c>
      <c r="E63" s="32">
        <f>SUM(E59:E62)</f>
        <v>100000</v>
      </c>
      <c r="F63" s="32">
        <f>SUM(F59:F62)</f>
        <v>1646</v>
      </c>
      <c r="G63" s="37">
        <f t="shared" si="7"/>
        <v>1.6459999999999999E-2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1646</v>
      </c>
      <c r="O63" s="37">
        <f t="shared" si="11"/>
        <v>1.6459999999999999E-2</v>
      </c>
      <c r="P63" s="32">
        <f>SUM(P59:P62)</f>
        <v>232584</v>
      </c>
      <c r="Q63" s="32">
        <f>SUM(Q59:Q62)</f>
        <v>167840</v>
      </c>
      <c r="R63" s="32">
        <f>SUM(R59:R62)</f>
        <v>250000</v>
      </c>
      <c r="S63" s="32">
        <f>SUM(S59:S62)</f>
        <v>232584</v>
      </c>
      <c r="T63" s="37">
        <f t="shared" si="12"/>
        <v>1.3857483317445185</v>
      </c>
      <c r="U63" s="37">
        <f t="shared" si="13"/>
        <v>-0.99292298696384962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1070100</v>
      </c>
      <c r="E64" s="31">
        <v>1070100</v>
      </c>
      <c r="F64" s="31">
        <v>25500</v>
      </c>
      <c r="G64" s="36">
        <f t="shared" si="7"/>
        <v>2.3829548640313988E-2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25500</v>
      </c>
      <c r="O64" s="36">
        <f t="shared" si="11"/>
        <v>2.3829548640313988E-2</v>
      </c>
      <c r="P64" s="31">
        <v>0</v>
      </c>
      <c r="Q64" s="31">
        <v>891304</v>
      </c>
      <c r="R64" s="31">
        <v>891304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19696219</v>
      </c>
      <c r="E67" s="31">
        <v>19696219</v>
      </c>
      <c r="F67" s="31">
        <v>2921610</v>
      </c>
      <c r="G67" s="36">
        <f t="shared" si="7"/>
        <v>0.1483335456414249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2921610</v>
      </c>
      <c r="O67" s="36">
        <f t="shared" si="11"/>
        <v>0.1483335456414249</v>
      </c>
      <c r="P67" s="31">
        <v>2806526</v>
      </c>
      <c r="Q67" s="31">
        <v>18545775</v>
      </c>
      <c r="R67" s="31">
        <v>18545775</v>
      </c>
      <c r="S67" s="31">
        <v>2806526</v>
      </c>
      <c r="T67" s="36">
        <f t="shared" si="12"/>
        <v>0.15132966942605527</v>
      </c>
      <c r="U67" s="36">
        <f t="shared" si="13"/>
        <v>4.1005855637895383E-2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28286765</v>
      </c>
      <c r="E69" s="31">
        <v>28286765</v>
      </c>
      <c r="F69" s="31">
        <v>6114728</v>
      </c>
      <c r="G69" s="36">
        <f t="shared" si="7"/>
        <v>0.21616922260286744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6114728</v>
      </c>
      <c r="O69" s="36">
        <f t="shared" si="11"/>
        <v>0.21616922260286744</v>
      </c>
      <c r="P69" s="31">
        <v>7471279</v>
      </c>
      <c r="Q69" s="31">
        <v>27226069</v>
      </c>
      <c r="R69" s="31">
        <v>24067596</v>
      </c>
      <c r="S69" s="31">
        <v>7471279</v>
      </c>
      <c r="T69" s="36">
        <f t="shared" si="12"/>
        <v>0.27441636910565387</v>
      </c>
      <c r="U69" s="36">
        <f t="shared" si="13"/>
        <v>-0.18156877825068507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49053084</v>
      </c>
      <c r="E70" s="32">
        <f>SUM(E64:E69)</f>
        <v>49053084</v>
      </c>
      <c r="F70" s="32">
        <f>SUM(F64:F69)</f>
        <v>9061838</v>
      </c>
      <c r="G70" s="37">
        <f t="shared" si="7"/>
        <v>0.18473533692601266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9061838</v>
      </c>
      <c r="O70" s="37">
        <f t="shared" si="11"/>
        <v>0.18473533692601266</v>
      </c>
      <c r="P70" s="32">
        <f>SUM(P64:P69)</f>
        <v>10277805</v>
      </c>
      <c r="Q70" s="32">
        <f>SUM(Q64:Q69)</f>
        <v>46663148</v>
      </c>
      <c r="R70" s="32">
        <f>SUM(R64:R69)</f>
        <v>43504675</v>
      </c>
      <c r="S70" s="32">
        <f>SUM(S64:S69)</f>
        <v>10277805</v>
      </c>
      <c r="T70" s="37">
        <f t="shared" si="12"/>
        <v>0.22025528581997939</v>
      </c>
      <c r="U70" s="37">
        <f t="shared" si="13"/>
        <v>-0.11830998934110937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7893876</v>
      </c>
      <c r="E77" s="31">
        <v>7893876</v>
      </c>
      <c r="F77" s="31">
        <v>1868404</v>
      </c>
      <c r="G77" s="36">
        <f t="shared" si="7"/>
        <v>0.23669031537865556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1868404</v>
      </c>
      <c r="O77" s="36">
        <f t="shared" si="11"/>
        <v>0.23669031537865556</v>
      </c>
      <c r="P77" s="31">
        <v>767048</v>
      </c>
      <c r="Q77" s="31">
        <v>6600408</v>
      </c>
      <c r="R77" s="31">
        <v>6415776</v>
      </c>
      <c r="S77" s="31">
        <v>767048</v>
      </c>
      <c r="T77" s="36">
        <f t="shared" si="12"/>
        <v>0.11621220991187212</v>
      </c>
      <c r="U77" s="36">
        <f t="shared" si="13"/>
        <v>1.435837131444186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7893876</v>
      </c>
      <c r="E78" s="32">
        <f>SUM(E71:E77)</f>
        <v>7893876</v>
      </c>
      <c r="F78" s="32">
        <f>SUM(F71:F77)</f>
        <v>1868404</v>
      </c>
      <c r="G78" s="37">
        <f t="shared" si="7"/>
        <v>0.23669031537865556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1868404</v>
      </c>
      <c r="O78" s="37">
        <f t="shared" si="11"/>
        <v>0.23669031537865556</v>
      </c>
      <c r="P78" s="32">
        <f>SUM(P71:P77)</f>
        <v>767048</v>
      </c>
      <c r="Q78" s="32">
        <f>SUM(Q71:Q77)</f>
        <v>6600408</v>
      </c>
      <c r="R78" s="32">
        <f>SUM(R71:R77)</f>
        <v>6415776</v>
      </c>
      <c r="S78" s="32">
        <f>SUM(S71:S77)</f>
        <v>767048</v>
      </c>
      <c r="T78" s="37">
        <f t="shared" si="12"/>
        <v>0.11621220991187212</v>
      </c>
      <c r="U78" s="37">
        <f t="shared" si="13"/>
        <v>1.435837131444186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2381077</v>
      </c>
      <c r="E83" s="31">
        <v>2381077</v>
      </c>
      <c r="F83" s="31">
        <v>305109</v>
      </c>
      <c r="G83" s="36">
        <f t="shared" si="7"/>
        <v>0.12813907320090867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305109</v>
      </c>
      <c r="O83" s="36">
        <f t="shared" si="11"/>
        <v>0.12813907320090867</v>
      </c>
      <c r="P83" s="31">
        <v>459392</v>
      </c>
      <c r="Q83" s="31">
        <v>2142000</v>
      </c>
      <c r="R83" s="31">
        <v>2302000</v>
      </c>
      <c r="S83" s="31">
        <v>459392</v>
      </c>
      <c r="T83" s="36">
        <f t="shared" si="12"/>
        <v>0.21446872082166199</v>
      </c>
      <c r="U83" s="36">
        <f t="shared" si="13"/>
        <v>-0.33584172123154077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2381077</v>
      </c>
      <c r="E84" s="32">
        <f>SUM(E79:E83)</f>
        <v>2381077</v>
      </c>
      <c r="F84" s="32">
        <f>SUM(F79:F83)</f>
        <v>305109</v>
      </c>
      <c r="G84" s="37">
        <f t="shared" si="7"/>
        <v>0.12813907320090867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305109</v>
      </c>
      <c r="O84" s="37">
        <f t="shared" si="11"/>
        <v>0.12813907320090867</v>
      </c>
      <c r="P84" s="32">
        <f>SUM(P79:P83)</f>
        <v>459392</v>
      </c>
      <c r="Q84" s="32">
        <f>SUM(Q79:Q83)</f>
        <v>2142000</v>
      </c>
      <c r="R84" s="32">
        <f>SUM(R79:R83)</f>
        <v>2302000</v>
      </c>
      <c r="S84" s="32">
        <f>SUM(S79:S83)</f>
        <v>459392</v>
      </c>
      <c r="T84" s="37">
        <f t="shared" si="12"/>
        <v>0.21446872082166199</v>
      </c>
      <c r="U84" s="37">
        <f t="shared" si="13"/>
        <v>-0.33584172123154077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76020028</v>
      </c>
      <c r="E85" s="32">
        <f>SUM(E57,E59:E62,E64:E69,E71:E77,E79:E83)</f>
        <v>76020028</v>
      </c>
      <c r="F85" s="32">
        <f>SUM(F57,F59:F62,F64:F69,F71:F77,F79:F83)</f>
        <v>15337248</v>
      </c>
      <c r="G85" s="37">
        <f t="shared" si="7"/>
        <v>0.20175272758384147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15337248</v>
      </c>
      <c r="O85" s="37">
        <f t="shared" si="11"/>
        <v>0.20175272758384147</v>
      </c>
      <c r="P85" s="32">
        <f>SUM(P57,P59:P62,P64:P69,P71:P77,P79:P83)</f>
        <v>15924712</v>
      </c>
      <c r="Q85" s="32">
        <f>SUM(Q57,Q59:Q62,Q64:Q69,Q71:Q77,Q79:Q83)</f>
        <v>72550665</v>
      </c>
      <c r="R85" s="32">
        <f>SUM(R57,R59:R62,R64:R69,R71:R77,R79:R83)</f>
        <v>69018833</v>
      </c>
      <c r="S85" s="32">
        <f>SUM(S57,S59:S62,S64:S69,S71:S77,S79:S83)</f>
        <v>15924712</v>
      </c>
      <c r="T85" s="37">
        <f t="shared" si="12"/>
        <v>0.21949780887604545</v>
      </c>
      <c r="U85" s="37">
        <f t="shared" si="13"/>
        <v>-3.6890086301089808E-2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1650156295</v>
      </c>
      <c r="E88" s="31">
        <v>1650156295</v>
      </c>
      <c r="F88" s="31">
        <v>309945632</v>
      </c>
      <c r="G88" s="36">
        <f t="shared" ref="G88:G99" si="14">IF(($D88      =0),0,($F88      /$D88      ))</f>
        <v>0.187828045706422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309945632</v>
      </c>
      <c r="O88" s="36">
        <f t="shared" ref="O88:O99" si="18">IF(($D88      =0),0,($N88      /$D88      ))</f>
        <v>0.187828045706422</v>
      </c>
      <c r="P88" s="31">
        <v>290355162</v>
      </c>
      <c r="Q88" s="31">
        <v>1523380764</v>
      </c>
      <c r="R88" s="31">
        <v>1399316318</v>
      </c>
      <c r="S88" s="31">
        <v>290355162</v>
      </c>
      <c r="T88" s="36">
        <f t="shared" ref="T88:T99" si="19">IF(($Q88      =0),0,($S88      /$Q88      ))</f>
        <v>0.19059920465163493</v>
      </c>
      <c r="U88" s="36">
        <f t="shared" ref="U88:U99" si="20">IF(($P88      =0),0,(($F88      /$P88      )-1))</f>
        <v>6.7470713677203475E-2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1226518000</v>
      </c>
      <c r="E89" s="31">
        <v>1226518000</v>
      </c>
      <c r="F89" s="31">
        <v>300048341</v>
      </c>
      <c r="G89" s="36">
        <f t="shared" si="14"/>
        <v>0.2446342744256505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300048341</v>
      </c>
      <c r="O89" s="36">
        <f t="shared" si="18"/>
        <v>0.2446342744256505</v>
      </c>
      <c r="P89" s="31">
        <v>260401245</v>
      </c>
      <c r="Q89" s="31">
        <v>1148547000</v>
      </c>
      <c r="R89" s="31">
        <v>1159570000</v>
      </c>
      <c r="S89" s="31">
        <v>260401245</v>
      </c>
      <c r="T89" s="36">
        <f t="shared" si="19"/>
        <v>0.22672232394494957</v>
      </c>
      <c r="U89" s="36">
        <f t="shared" si="20"/>
        <v>0.15225386499208171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907900380</v>
      </c>
      <c r="E90" s="31">
        <v>907900380</v>
      </c>
      <c r="F90" s="31">
        <v>164716742</v>
      </c>
      <c r="G90" s="36">
        <f t="shared" si="14"/>
        <v>0.1814260084349783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164716742</v>
      </c>
      <c r="O90" s="36">
        <f t="shared" si="18"/>
        <v>0.1814260084349783</v>
      </c>
      <c r="P90" s="31">
        <v>195894867</v>
      </c>
      <c r="Q90" s="31">
        <v>1057151052</v>
      </c>
      <c r="R90" s="31">
        <v>986277348</v>
      </c>
      <c r="S90" s="31">
        <v>195894867</v>
      </c>
      <c r="T90" s="36">
        <f t="shared" si="19"/>
        <v>0.18530451880967339</v>
      </c>
      <c r="U90" s="36">
        <f t="shared" si="20"/>
        <v>-0.15915743723902676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3784574675</v>
      </c>
      <c r="E91" s="32">
        <f>SUM(E88:E90)</f>
        <v>3784574675</v>
      </c>
      <c r="F91" s="32">
        <f>SUM(F88:F90)</f>
        <v>774710715</v>
      </c>
      <c r="G91" s="37">
        <f t="shared" si="14"/>
        <v>0.20470218757144751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774710715</v>
      </c>
      <c r="O91" s="37">
        <f t="shared" si="18"/>
        <v>0.20470218757144751</v>
      </c>
      <c r="P91" s="32">
        <f>SUM(P88:P90)</f>
        <v>746651274</v>
      </c>
      <c r="Q91" s="32">
        <f>SUM(Q88:Q90)</f>
        <v>3729078816</v>
      </c>
      <c r="R91" s="32">
        <f>SUM(R88:R90)</f>
        <v>3545163666</v>
      </c>
      <c r="S91" s="32">
        <f>SUM(S88:S90)</f>
        <v>746651274</v>
      </c>
      <c r="T91" s="37">
        <f t="shared" si="19"/>
        <v>0.20022405286700168</v>
      </c>
      <c r="U91" s="37">
        <f t="shared" si="20"/>
        <v>3.7580383208453583E-2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98506070</v>
      </c>
      <c r="E92" s="31">
        <v>98506070</v>
      </c>
      <c r="F92" s="31">
        <v>16703262</v>
      </c>
      <c r="G92" s="36">
        <f t="shared" si="14"/>
        <v>0.1695658145736603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16703262</v>
      </c>
      <c r="O92" s="36">
        <f t="shared" si="18"/>
        <v>0.1695658145736603</v>
      </c>
      <c r="P92" s="31">
        <v>18904795</v>
      </c>
      <c r="Q92" s="31">
        <v>93487442</v>
      </c>
      <c r="R92" s="31">
        <v>95597460</v>
      </c>
      <c r="S92" s="31">
        <v>18904795</v>
      </c>
      <c r="T92" s="36">
        <f t="shared" si="19"/>
        <v>0.2022174807178915</v>
      </c>
      <c r="U92" s="36">
        <f t="shared" si="20"/>
        <v>-0.1164536827825956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5973562</v>
      </c>
      <c r="E93" s="31">
        <v>5973562</v>
      </c>
      <c r="F93" s="31">
        <v>802755</v>
      </c>
      <c r="G93" s="36">
        <f t="shared" si="14"/>
        <v>0.13438464353429327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802755</v>
      </c>
      <c r="O93" s="36">
        <f t="shared" si="18"/>
        <v>0.13438464353429327</v>
      </c>
      <c r="P93" s="31">
        <v>888137</v>
      </c>
      <c r="Q93" s="31">
        <v>5455696</v>
      </c>
      <c r="R93" s="31">
        <v>5588124</v>
      </c>
      <c r="S93" s="31">
        <v>888137</v>
      </c>
      <c r="T93" s="36">
        <f t="shared" si="19"/>
        <v>0.1627907786650869</v>
      </c>
      <c r="U93" s="36">
        <f t="shared" si="20"/>
        <v>-9.6136069097447763E-2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8075208</v>
      </c>
      <c r="E94" s="31">
        <v>8075208</v>
      </c>
      <c r="F94" s="31">
        <v>1525946</v>
      </c>
      <c r="G94" s="36">
        <f t="shared" si="14"/>
        <v>0.1889667733636087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1525946</v>
      </c>
      <c r="O94" s="36">
        <f t="shared" si="18"/>
        <v>0.1889667733636087</v>
      </c>
      <c r="P94" s="31">
        <v>1365128</v>
      </c>
      <c r="Q94" s="31">
        <v>8622919</v>
      </c>
      <c r="R94" s="31">
        <v>7344019</v>
      </c>
      <c r="S94" s="31">
        <v>1365128</v>
      </c>
      <c r="T94" s="36">
        <f t="shared" si="19"/>
        <v>0.15831390739029325</v>
      </c>
      <c r="U94" s="36">
        <f t="shared" si="20"/>
        <v>0.11780433776173371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34713237</v>
      </c>
      <c r="E95" s="31">
        <v>34713237</v>
      </c>
      <c r="F95" s="31">
        <v>954857</v>
      </c>
      <c r="G95" s="36">
        <f t="shared" si="14"/>
        <v>2.7506999707345069E-2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954857</v>
      </c>
      <c r="O95" s="36">
        <f t="shared" si="18"/>
        <v>2.7506999707345069E-2</v>
      </c>
      <c r="P95" s="31">
        <v>703548</v>
      </c>
      <c r="Q95" s="31">
        <v>26809779</v>
      </c>
      <c r="R95" s="31">
        <v>23536688</v>
      </c>
      <c r="S95" s="31">
        <v>703548</v>
      </c>
      <c r="T95" s="36">
        <f t="shared" si="19"/>
        <v>2.624221557365318E-2</v>
      </c>
      <c r="U95" s="36">
        <f t="shared" si="20"/>
        <v>0.35720235150977619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147268077</v>
      </c>
      <c r="E96" s="32">
        <f>SUM(E92:E95)</f>
        <v>147268077</v>
      </c>
      <c r="F96" s="32">
        <f>SUM(F92:F95)</f>
        <v>19986820</v>
      </c>
      <c r="G96" s="37">
        <f t="shared" si="14"/>
        <v>0.13571726070681292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19986820</v>
      </c>
      <c r="O96" s="37">
        <f t="shared" si="18"/>
        <v>0.13571726070681292</v>
      </c>
      <c r="P96" s="32">
        <f>SUM(P92:P95)</f>
        <v>21861608</v>
      </c>
      <c r="Q96" s="32">
        <f>SUM(Q92:Q95)</f>
        <v>134375836</v>
      </c>
      <c r="R96" s="32">
        <f>SUM(R92:R95)</f>
        <v>132066291</v>
      </c>
      <c r="S96" s="32">
        <f>SUM(S92:S95)</f>
        <v>21861608</v>
      </c>
      <c r="T96" s="37">
        <f t="shared" si="19"/>
        <v>0.16269002412011041</v>
      </c>
      <c r="U96" s="37">
        <f t="shared" si="20"/>
        <v>-8.5757095269478834E-2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3135000</v>
      </c>
      <c r="E98" s="31">
        <v>3135000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3000000</v>
      </c>
      <c r="R98" s="31">
        <v>3000000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11294226</v>
      </c>
      <c r="E99" s="31">
        <v>11294226</v>
      </c>
      <c r="F99" s="31">
        <v>2177115</v>
      </c>
      <c r="G99" s="36">
        <f t="shared" si="14"/>
        <v>0.19276354129977566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2177115</v>
      </c>
      <c r="O99" s="36">
        <f t="shared" si="18"/>
        <v>0.19276354129977566</v>
      </c>
      <c r="P99" s="31">
        <v>2285691</v>
      </c>
      <c r="Q99" s="31">
        <v>11308320</v>
      </c>
      <c r="R99" s="31">
        <v>11626303</v>
      </c>
      <c r="S99" s="31">
        <v>2285691</v>
      </c>
      <c r="T99" s="36">
        <f t="shared" si="19"/>
        <v>0.20212471879112018</v>
      </c>
      <c r="U99" s="36">
        <f t="shared" si="20"/>
        <v>-4.7502483931555095E-2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49760843</v>
      </c>
      <c r="E100" s="31">
        <v>49760843</v>
      </c>
      <c r="F100" s="31">
        <v>10137798</v>
      </c>
      <c r="G100" s="36">
        <f>IF(($D100     =0),0,($F100     /$D100     ))</f>
        <v>0.20373043117456832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10137798</v>
      </c>
      <c r="O100" s="36">
        <f>IF(($D100     =0),0,($N100     /$D100     ))</f>
        <v>0.20373043117456832</v>
      </c>
      <c r="P100" s="31">
        <v>16066180</v>
      </c>
      <c r="Q100" s="31">
        <v>51534996</v>
      </c>
      <c r="R100" s="31">
        <v>51002317</v>
      </c>
      <c r="S100" s="31">
        <v>16066180</v>
      </c>
      <c r="T100" s="36">
        <f>IF(($Q100     =0),0,($S100     /$Q100     ))</f>
        <v>0.31175281356381596</v>
      </c>
      <c r="U100" s="36">
        <f>IF(($P100     =0),0,(($F100     /$P100     )-1))</f>
        <v>-0.36899760864125764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64190069</v>
      </c>
      <c r="E101" s="32">
        <f>SUM(E97:E100)</f>
        <v>64190069</v>
      </c>
      <c r="F101" s="32">
        <f>SUM(F97:F100)</f>
        <v>12314913</v>
      </c>
      <c r="G101" s="37">
        <f>IF(($D101     =0),0,($F101     /$D101     ))</f>
        <v>0.19185075186630504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12314913</v>
      </c>
      <c r="O101" s="37">
        <f>IF(($D101     =0),0,($N101     /$D101     ))</f>
        <v>0.19185075186630504</v>
      </c>
      <c r="P101" s="32">
        <f>SUM(P97:P100)</f>
        <v>18351871</v>
      </c>
      <c r="Q101" s="32">
        <f>SUM(Q97:Q100)</f>
        <v>65843316</v>
      </c>
      <c r="R101" s="32">
        <f>SUM(R97:R100)</f>
        <v>65628620</v>
      </c>
      <c r="S101" s="32">
        <f>SUM(S97:S100)</f>
        <v>18351871</v>
      </c>
      <c r="T101" s="37">
        <f>IF(($Q101     =0),0,($S101     /$Q101     ))</f>
        <v>0.27872033358708725</v>
      </c>
      <c r="U101" s="37">
        <f>IF(($P101     =0),0,(($F101     /$P101     )-1))</f>
        <v>-0.32895599582189738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3996032821</v>
      </c>
      <c r="E102" s="32">
        <f>SUM(E88:E90,E92:E95,E97:E100)</f>
        <v>3996032821</v>
      </c>
      <c r="F102" s="32">
        <f>SUM(F88:F90,F92:F95,F97:F100)</f>
        <v>807012448</v>
      </c>
      <c r="G102" s="37">
        <f>IF(($D102     =0),0,($F102     /$D102     ))</f>
        <v>0.20195340833012643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807012448</v>
      </c>
      <c r="O102" s="37">
        <f>IF(($D102     =0),0,($N102     /$D102     ))</f>
        <v>0.20195340833012643</v>
      </c>
      <c r="P102" s="32">
        <f>SUM(P88:P90,P92:P95,P97:P100)</f>
        <v>786864753</v>
      </c>
      <c r="Q102" s="32">
        <f>SUM(Q88:Q90,Q92:Q95,Q97:Q100)</f>
        <v>3929297968</v>
      </c>
      <c r="R102" s="32">
        <f>SUM(R88:R90,R92:R95,R97:R100)</f>
        <v>3742858577</v>
      </c>
      <c r="S102" s="32">
        <f>SUM(S88:S90,S92:S95,S97:S100)</f>
        <v>786864753</v>
      </c>
      <c r="T102" s="37">
        <f>IF(($Q102     =0),0,($S102     /$Q102     ))</f>
        <v>0.20025581144728294</v>
      </c>
      <c r="U102" s="37">
        <f>IF(($P102     =0),0,(($F102     /$P102     )-1))</f>
        <v>2.5605029229209819E-2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750714710</v>
      </c>
      <c r="E105" s="31">
        <v>750714710</v>
      </c>
      <c r="F105" s="31">
        <v>160051968</v>
      </c>
      <c r="G105" s="36">
        <f t="shared" ref="G105:G136" si="21">IF(($D105     =0),0,($F105     /$D105     ))</f>
        <v>0.21319945628879444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160051968</v>
      </c>
      <c r="O105" s="36">
        <f t="shared" ref="O105:O136" si="25">IF(($D105     =0),0,($N105     /$D105     ))</f>
        <v>0.21319945628879444</v>
      </c>
      <c r="P105" s="31">
        <v>142702491</v>
      </c>
      <c r="Q105" s="31">
        <v>724426250</v>
      </c>
      <c r="R105" s="31">
        <v>726419840</v>
      </c>
      <c r="S105" s="31">
        <v>142702491</v>
      </c>
      <c r="T105" s="36">
        <f t="shared" ref="T105:T136" si="26">IF(($Q105     =0),0,($S105     /$Q105     ))</f>
        <v>0.19698691343666799</v>
      </c>
      <c r="U105" s="36">
        <f t="shared" ref="U105:U136" si="27">IF(($P105     =0),0,(($F105     /$P105     )-1))</f>
        <v>0.12157795479547717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750714710</v>
      </c>
      <c r="E106" s="32">
        <f>E105</f>
        <v>750714710</v>
      </c>
      <c r="F106" s="32">
        <f>F105</f>
        <v>160051968</v>
      </c>
      <c r="G106" s="37">
        <f t="shared" si="21"/>
        <v>0.21319945628879444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160051968</v>
      </c>
      <c r="O106" s="37">
        <f t="shared" si="25"/>
        <v>0.21319945628879444</v>
      </c>
      <c r="P106" s="32">
        <f>P105</f>
        <v>142702491</v>
      </c>
      <c r="Q106" s="32">
        <f>Q105</f>
        <v>724426250</v>
      </c>
      <c r="R106" s="32">
        <f>R105</f>
        <v>726419840</v>
      </c>
      <c r="S106" s="32">
        <f>S105</f>
        <v>142702491</v>
      </c>
      <c r="T106" s="37">
        <f t="shared" si="26"/>
        <v>0.19698691343666799</v>
      </c>
      <c r="U106" s="37">
        <f t="shared" si="27"/>
        <v>0.12157795479547717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605063</v>
      </c>
      <c r="E111" s="31">
        <v>605063</v>
      </c>
      <c r="F111" s="31">
        <v>39720</v>
      </c>
      <c r="G111" s="36">
        <f t="shared" si="21"/>
        <v>6.564605669161723E-2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39720</v>
      </c>
      <c r="O111" s="36">
        <f t="shared" si="25"/>
        <v>6.564605669161723E-2</v>
      </c>
      <c r="P111" s="31">
        <v>71499</v>
      </c>
      <c r="Q111" s="31">
        <v>587440</v>
      </c>
      <c r="R111" s="31">
        <v>534162</v>
      </c>
      <c r="S111" s="31">
        <v>71499</v>
      </c>
      <c r="T111" s="36">
        <f t="shared" si="26"/>
        <v>0.12171285578101593</v>
      </c>
      <c r="U111" s="36">
        <f t="shared" si="27"/>
        <v>-0.44446775479377332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605063</v>
      </c>
      <c r="E112" s="32">
        <f>SUM(E107:E111)</f>
        <v>605063</v>
      </c>
      <c r="F112" s="32">
        <f>SUM(F107:F111)</f>
        <v>39720</v>
      </c>
      <c r="G112" s="37">
        <f t="shared" si="21"/>
        <v>6.564605669161723E-2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39720</v>
      </c>
      <c r="O112" s="37">
        <f t="shared" si="25"/>
        <v>6.564605669161723E-2</v>
      </c>
      <c r="P112" s="32">
        <f>SUM(P107:P111)</f>
        <v>71499</v>
      </c>
      <c r="Q112" s="32">
        <f>SUM(Q107:Q111)</f>
        <v>587440</v>
      </c>
      <c r="R112" s="32">
        <f>SUM(R107:R111)</f>
        <v>534162</v>
      </c>
      <c r="S112" s="32">
        <f>SUM(S107:S111)</f>
        <v>71499</v>
      </c>
      <c r="T112" s="37">
        <f t="shared" si="26"/>
        <v>0.12171285578101593</v>
      </c>
      <c r="U112" s="37">
        <f t="shared" si="27"/>
        <v>-0.44446775479377332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730000</v>
      </c>
      <c r="E113" s="31">
        <v>730000</v>
      </c>
      <c r="F113" s="31">
        <v>82390</v>
      </c>
      <c r="G113" s="36">
        <f t="shared" si="21"/>
        <v>0.11286301369863014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82390</v>
      </c>
      <c r="O113" s="36">
        <f t="shared" si="25"/>
        <v>0.11286301369863014</v>
      </c>
      <c r="P113" s="31">
        <v>97547</v>
      </c>
      <c r="Q113" s="31">
        <v>1340000</v>
      </c>
      <c r="R113" s="31">
        <v>1240000</v>
      </c>
      <c r="S113" s="31">
        <v>97547</v>
      </c>
      <c r="T113" s="36">
        <f t="shared" si="26"/>
        <v>7.2796268656716415E-2</v>
      </c>
      <c r="U113" s="36">
        <f t="shared" si="27"/>
        <v>-0.15538150840107845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47504</v>
      </c>
      <c r="Q116" s="31">
        <v>30000</v>
      </c>
      <c r="R116" s="31">
        <v>30000</v>
      </c>
      <c r="S116" s="31">
        <v>47504</v>
      </c>
      <c r="T116" s="36">
        <f t="shared" si="26"/>
        <v>1.5834666666666666</v>
      </c>
      <c r="U116" s="36">
        <f t="shared" si="27"/>
        <v>-1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9124276</v>
      </c>
      <c r="E117" s="31">
        <v>9124276</v>
      </c>
      <c r="F117" s="31">
        <v>2030015</v>
      </c>
      <c r="G117" s="36">
        <f t="shared" si="21"/>
        <v>0.22248504977271621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2030015</v>
      </c>
      <c r="O117" s="36">
        <f t="shared" si="25"/>
        <v>0.22248504977271621</v>
      </c>
      <c r="P117" s="31">
        <v>2110715</v>
      </c>
      <c r="Q117" s="31">
        <v>0</v>
      </c>
      <c r="R117" s="31">
        <v>8682686</v>
      </c>
      <c r="S117" s="31">
        <v>2110715</v>
      </c>
      <c r="T117" s="36">
        <f t="shared" si="26"/>
        <v>0</v>
      </c>
      <c r="U117" s="36">
        <f t="shared" si="27"/>
        <v>-3.8233489599495907E-2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264000</v>
      </c>
      <c r="E118" s="31">
        <v>264000</v>
      </c>
      <c r="F118" s="31">
        <v>97005</v>
      </c>
      <c r="G118" s="36">
        <f t="shared" si="21"/>
        <v>0.36744318181818181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97005</v>
      </c>
      <c r="O118" s="36">
        <f t="shared" si="25"/>
        <v>0.36744318181818181</v>
      </c>
      <c r="P118" s="31">
        <v>87616</v>
      </c>
      <c r="Q118" s="31">
        <v>308880</v>
      </c>
      <c r="R118" s="31">
        <v>304000</v>
      </c>
      <c r="S118" s="31">
        <v>87616</v>
      </c>
      <c r="T118" s="36">
        <f t="shared" si="26"/>
        <v>0.28365708365708364</v>
      </c>
      <c r="U118" s="36">
        <f t="shared" si="27"/>
        <v>0.10716079254930611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10118276</v>
      </c>
      <c r="E121" s="32">
        <f>SUM(E113:E120)</f>
        <v>10118276</v>
      </c>
      <c r="F121" s="32">
        <f>SUM(F113:F120)</f>
        <v>2209410</v>
      </c>
      <c r="G121" s="37">
        <f t="shared" si="21"/>
        <v>0.21835834484056374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2209410</v>
      </c>
      <c r="O121" s="37">
        <f t="shared" si="25"/>
        <v>0.21835834484056374</v>
      </c>
      <c r="P121" s="32">
        <f>SUM(P113:P120)</f>
        <v>2343382</v>
      </c>
      <c r="Q121" s="32">
        <f>SUM(Q113:Q120)</f>
        <v>1678880</v>
      </c>
      <c r="R121" s="32">
        <f>SUM(R113:R120)</f>
        <v>10256686</v>
      </c>
      <c r="S121" s="32">
        <f>SUM(S113:S120)</f>
        <v>2343382</v>
      </c>
      <c r="T121" s="37">
        <f t="shared" si="26"/>
        <v>1.3958007719432002</v>
      </c>
      <c r="U121" s="37">
        <f t="shared" si="27"/>
        <v>-5.7170363175956807E-2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48711720</v>
      </c>
      <c r="E125" s="31">
        <v>48711720</v>
      </c>
      <c r="F125" s="31">
        <v>9044939</v>
      </c>
      <c r="G125" s="36">
        <f t="shared" si="21"/>
        <v>0.18568301427254058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9044939</v>
      </c>
      <c r="O125" s="36">
        <f t="shared" si="25"/>
        <v>0.18568301427254058</v>
      </c>
      <c r="P125" s="31">
        <v>6042147</v>
      </c>
      <c r="Q125" s="31">
        <v>50304624</v>
      </c>
      <c r="R125" s="31">
        <v>40718019</v>
      </c>
      <c r="S125" s="31">
        <v>6042147</v>
      </c>
      <c r="T125" s="36">
        <f t="shared" si="26"/>
        <v>0.12011116512867684</v>
      </c>
      <c r="U125" s="36">
        <f t="shared" si="27"/>
        <v>0.49697433710235783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48711720</v>
      </c>
      <c r="E126" s="32">
        <f>SUM(E122:E125)</f>
        <v>48711720</v>
      </c>
      <c r="F126" s="32">
        <f>SUM(F122:F125)</f>
        <v>9044939</v>
      </c>
      <c r="G126" s="37">
        <f t="shared" si="21"/>
        <v>0.18568301427254058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9044939</v>
      </c>
      <c r="O126" s="37">
        <f t="shared" si="25"/>
        <v>0.18568301427254058</v>
      </c>
      <c r="P126" s="32">
        <f>SUM(P122:P125)</f>
        <v>6042147</v>
      </c>
      <c r="Q126" s="32">
        <f>SUM(Q122:Q125)</f>
        <v>50304624</v>
      </c>
      <c r="R126" s="32">
        <f>SUM(R122:R125)</f>
        <v>40718019</v>
      </c>
      <c r="S126" s="32">
        <f>SUM(S122:S125)</f>
        <v>6042147</v>
      </c>
      <c r="T126" s="37">
        <f t="shared" si="26"/>
        <v>0.12011116512867684</v>
      </c>
      <c r="U126" s="37">
        <f t="shared" si="27"/>
        <v>0.49697433710235783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11452486</v>
      </c>
      <c r="E133" s="31">
        <v>11452486</v>
      </c>
      <c r="F133" s="31">
        <v>2803243</v>
      </c>
      <c r="G133" s="36">
        <f t="shared" si="21"/>
        <v>0.24477157186657988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2803243</v>
      </c>
      <c r="O133" s="36">
        <f t="shared" si="25"/>
        <v>0.24477157186657988</v>
      </c>
      <c r="P133" s="31">
        <v>2298623</v>
      </c>
      <c r="Q133" s="31">
        <v>10669663</v>
      </c>
      <c r="R133" s="31">
        <v>10579663</v>
      </c>
      <c r="S133" s="31">
        <v>2298623</v>
      </c>
      <c r="T133" s="36">
        <f t="shared" si="26"/>
        <v>0.21543538910272986</v>
      </c>
      <c r="U133" s="36">
        <f t="shared" si="27"/>
        <v>0.21953143251416174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6786401</v>
      </c>
      <c r="E136" s="31">
        <v>6786401</v>
      </c>
      <c r="F136" s="31">
        <v>1204128</v>
      </c>
      <c r="G136" s="36">
        <f t="shared" si="21"/>
        <v>0.17743248593768626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1204128</v>
      </c>
      <c r="O136" s="36">
        <f t="shared" si="25"/>
        <v>0.17743248593768626</v>
      </c>
      <c r="P136" s="31">
        <v>1549896</v>
      </c>
      <c r="Q136" s="31">
        <v>5852059</v>
      </c>
      <c r="R136" s="31">
        <v>6506619</v>
      </c>
      <c r="S136" s="31">
        <v>1549896</v>
      </c>
      <c r="T136" s="36">
        <f t="shared" si="26"/>
        <v>0.26484627034689839</v>
      </c>
      <c r="U136" s="36">
        <f t="shared" si="27"/>
        <v>-0.2230910977252667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18238887</v>
      </c>
      <c r="E137" s="32">
        <f>SUM(E133:E136)</f>
        <v>18238887</v>
      </c>
      <c r="F137" s="32">
        <f>SUM(F133:F136)</f>
        <v>4007371</v>
      </c>
      <c r="G137" s="37">
        <f t="shared" ref="G137:G170" si="28">IF(($D137     =0),0,($F137     /$D137     ))</f>
        <v>0.21971576445426741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4007371</v>
      </c>
      <c r="O137" s="37">
        <f t="shared" ref="O137:O170" si="32">IF(($D137     =0),0,($N137     /$D137     ))</f>
        <v>0.21971576445426741</v>
      </c>
      <c r="P137" s="32">
        <f>SUM(P133:P136)</f>
        <v>3848519</v>
      </c>
      <c r="Q137" s="32">
        <f>SUM(Q133:Q136)</f>
        <v>16521722</v>
      </c>
      <c r="R137" s="32">
        <f>SUM(R133:R136)</f>
        <v>17086282</v>
      </c>
      <c r="S137" s="32">
        <f>SUM(S133:S136)</f>
        <v>3848519</v>
      </c>
      <c r="T137" s="37">
        <f t="shared" ref="T137:T170" si="33">IF(($Q137     =0),0,($S137     /$Q137     ))</f>
        <v>0.23293691783459375</v>
      </c>
      <c r="U137" s="37">
        <f t="shared" ref="U137:U170" si="34">IF(($P137     =0),0,(($F137     /$P137     )-1))</f>
        <v>4.1276137651912403E-2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10000</v>
      </c>
      <c r="E142" s="31">
        <v>10000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26087</v>
      </c>
      <c r="R142" s="31">
        <v>26087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12209999</v>
      </c>
      <c r="E143" s="31">
        <v>12209999</v>
      </c>
      <c r="F143" s="31">
        <v>2528330</v>
      </c>
      <c r="G143" s="36">
        <f t="shared" si="28"/>
        <v>0.20707045102952096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2528330</v>
      </c>
      <c r="O143" s="36">
        <f t="shared" si="32"/>
        <v>0.20707045102952096</v>
      </c>
      <c r="P143" s="31">
        <v>2572893</v>
      </c>
      <c r="Q143" s="31">
        <v>12673759</v>
      </c>
      <c r="R143" s="31">
        <v>12234616</v>
      </c>
      <c r="S143" s="31">
        <v>2572893</v>
      </c>
      <c r="T143" s="36">
        <f t="shared" si="33"/>
        <v>0.20300946230711819</v>
      </c>
      <c r="U143" s="36">
        <f t="shared" si="34"/>
        <v>-1.7320191706378774E-2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12219999</v>
      </c>
      <c r="E144" s="32">
        <f>SUM(E138:E143)</f>
        <v>12219999</v>
      </c>
      <c r="F144" s="32">
        <f>SUM(F138:F143)</f>
        <v>2528330</v>
      </c>
      <c r="G144" s="37">
        <f t="shared" si="28"/>
        <v>0.20690099892806865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2528330</v>
      </c>
      <c r="O144" s="37">
        <f t="shared" si="32"/>
        <v>0.20690099892806865</v>
      </c>
      <c r="P144" s="32">
        <f>SUM(P138:P143)</f>
        <v>2572893</v>
      </c>
      <c r="Q144" s="32">
        <f>SUM(Q138:Q143)</f>
        <v>12699846</v>
      </c>
      <c r="R144" s="32">
        <f>SUM(R138:R143)</f>
        <v>12260703</v>
      </c>
      <c r="S144" s="32">
        <f>SUM(S138:S143)</f>
        <v>2572893</v>
      </c>
      <c r="T144" s="37">
        <f t="shared" si="33"/>
        <v>0.20259245663293871</v>
      </c>
      <c r="U144" s="37">
        <f t="shared" si="34"/>
        <v>-1.7320191706378774E-2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201416</v>
      </c>
      <c r="E145" s="31">
        <v>201416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201416</v>
      </c>
      <c r="R145" s="31">
        <v>201416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4700</v>
      </c>
      <c r="Q146" s="31">
        <v>506957</v>
      </c>
      <c r="R146" s="31">
        <v>7945</v>
      </c>
      <c r="S146" s="31">
        <v>4700</v>
      </c>
      <c r="T146" s="36">
        <f t="shared" si="33"/>
        <v>9.2710032606315718E-3</v>
      </c>
      <c r="U146" s="36">
        <f t="shared" si="34"/>
        <v>-1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542360</v>
      </c>
      <c r="E149" s="31">
        <v>542360</v>
      </c>
      <c r="F149" s="31">
        <v>7303</v>
      </c>
      <c r="G149" s="36">
        <f t="shared" si="28"/>
        <v>1.3465226049118666E-2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7303</v>
      </c>
      <c r="O149" s="36">
        <f t="shared" si="32"/>
        <v>1.3465226049118666E-2</v>
      </c>
      <c r="P149" s="31">
        <v>146756</v>
      </c>
      <c r="Q149" s="31">
        <v>1550000</v>
      </c>
      <c r="R149" s="31">
        <v>650000</v>
      </c>
      <c r="S149" s="31">
        <v>146756</v>
      </c>
      <c r="T149" s="36">
        <f t="shared" si="33"/>
        <v>9.4681290322580644E-2</v>
      </c>
      <c r="U149" s="36">
        <f t="shared" si="34"/>
        <v>-0.95023712829458418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743776</v>
      </c>
      <c r="E150" s="32">
        <f>SUM(E145:E149)</f>
        <v>743776</v>
      </c>
      <c r="F150" s="32">
        <f>SUM(F145:F149)</f>
        <v>7303</v>
      </c>
      <c r="G150" s="37">
        <f t="shared" si="28"/>
        <v>9.8188164178462326E-3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7303</v>
      </c>
      <c r="O150" s="37">
        <f t="shared" si="32"/>
        <v>9.8188164178462326E-3</v>
      </c>
      <c r="P150" s="32">
        <f>SUM(P145:P149)</f>
        <v>151456</v>
      </c>
      <c r="Q150" s="32">
        <f>SUM(Q145:Q149)</f>
        <v>2258373</v>
      </c>
      <c r="R150" s="32">
        <f>SUM(R145:R149)</f>
        <v>859361</v>
      </c>
      <c r="S150" s="32">
        <f>SUM(S145:S149)</f>
        <v>151456</v>
      </c>
      <c r="T150" s="37">
        <f t="shared" si="33"/>
        <v>6.7064209499493668E-2</v>
      </c>
      <c r="U150" s="37">
        <f t="shared" si="34"/>
        <v>-0.95178137544897523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30753</v>
      </c>
      <c r="Q151" s="31">
        <v>55000</v>
      </c>
      <c r="R151" s="31">
        <v>65000</v>
      </c>
      <c r="S151" s="31">
        <v>30753</v>
      </c>
      <c r="T151" s="36">
        <f t="shared" si="33"/>
        <v>0.5591454545454545</v>
      </c>
      <c r="U151" s="36">
        <f t="shared" si="34"/>
        <v>-1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5608300</v>
      </c>
      <c r="E152" s="31">
        <v>5608300</v>
      </c>
      <c r="F152" s="31">
        <v>1290730</v>
      </c>
      <c r="G152" s="36">
        <f t="shared" si="28"/>
        <v>0.23014639017170979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1290730</v>
      </c>
      <c r="O152" s="36">
        <f t="shared" si="32"/>
        <v>0.23014639017170979</v>
      </c>
      <c r="P152" s="31">
        <v>1629018</v>
      </c>
      <c r="Q152" s="31">
        <v>6026500</v>
      </c>
      <c r="R152" s="31">
        <v>5907405</v>
      </c>
      <c r="S152" s="31">
        <v>1629018</v>
      </c>
      <c r="T152" s="36">
        <f t="shared" si="33"/>
        <v>0.27030913465527256</v>
      </c>
      <c r="U152" s="36">
        <f t="shared" si="34"/>
        <v>-0.20766375816596261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5608300</v>
      </c>
      <c r="E157" s="32">
        <f>SUM(E151:E156)</f>
        <v>5608300</v>
      </c>
      <c r="F157" s="32">
        <f>SUM(F151:F156)</f>
        <v>1290730</v>
      </c>
      <c r="G157" s="37">
        <f t="shared" si="28"/>
        <v>0.23014639017170979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1290730</v>
      </c>
      <c r="O157" s="37">
        <f t="shared" si="32"/>
        <v>0.23014639017170979</v>
      </c>
      <c r="P157" s="32">
        <f>SUM(P151:P156)</f>
        <v>1659771</v>
      </c>
      <c r="Q157" s="32">
        <f>SUM(Q151:Q156)</f>
        <v>6081500</v>
      </c>
      <c r="R157" s="32">
        <f>SUM(R151:R156)</f>
        <v>5972405</v>
      </c>
      <c r="S157" s="32">
        <f>SUM(S151:S156)</f>
        <v>1659771</v>
      </c>
      <c r="T157" s="37">
        <f t="shared" si="33"/>
        <v>0.27292131875359699</v>
      </c>
      <c r="U157" s="37">
        <f t="shared" si="34"/>
        <v>-0.22234452825118645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22550494</v>
      </c>
      <c r="E162" s="31">
        <v>22550494</v>
      </c>
      <c r="F162" s="31">
        <v>4539771</v>
      </c>
      <c r="G162" s="36">
        <f t="shared" si="28"/>
        <v>0.2013158115294503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4539771</v>
      </c>
      <c r="O162" s="36">
        <f t="shared" si="32"/>
        <v>0.2013158115294503</v>
      </c>
      <c r="P162" s="31">
        <v>4113710</v>
      </c>
      <c r="Q162" s="31">
        <v>19411831</v>
      </c>
      <c r="R162" s="31">
        <v>19674230</v>
      </c>
      <c r="S162" s="31">
        <v>4113710</v>
      </c>
      <c r="T162" s="36">
        <f t="shared" si="33"/>
        <v>0.21191767020844143</v>
      </c>
      <c r="U162" s="36">
        <f t="shared" si="34"/>
        <v>0.10357098580113822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22550494</v>
      </c>
      <c r="E163" s="32">
        <f>SUM(E158:E162)</f>
        <v>22550494</v>
      </c>
      <c r="F163" s="32">
        <f>SUM(F158:F162)</f>
        <v>4539771</v>
      </c>
      <c r="G163" s="37">
        <f t="shared" si="28"/>
        <v>0.2013158115294503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4539771</v>
      </c>
      <c r="O163" s="37">
        <f t="shared" si="32"/>
        <v>0.2013158115294503</v>
      </c>
      <c r="P163" s="32">
        <f>SUM(P158:P162)</f>
        <v>4113710</v>
      </c>
      <c r="Q163" s="32">
        <f>SUM(Q158:Q162)</f>
        <v>19411831</v>
      </c>
      <c r="R163" s="32">
        <f>SUM(R158:R162)</f>
        <v>19674230</v>
      </c>
      <c r="S163" s="32">
        <f>SUM(S158:S162)</f>
        <v>4113710</v>
      </c>
      <c r="T163" s="37">
        <f t="shared" si="33"/>
        <v>0.21191767020844143</v>
      </c>
      <c r="U163" s="37">
        <f t="shared" si="34"/>
        <v>0.10357098580113822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240060</v>
      </c>
      <c r="E165" s="31">
        <v>240060</v>
      </c>
      <c r="F165" s="31">
        <v>14760</v>
      </c>
      <c r="G165" s="36">
        <f t="shared" si="28"/>
        <v>6.1484628842789303E-2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14760</v>
      </c>
      <c r="O165" s="36">
        <f t="shared" si="32"/>
        <v>6.1484628842789303E-2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240060</v>
      </c>
      <c r="E169" s="32">
        <f>SUM(E164:E168)</f>
        <v>240060</v>
      </c>
      <c r="F169" s="32">
        <f>SUM(F164:F168)</f>
        <v>14760</v>
      </c>
      <c r="G169" s="37">
        <f t="shared" si="28"/>
        <v>6.1484628842789303E-2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14760</v>
      </c>
      <c r="O169" s="37">
        <f t="shared" si="32"/>
        <v>6.1484628842789303E-2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869751285</v>
      </c>
      <c r="E170" s="32">
        <f>SUM(E105,E107:E111,E113:E120,E122:E125,E127:E131,E133:E136,E138:E143,E145:E149,E151:E156,E158:E162,E164:E168)</f>
        <v>869751285</v>
      </c>
      <c r="F170" s="32">
        <f>SUM(F105,F107:F111,F113:F120,F122:F125,F127:F131,F133:F136,F138:F143,F145:F149,F151:F156,F158:F162,F164:F168)</f>
        <v>183734302</v>
      </c>
      <c r="G170" s="37">
        <f t="shared" si="28"/>
        <v>0.21124924466193803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183734302</v>
      </c>
      <c r="O170" s="37">
        <f t="shared" si="32"/>
        <v>0.21124924466193803</v>
      </c>
      <c r="P170" s="32">
        <f>SUM(P105,P107:P111,P113:P120,P122:P125,P127:P131,P133:P136,P138:P143,P145:P149,P151:P156,P158:P162,P164:P168)</f>
        <v>163505868</v>
      </c>
      <c r="Q170" s="32">
        <f>SUM(Q105,Q107:Q111,Q113:Q120,Q122:Q125,Q127:Q131,Q133:Q136,Q138:Q143,Q145:Q149,Q151:Q156,Q158:Q162,Q164:Q168)</f>
        <v>833970466</v>
      </c>
      <c r="R170" s="32">
        <f>SUM(R105,R107:R111,R113:R120,R122:R125,R127:R131,R133:R136,R138:R143,R145:R149,R151:R156,R158:R162,R164:R168)</f>
        <v>833781688</v>
      </c>
      <c r="S170" s="32">
        <f>SUM(S105,S107:S111,S113:S120,S122:S125,S127:S131,S133:S136,S138:S143,S145:S149,S151:S156,S158:S162,S164:S168)</f>
        <v>163505868</v>
      </c>
      <c r="T170" s="37">
        <f t="shared" si="33"/>
        <v>0.19605714430659466</v>
      </c>
      <c r="U170" s="37">
        <f t="shared" si="34"/>
        <v>0.12371686868143472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10677462</v>
      </c>
      <c r="E175" s="31">
        <v>10677462</v>
      </c>
      <c r="F175" s="31">
        <v>1742334</v>
      </c>
      <c r="G175" s="36">
        <f t="shared" si="35"/>
        <v>0.16317866549185564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1742334</v>
      </c>
      <c r="O175" s="36">
        <f t="shared" si="39"/>
        <v>0.16317866549185564</v>
      </c>
      <c r="P175" s="31">
        <v>2644976</v>
      </c>
      <c r="Q175" s="31">
        <v>9637926</v>
      </c>
      <c r="R175" s="31">
        <v>9637926</v>
      </c>
      <c r="S175" s="31">
        <v>2644976</v>
      </c>
      <c r="T175" s="36">
        <f t="shared" si="40"/>
        <v>0.27443414693161161</v>
      </c>
      <c r="U175" s="36">
        <f t="shared" si="41"/>
        <v>-0.34126661262710889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20651975</v>
      </c>
      <c r="E176" s="31">
        <v>20651975</v>
      </c>
      <c r="F176" s="31">
        <v>3283012</v>
      </c>
      <c r="G176" s="36">
        <f t="shared" si="35"/>
        <v>0.15896842795906929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3283012</v>
      </c>
      <c r="O176" s="36">
        <f t="shared" si="39"/>
        <v>0.15896842795906929</v>
      </c>
      <c r="P176" s="31">
        <v>3246679</v>
      </c>
      <c r="Q176" s="31">
        <v>20745428</v>
      </c>
      <c r="R176" s="31">
        <v>18375428</v>
      </c>
      <c r="S176" s="31">
        <v>3246679</v>
      </c>
      <c r="T176" s="36">
        <f t="shared" si="40"/>
        <v>0.15650094083380686</v>
      </c>
      <c r="U176" s="36">
        <f t="shared" si="41"/>
        <v>1.1190819911669703E-2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39557208</v>
      </c>
      <c r="E178" s="31">
        <v>39557208</v>
      </c>
      <c r="F178" s="31">
        <v>10675024</v>
      </c>
      <c r="G178" s="36">
        <f t="shared" si="35"/>
        <v>0.26986292864754258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10675024</v>
      </c>
      <c r="O178" s="36">
        <f t="shared" si="39"/>
        <v>0.26986292864754258</v>
      </c>
      <c r="P178" s="31">
        <v>10809324</v>
      </c>
      <c r="Q178" s="31">
        <v>29064972</v>
      </c>
      <c r="R178" s="31">
        <v>36814972</v>
      </c>
      <c r="S178" s="31">
        <v>10809324</v>
      </c>
      <c r="T178" s="36">
        <f t="shared" si="40"/>
        <v>0.37190209575980326</v>
      </c>
      <c r="U178" s="36">
        <f t="shared" si="41"/>
        <v>-1.2424458735809885E-2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70886645</v>
      </c>
      <c r="E179" s="32">
        <f>SUM(E173:E178)</f>
        <v>70886645</v>
      </c>
      <c r="F179" s="32">
        <f>SUM(F173:F178)</f>
        <v>15700370</v>
      </c>
      <c r="G179" s="37">
        <f t="shared" si="35"/>
        <v>0.22148558448491956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15700370</v>
      </c>
      <c r="O179" s="37">
        <f t="shared" si="39"/>
        <v>0.22148558448491956</v>
      </c>
      <c r="P179" s="32">
        <f>SUM(P173:P178)</f>
        <v>16700979</v>
      </c>
      <c r="Q179" s="32">
        <f>SUM(Q173:Q178)</f>
        <v>59448326</v>
      </c>
      <c r="R179" s="32">
        <f>SUM(R173:R178)</f>
        <v>64828326</v>
      </c>
      <c r="S179" s="32">
        <f>SUM(S173:S178)</f>
        <v>16700979</v>
      </c>
      <c r="T179" s="37">
        <f t="shared" si="40"/>
        <v>0.28093270448019009</v>
      </c>
      <c r="U179" s="37">
        <f t="shared" si="41"/>
        <v>-5.9913194310345474E-2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598524</v>
      </c>
      <c r="E182" s="31">
        <v>598524</v>
      </c>
      <c r="F182" s="31">
        <v>214817</v>
      </c>
      <c r="G182" s="36">
        <f t="shared" si="35"/>
        <v>0.35891125502068422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214817</v>
      </c>
      <c r="O182" s="36">
        <f t="shared" si="39"/>
        <v>0.35891125502068422</v>
      </c>
      <c r="P182" s="31">
        <v>6122</v>
      </c>
      <c r="Q182" s="31">
        <v>3386742</v>
      </c>
      <c r="R182" s="31">
        <v>526811</v>
      </c>
      <c r="S182" s="31">
        <v>6122</v>
      </c>
      <c r="T182" s="36">
        <f t="shared" si="40"/>
        <v>1.8076369561070788E-3</v>
      </c>
      <c r="U182" s="36">
        <f t="shared" si="41"/>
        <v>34.08934988565828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2191591</v>
      </c>
      <c r="E184" s="31">
        <v>2191591</v>
      </c>
      <c r="F184" s="31">
        <v>106893</v>
      </c>
      <c r="G184" s="36">
        <f t="shared" si="35"/>
        <v>4.8774155396695829E-2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106893</v>
      </c>
      <c r="O184" s="36">
        <f t="shared" si="39"/>
        <v>4.8774155396695829E-2</v>
      </c>
      <c r="P184" s="31">
        <v>583443</v>
      </c>
      <c r="Q184" s="31">
        <v>2483994</v>
      </c>
      <c r="R184" s="31">
        <v>2151624</v>
      </c>
      <c r="S184" s="31">
        <v>583443</v>
      </c>
      <c r="T184" s="36">
        <f t="shared" si="40"/>
        <v>0.23488100212802446</v>
      </c>
      <c r="U184" s="36">
        <f t="shared" si="41"/>
        <v>-0.81678930075431533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2790115</v>
      </c>
      <c r="E185" s="32">
        <f>SUM(E180:E184)</f>
        <v>2790115</v>
      </c>
      <c r="F185" s="32">
        <f>SUM(F180:F184)</f>
        <v>321710</v>
      </c>
      <c r="G185" s="37">
        <f t="shared" si="35"/>
        <v>0.11530349107474065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321710</v>
      </c>
      <c r="O185" s="37">
        <f t="shared" si="39"/>
        <v>0.11530349107474065</v>
      </c>
      <c r="P185" s="32">
        <f>SUM(P180:P184)</f>
        <v>589565</v>
      </c>
      <c r="Q185" s="32">
        <f>SUM(Q180:Q184)</f>
        <v>5870736</v>
      </c>
      <c r="R185" s="32">
        <f>SUM(R180:R184)</f>
        <v>2678435</v>
      </c>
      <c r="S185" s="32">
        <f>SUM(S180:S184)</f>
        <v>589565</v>
      </c>
      <c r="T185" s="37">
        <f t="shared" si="40"/>
        <v>0.10042437609185628</v>
      </c>
      <c r="U185" s="37">
        <f t="shared" si="41"/>
        <v>-0.45432649495814714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9314727</v>
      </c>
      <c r="E188" s="31">
        <v>9314727</v>
      </c>
      <c r="F188" s="31">
        <v>1615013</v>
      </c>
      <c r="G188" s="36">
        <f t="shared" si="35"/>
        <v>0.17338275185091306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1615013</v>
      </c>
      <c r="O188" s="36">
        <f t="shared" si="39"/>
        <v>0.17338275185091306</v>
      </c>
      <c r="P188" s="31">
        <v>2299324</v>
      </c>
      <c r="Q188" s="31">
        <v>8547937</v>
      </c>
      <c r="R188" s="31">
        <v>8540552</v>
      </c>
      <c r="S188" s="31">
        <v>2299324</v>
      </c>
      <c r="T188" s="36">
        <f t="shared" si="40"/>
        <v>0.26899168770195664</v>
      </c>
      <c r="U188" s="36">
        <f t="shared" si="41"/>
        <v>-0.2976139943739986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25250000</v>
      </c>
      <c r="E190" s="31">
        <v>25250000</v>
      </c>
      <c r="F190" s="31">
        <v>4515130</v>
      </c>
      <c r="G190" s="36">
        <f t="shared" si="35"/>
        <v>0.17881702970297031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4515130</v>
      </c>
      <c r="O190" s="36">
        <f t="shared" si="39"/>
        <v>0.17881702970297031</v>
      </c>
      <c r="P190" s="31">
        <v>4761423</v>
      </c>
      <c r="Q190" s="31">
        <v>23813000</v>
      </c>
      <c r="R190" s="31">
        <v>23844000</v>
      </c>
      <c r="S190" s="31">
        <v>4761423</v>
      </c>
      <c r="T190" s="36">
        <f t="shared" si="40"/>
        <v>0.19995057321631041</v>
      </c>
      <c r="U190" s="36">
        <f t="shared" si="41"/>
        <v>-5.1726763196632608E-2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34564727</v>
      </c>
      <c r="E191" s="32">
        <f>SUM(E186:E190)</f>
        <v>34564727</v>
      </c>
      <c r="F191" s="32">
        <f>SUM(F186:F190)</f>
        <v>6130143</v>
      </c>
      <c r="G191" s="37">
        <f t="shared" si="35"/>
        <v>0.17735256523218018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6130143</v>
      </c>
      <c r="O191" s="37">
        <f t="shared" si="39"/>
        <v>0.17735256523218018</v>
      </c>
      <c r="P191" s="32">
        <f>SUM(P186:P190)</f>
        <v>7060747</v>
      </c>
      <c r="Q191" s="32">
        <f>SUM(Q186:Q190)</f>
        <v>32360937</v>
      </c>
      <c r="R191" s="32">
        <f>SUM(R186:R190)</f>
        <v>32384552</v>
      </c>
      <c r="S191" s="32">
        <f>SUM(S186:S190)</f>
        <v>7060747</v>
      </c>
      <c r="T191" s="37">
        <f t="shared" si="40"/>
        <v>0.21818734729467196</v>
      </c>
      <c r="U191" s="37">
        <f t="shared" si="41"/>
        <v>-0.13179965235972912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26175374</v>
      </c>
      <c r="E197" s="31">
        <v>26175374</v>
      </c>
      <c r="F197" s="31">
        <v>7225371</v>
      </c>
      <c r="G197" s="36">
        <f t="shared" si="35"/>
        <v>0.27603697276684569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7225371</v>
      </c>
      <c r="O197" s="36">
        <f t="shared" si="39"/>
        <v>0.27603697276684569</v>
      </c>
      <c r="P197" s="31">
        <v>6470112</v>
      </c>
      <c r="Q197" s="31">
        <v>24997700</v>
      </c>
      <c r="R197" s="31">
        <v>26536874</v>
      </c>
      <c r="S197" s="31">
        <v>6470112</v>
      </c>
      <c r="T197" s="36">
        <f t="shared" si="40"/>
        <v>0.25882829220288267</v>
      </c>
      <c r="U197" s="36">
        <f t="shared" si="41"/>
        <v>0.11673043681469508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26175374</v>
      </c>
      <c r="E198" s="32">
        <f>SUM(E192:E197)</f>
        <v>26175374</v>
      </c>
      <c r="F198" s="32">
        <f>SUM(F192:F197)</f>
        <v>7225371</v>
      </c>
      <c r="G198" s="37">
        <f t="shared" si="35"/>
        <v>0.27603697276684569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7225371</v>
      </c>
      <c r="O198" s="37">
        <f t="shared" si="39"/>
        <v>0.27603697276684569</v>
      </c>
      <c r="P198" s="32">
        <f>SUM(P192:P197)</f>
        <v>6470112</v>
      </c>
      <c r="Q198" s="32">
        <f>SUM(Q192:Q197)</f>
        <v>24997700</v>
      </c>
      <c r="R198" s="32">
        <f>SUM(R192:R197)</f>
        <v>26536874</v>
      </c>
      <c r="S198" s="32">
        <f>SUM(S192:S197)</f>
        <v>6470112</v>
      </c>
      <c r="T198" s="37">
        <f t="shared" si="40"/>
        <v>0.25882829220288267</v>
      </c>
      <c r="U198" s="37">
        <f t="shared" si="41"/>
        <v>0.11673043681469508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4229910</v>
      </c>
      <c r="E199" s="31">
        <v>4229910</v>
      </c>
      <c r="F199" s="31">
        <v>924249</v>
      </c>
      <c r="G199" s="36">
        <f t="shared" si="35"/>
        <v>0.21850323056518933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924249</v>
      </c>
      <c r="O199" s="36">
        <f t="shared" si="39"/>
        <v>0.21850323056518933</v>
      </c>
      <c r="P199" s="31">
        <v>277620</v>
      </c>
      <c r="Q199" s="31">
        <v>3861738</v>
      </c>
      <c r="R199" s="31">
        <v>4059138</v>
      </c>
      <c r="S199" s="31">
        <v>277620</v>
      </c>
      <c r="T199" s="36">
        <f t="shared" si="40"/>
        <v>7.1889910708598043E-2</v>
      </c>
      <c r="U199" s="36">
        <f t="shared" si="41"/>
        <v>2.3291873784309489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4229910</v>
      </c>
      <c r="E204" s="32">
        <f>SUM(E199:E203)</f>
        <v>4229910</v>
      </c>
      <c r="F204" s="32">
        <f>SUM(F199:F203)</f>
        <v>924249</v>
      </c>
      <c r="G204" s="37">
        <f t="shared" si="35"/>
        <v>0.21850323056518933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924249</v>
      </c>
      <c r="O204" s="37">
        <f t="shared" si="39"/>
        <v>0.21850323056518933</v>
      </c>
      <c r="P204" s="32">
        <f>SUM(P199:P203)</f>
        <v>277620</v>
      </c>
      <c r="Q204" s="32">
        <f>SUM(Q199:Q203)</f>
        <v>3861738</v>
      </c>
      <c r="R204" s="32">
        <f>SUM(R199:R203)</f>
        <v>4059138</v>
      </c>
      <c r="S204" s="32">
        <f>SUM(S199:S203)</f>
        <v>277620</v>
      </c>
      <c r="T204" s="37">
        <f t="shared" si="40"/>
        <v>7.1889910708598043E-2</v>
      </c>
      <c r="U204" s="37">
        <f t="shared" si="41"/>
        <v>2.3291873784309489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138646771</v>
      </c>
      <c r="E205" s="32">
        <f>SUM(E173:E178,E180:E184,E186:E190,E192:E197,E199:E203)</f>
        <v>138646771</v>
      </c>
      <c r="F205" s="32">
        <f>SUM(F173:F178,F180:F184,F186:F190,F192:F197,F199:F203)</f>
        <v>30301843</v>
      </c>
      <c r="G205" s="37">
        <f t="shared" si="35"/>
        <v>0.21855426405855496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30301843</v>
      </c>
      <c r="O205" s="37">
        <f t="shared" si="39"/>
        <v>0.21855426405855496</v>
      </c>
      <c r="P205" s="32">
        <f>SUM(P173:P178,P180:P184,P186:P190,P192:P197,P199:P203)</f>
        <v>31099023</v>
      </c>
      <c r="Q205" s="32">
        <f>SUM(Q173:Q178,Q180:Q184,Q186:Q190,Q192:Q197,Q199:Q203)</f>
        <v>126539437</v>
      </c>
      <c r="R205" s="32">
        <f>SUM(R173:R178,R180:R184,R186:R190,R192:R197,R199:R203)</f>
        <v>130487325</v>
      </c>
      <c r="S205" s="32">
        <f>SUM(S173:S178,S180:S184,S186:S190,S192:S197,S199:S203)</f>
        <v>31099023</v>
      </c>
      <c r="T205" s="37">
        <f t="shared" si="40"/>
        <v>0.24576546045483039</v>
      </c>
      <c r="U205" s="37">
        <f t="shared" si="41"/>
        <v>-2.5633602701924163E-2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58557</v>
      </c>
      <c r="E209" s="31">
        <v>58557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251621</v>
      </c>
      <c r="R209" s="31">
        <v>58557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2005247</v>
      </c>
      <c r="E214" s="31">
        <v>2005247</v>
      </c>
      <c r="F214" s="31">
        <v>259008</v>
      </c>
      <c r="G214" s="36">
        <f t="shared" si="42"/>
        <v>0.12916513526762538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259008</v>
      </c>
      <c r="O214" s="36">
        <f t="shared" si="46"/>
        <v>0.12916513526762538</v>
      </c>
      <c r="P214" s="31">
        <v>299577</v>
      </c>
      <c r="Q214" s="31">
        <v>1136757</v>
      </c>
      <c r="R214" s="31">
        <v>1374632</v>
      </c>
      <c r="S214" s="31">
        <v>299577</v>
      </c>
      <c r="T214" s="36">
        <f t="shared" si="47"/>
        <v>0.26353653419332362</v>
      </c>
      <c r="U214" s="36">
        <f t="shared" si="48"/>
        <v>-0.13542094353037781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32495001</v>
      </c>
      <c r="E215" s="31">
        <v>32495001</v>
      </c>
      <c r="F215" s="31">
        <v>7944811</v>
      </c>
      <c r="G215" s="36">
        <f t="shared" si="42"/>
        <v>0.24449332991249947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7944811</v>
      </c>
      <c r="O215" s="36">
        <f t="shared" si="46"/>
        <v>0.24449332991249947</v>
      </c>
      <c r="P215" s="31">
        <v>6756087</v>
      </c>
      <c r="Q215" s="31">
        <v>34122520</v>
      </c>
      <c r="R215" s="31">
        <v>30322460</v>
      </c>
      <c r="S215" s="31">
        <v>6756087</v>
      </c>
      <c r="T215" s="36">
        <f t="shared" si="47"/>
        <v>0.19799496051288124</v>
      </c>
      <c r="U215" s="36">
        <f t="shared" si="48"/>
        <v>0.17594859272830554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34558805</v>
      </c>
      <c r="E216" s="32">
        <f>SUM(E208:E215)</f>
        <v>34558805</v>
      </c>
      <c r="F216" s="32">
        <f>SUM(F208:F215)</f>
        <v>8203819</v>
      </c>
      <c r="G216" s="37">
        <f t="shared" si="42"/>
        <v>0.23738723025868516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8203819</v>
      </c>
      <c r="O216" s="37">
        <f t="shared" si="46"/>
        <v>0.23738723025868516</v>
      </c>
      <c r="P216" s="32">
        <f>SUM(P208:P215)</f>
        <v>7055664</v>
      </c>
      <c r="Q216" s="32">
        <f>SUM(Q208:Q215)</f>
        <v>35510898</v>
      </c>
      <c r="R216" s="32">
        <f>SUM(R208:R215)</f>
        <v>31755649</v>
      </c>
      <c r="S216" s="32">
        <f>SUM(S208:S215)</f>
        <v>7055664</v>
      </c>
      <c r="T216" s="37">
        <f t="shared" si="47"/>
        <v>0.19869010352821828</v>
      </c>
      <c r="U216" s="37">
        <f t="shared" si="48"/>
        <v>0.16272812877710741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36480</v>
      </c>
      <c r="R220" s="31">
        <v>36480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43657283</v>
      </c>
      <c r="E223" s="31">
        <v>43657283</v>
      </c>
      <c r="F223" s="31">
        <v>9767302</v>
      </c>
      <c r="G223" s="36">
        <f t="shared" si="42"/>
        <v>0.22372674909705215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9767302</v>
      </c>
      <c r="O223" s="36">
        <f t="shared" si="46"/>
        <v>0.22372674909705215</v>
      </c>
      <c r="P223" s="31">
        <v>5663595</v>
      </c>
      <c r="Q223" s="31">
        <v>43247134</v>
      </c>
      <c r="R223" s="31">
        <v>42584370</v>
      </c>
      <c r="S223" s="31">
        <v>5663595</v>
      </c>
      <c r="T223" s="36">
        <f t="shared" si="47"/>
        <v>0.1309588515160334</v>
      </c>
      <c r="U223" s="36">
        <f t="shared" si="48"/>
        <v>0.72457635123980446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43657283</v>
      </c>
      <c r="E224" s="32">
        <f>SUM(E217:E223)</f>
        <v>43657283</v>
      </c>
      <c r="F224" s="32">
        <f>SUM(F217:F223)</f>
        <v>9767302</v>
      </c>
      <c r="G224" s="37">
        <f t="shared" si="42"/>
        <v>0.22372674909705215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9767302</v>
      </c>
      <c r="O224" s="37">
        <f t="shared" si="46"/>
        <v>0.22372674909705215</v>
      </c>
      <c r="P224" s="32">
        <f>SUM(P217:P223)</f>
        <v>5663595</v>
      </c>
      <c r="Q224" s="32">
        <f>SUM(Q217:Q223)</f>
        <v>43283614</v>
      </c>
      <c r="R224" s="32">
        <f>SUM(R217:R223)</f>
        <v>42620850</v>
      </c>
      <c r="S224" s="32">
        <f>SUM(S217:S223)</f>
        <v>5663595</v>
      </c>
      <c r="T224" s="37">
        <f t="shared" si="47"/>
        <v>0.13084847767101887</v>
      </c>
      <c r="U224" s="37">
        <f t="shared" si="48"/>
        <v>0.72457635123980446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300000</v>
      </c>
      <c r="E225" s="31">
        <v>300000</v>
      </c>
      <c r="F225" s="31">
        <v>21900</v>
      </c>
      <c r="G225" s="36">
        <f t="shared" si="42"/>
        <v>7.2999999999999995E-2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21900</v>
      </c>
      <c r="O225" s="36">
        <f t="shared" si="46"/>
        <v>7.2999999999999995E-2</v>
      </c>
      <c r="P225" s="31">
        <v>243433</v>
      </c>
      <c r="Q225" s="31">
        <v>500000</v>
      </c>
      <c r="R225" s="31">
        <v>500000</v>
      </c>
      <c r="S225" s="31">
        <v>243433</v>
      </c>
      <c r="T225" s="36">
        <f t="shared" si="47"/>
        <v>0.48686600000000002</v>
      </c>
      <c r="U225" s="36">
        <f t="shared" si="48"/>
        <v>-0.91003684792119388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11676662</v>
      </c>
      <c r="E226" s="31">
        <v>11676662</v>
      </c>
      <c r="F226" s="31">
        <v>3780122</v>
      </c>
      <c r="G226" s="36">
        <f t="shared" si="42"/>
        <v>0.32373310112085113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3780122</v>
      </c>
      <c r="O226" s="36">
        <f t="shared" si="46"/>
        <v>0.32373310112085113</v>
      </c>
      <c r="P226" s="31">
        <v>4614407</v>
      </c>
      <c r="Q226" s="31">
        <v>18641446</v>
      </c>
      <c r="R226" s="31">
        <v>18792217</v>
      </c>
      <c r="S226" s="31">
        <v>4614407</v>
      </c>
      <c r="T226" s="36">
        <f t="shared" si="47"/>
        <v>0.24753482106484659</v>
      </c>
      <c r="U226" s="36">
        <f t="shared" si="48"/>
        <v>-0.18080004646317505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35571618</v>
      </c>
      <c r="E229" s="31">
        <v>35571618</v>
      </c>
      <c r="F229" s="31">
        <v>7855427</v>
      </c>
      <c r="G229" s="36">
        <f t="shared" si="42"/>
        <v>0.22083412118054344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7855427</v>
      </c>
      <c r="O229" s="36">
        <f t="shared" si="46"/>
        <v>0.22083412118054344</v>
      </c>
      <c r="P229" s="31">
        <v>7776929</v>
      </c>
      <c r="Q229" s="31">
        <v>36719559</v>
      </c>
      <c r="R229" s="31">
        <v>35750149</v>
      </c>
      <c r="S229" s="31">
        <v>7776929</v>
      </c>
      <c r="T229" s="36">
        <f t="shared" si="47"/>
        <v>0.21179254903360903</v>
      </c>
      <c r="U229" s="36">
        <f t="shared" si="48"/>
        <v>1.009370151122635E-2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47548280</v>
      </c>
      <c r="E230" s="32">
        <f>SUM(E225:E229)</f>
        <v>47548280</v>
      </c>
      <c r="F230" s="32">
        <f>SUM(F225:F229)</f>
        <v>11657449</v>
      </c>
      <c r="G230" s="37">
        <f t="shared" si="42"/>
        <v>0.2451707822028473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11657449</v>
      </c>
      <c r="O230" s="37">
        <f t="shared" si="46"/>
        <v>0.2451707822028473</v>
      </c>
      <c r="P230" s="32">
        <f>SUM(P225:P229)</f>
        <v>12634769</v>
      </c>
      <c r="Q230" s="32">
        <f>SUM(Q225:Q229)</f>
        <v>55861005</v>
      </c>
      <c r="R230" s="32">
        <f>SUM(R225:R229)</f>
        <v>55042366</v>
      </c>
      <c r="S230" s="32">
        <f>SUM(S225:S229)</f>
        <v>12634769</v>
      </c>
      <c r="T230" s="37">
        <f t="shared" si="47"/>
        <v>0.22618227151480716</v>
      </c>
      <c r="U230" s="37">
        <f t="shared" si="48"/>
        <v>-7.7351631834345347E-2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125764368</v>
      </c>
      <c r="E231" s="32">
        <f>SUM(E208:E215,E217:E223,E225:E229)</f>
        <v>125764368</v>
      </c>
      <c r="F231" s="32">
        <f>SUM(F208:F215,F217:F223,F225:F229)</f>
        <v>29628570</v>
      </c>
      <c r="G231" s="37">
        <f t="shared" si="42"/>
        <v>0.23558795286117926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29628570</v>
      </c>
      <c r="O231" s="37">
        <f t="shared" si="46"/>
        <v>0.23558795286117926</v>
      </c>
      <c r="P231" s="32">
        <f>SUM(P208:P215,P217:P223,P225:P229)</f>
        <v>25354028</v>
      </c>
      <c r="Q231" s="32">
        <f>SUM(Q208:Q215,Q217:Q223,Q225:Q229)</f>
        <v>134655517</v>
      </c>
      <c r="R231" s="32">
        <f>SUM(R208:R215,R217:R223,R225:R229)</f>
        <v>129418865</v>
      </c>
      <c r="S231" s="32">
        <f>SUM(S208:S215,S217:S223,S225:S229)</f>
        <v>25354028</v>
      </c>
      <c r="T231" s="37">
        <f t="shared" si="47"/>
        <v>0.18828807437574208</v>
      </c>
      <c r="U231" s="37">
        <f t="shared" si="48"/>
        <v>0.16859419734016234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1058325</v>
      </c>
      <c r="E234" s="31">
        <v>1058325</v>
      </c>
      <c r="F234" s="31">
        <v>125028</v>
      </c>
      <c r="G234" s="36">
        <f t="shared" ref="G234:G260" si="49">IF(($D234     =0),0,($F234     /$D234     ))</f>
        <v>0.1181376231308908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125028</v>
      </c>
      <c r="O234" s="36">
        <f t="shared" ref="O234:O260" si="53">IF(($D234     =0),0,($N234     /$D234     ))</f>
        <v>0.1181376231308908</v>
      </c>
      <c r="P234" s="31">
        <v>123107</v>
      </c>
      <c r="Q234" s="31">
        <v>893668</v>
      </c>
      <c r="R234" s="31">
        <v>912023</v>
      </c>
      <c r="S234" s="31">
        <v>123107</v>
      </c>
      <c r="T234" s="36">
        <f t="shared" ref="T234:T260" si="54">IF(($Q234     =0),0,($S234     /$Q234     ))</f>
        <v>0.13775473665835636</v>
      </c>
      <c r="U234" s="36">
        <f t="shared" ref="U234:U260" si="55">IF(($P234     =0),0,(($F234     /$P234     )-1))</f>
        <v>1.5604311696329143E-2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2135279</v>
      </c>
      <c r="E235" s="31">
        <v>2135279</v>
      </c>
      <c r="F235" s="31">
        <v>2166619</v>
      </c>
      <c r="G235" s="36">
        <f t="shared" si="49"/>
        <v>1.01467723889946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2166619</v>
      </c>
      <c r="O235" s="36">
        <f t="shared" si="53"/>
        <v>1.01467723889946</v>
      </c>
      <c r="P235" s="31">
        <v>2514575</v>
      </c>
      <c r="Q235" s="31">
        <v>1992811</v>
      </c>
      <c r="R235" s="31">
        <v>8276233</v>
      </c>
      <c r="S235" s="31">
        <v>2514575</v>
      </c>
      <c r="T235" s="36">
        <f t="shared" si="54"/>
        <v>1.2618231232164014</v>
      </c>
      <c r="U235" s="36">
        <f t="shared" si="55"/>
        <v>-0.13837566984480476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57853740</v>
      </c>
      <c r="E239" s="31">
        <v>57853740</v>
      </c>
      <c r="F239" s="31">
        <v>11200113</v>
      </c>
      <c r="G239" s="36">
        <f t="shared" si="49"/>
        <v>0.19359358617091998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11200113</v>
      </c>
      <c r="O239" s="36">
        <f t="shared" si="53"/>
        <v>0.19359358617091998</v>
      </c>
      <c r="P239" s="31">
        <v>9029017</v>
      </c>
      <c r="Q239" s="31">
        <v>51399773</v>
      </c>
      <c r="R239" s="31">
        <v>49399800</v>
      </c>
      <c r="S239" s="31">
        <v>9029017</v>
      </c>
      <c r="T239" s="36">
        <f t="shared" si="54"/>
        <v>0.17566258512464636</v>
      </c>
      <c r="U239" s="36">
        <f t="shared" si="55"/>
        <v>0.24045762678262772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61047344</v>
      </c>
      <c r="E240" s="32">
        <f>SUM(E234:E239)</f>
        <v>61047344</v>
      </c>
      <c r="F240" s="32">
        <f>SUM(F234:F239)</f>
        <v>13491760</v>
      </c>
      <c r="G240" s="37">
        <f t="shared" si="49"/>
        <v>0.22100486468338409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13491760</v>
      </c>
      <c r="O240" s="37">
        <f t="shared" si="53"/>
        <v>0.22100486468338409</v>
      </c>
      <c r="P240" s="32">
        <f>SUM(P234:P239)</f>
        <v>11666699</v>
      </c>
      <c r="Q240" s="32">
        <f>SUM(Q234:Q239)</f>
        <v>54286252</v>
      </c>
      <c r="R240" s="32">
        <f>SUM(R234:R239)</f>
        <v>58588056</v>
      </c>
      <c r="S240" s="32">
        <f>SUM(S234:S239)</f>
        <v>11666699</v>
      </c>
      <c r="T240" s="37">
        <f t="shared" si="54"/>
        <v>0.21491074756827935</v>
      </c>
      <c r="U240" s="37">
        <f t="shared" si="55"/>
        <v>0.15643336645609862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1320204</v>
      </c>
      <c r="E243" s="31">
        <v>1320204</v>
      </c>
      <c r="F243" s="31">
        <v>666485</v>
      </c>
      <c r="G243" s="36">
        <f t="shared" si="49"/>
        <v>0.50483485885514667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666485</v>
      </c>
      <c r="O243" s="36">
        <f t="shared" si="53"/>
        <v>0.50483485885514667</v>
      </c>
      <c r="P243" s="31">
        <v>1085093</v>
      </c>
      <c r="Q243" s="31">
        <v>1272060</v>
      </c>
      <c r="R243" s="31">
        <v>4376133</v>
      </c>
      <c r="S243" s="31">
        <v>1085093</v>
      </c>
      <c r="T243" s="36">
        <f t="shared" si="54"/>
        <v>0.85302029778469568</v>
      </c>
      <c r="U243" s="36">
        <f t="shared" si="55"/>
        <v>-0.38578075796268152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1320204</v>
      </c>
      <c r="E247" s="32">
        <f>SUM(E241:E246)</f>
        <v>1320204</v>
      </c>
      <c r="F247" s="32">
        <f>SUM(F241:F246)</f>
        <v>666485</v>
      </c>
      <c r="G247" s="37">
        <f t="shared" si="49"/>
        <v>0.50483485885514667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666485</v>
      </c>
      <c r="O247" s="37">
        <f t="shared" si="53"/>
        <v>0.50483485885514667</v>
      </c>
      <c r="P247" s="32">
        <f>SUM(P241:P246)</f>
        <v>1085093</v>
      </c>
      <c r="Q247" s="32">
        <f>SUM(Q241:Q246)</f>
        <v>1272060</v>
      </c>
      <c r="R247" s="32">
        <f>SUM(R241:R246)</f>
        <v>4376133</v>
      </c>
      <c r="S247" s="32">
        <f>SUM(S241:S246)</f>
        <v>1085093</v>
      </c>
      <c r="T247" s="37">
        <f t="shared" si="54"/>
        <v>0.85302029778469568</v>
      </c>
      <c r="U247" s="37">
        <f t="shared" si="55"/>
        <v>-0.38578075796268152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173008</v>
      </c>
      <c r="E255" s="31">
        <v>173008</v>
      </c>
      <c r="F255" s="31">
        <v>0</v>
      </c>
      <c r="G255" s="36">
        <f t="shared" si="49"/>
        <v>0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0</v>
      </c>
      <c r="O255" s="36">
        <f t="shared" si="53"/>
        <v>0</v>
      </c>
      <c r="P255" s="31">
        <v>1525</v>
      </c>
      <c r="Q255" s="31">
        <v>164201</v>
      </c>
      <c r="R255" s="31">
        <v>171201</v>
      </c>
      <c r="S255" s="31">
        <v>1525</v>
      </c>
      <c r="T255" s="36">
        <f t="shared" si="54"/>
        <v>9.2873977624984005E-3</v>
      </c>
      <c r="U255" s="36">
        <f t="shared" si="55"/>
        <v>-1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208653</v>
      </c>
      <c r="E256" s="31">
        <v>208653</v>
      </c>
      <c r="F256" s="31">
        <v>49170</v>
      </c>
      <c r="G256" s="36">
        <f t="shared" si="49"/>
        <v>0.23565441187042602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49170</v>
      </c>
      <c r="O256" s="36">
        <f t="shared" si="53"/>
        <v>0.23565441187042602</v>
      </c>
      <c r="P256" s="31">
        <v>46133</v>
      </c>
      <c r="Q256" s="31">
        <v>196637</v>
      </c>
      <c r="R256" s="31">
        <v>196637</v>
      </c>
      <c r="S256" s="31">
        <v>46133</v>
      </c>
      <c r="T256" s="36">
        <f t="shared" si="54"/>
        <v>0.23460996658818026</v>
      </c>
      <c r="U256" s="36">
        <f t="shared" si="55"/>
        <v>6.5831400515899752E-2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1309830</v>
      </c>
      <c r="E257" s="31">
        <v>1309830</v>
      </c>
      <c r="F257" s="31">
        <v>119898</v>
      </c>
      <c r="G257" s="36">
        <f t="shared" si="49"/>
        <v>9.1537069696067425E-2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119898</v>
      </c>
      <c r="O257" s="36">
        <f t="shared" si="53"/>
        <v>9.1537069696067425E-2</v>
      </c>
      <c r="P257" s="31">
        <v>173157</v>
      </c>
      <c r="Q257" s="31">
        <v>2024959</v>
      </c>
      <c r="R257" s="31">
        <v>3719285</v>
      </c>
      <c r="S257" s="31">
        <v>173157</v>
      </c>
      <c r="T257" s="36">
        <f t="shared" si="54"/>
        <v>8.5511360970765338E-2</v>
      </c>
      <c r="U257" s="36">
        <f t="shared" si="55"/>
        <v>-0.30757636133682154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1691491</v>
      </c>
      <c r="E259" s="32">
        <f>SUM(E255:E258)</f>
        <v>1691491</v>
      </c>
      <c r="F259" s="32">
        <f>SUM(F255:F258)</f>
        <v>169068</v>
      </c>
      <c r="G259" s="37">
        <f t="shared" si="49"/>
        <v>9.9952054134488447E-2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169068</v>
      </c>
      <c r="O259" s="37">
        <f t="shared" si="53"/>
        <v>9.9952054134488447E-2</v>
      </c>
      <c r="P259" s="32">
        <f>SUM(P255:P258)</f>
        <v>220815</v>
      </c>
      <c r="Q259" s="32">
        <f>SUM(Q255:Q258)</f>
        <v>2385797</v>
      </c>
      <c r="R259" s="32">
        <f>SUM(R255:R258)</f>
        <v>4087123</v>
      </c>
      <c r="S259" s="32">
        <f>SUM(S255:S258)</f>
        <v>220815</v>
      </c>
      <c r="T259" s="37">
        <f t="shared" si="54"/>
        <v>9.2553976721405889E-2</v>
      </c>
      <c r="U259" s="37">
        <f t="shared" si="55"/>
        <v>-0.23434549283336725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64059039</v>
      </c>
      <c r="E260" s="32">
        <f>SUM(E234:E239,E241:E246,E248:E253,E255:E258)</f>
        <v>64059039</v>
      </c>
      <c r="F260" s="32">
        <f>SUM(F234:F239,F241:F246,F248:F253,F255:F258)</f>
        <v>14327313</v>
      </c>
      <c r="G260" s="37">
        <f t="shared" si="49"/>
        <v>0.22365794466570127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14327313</v>
      </c>
      <c r="O260" s="37">
        <f t="shared" si="53"/>
        <v>0.22365794466570127</v>
      </c>
      <c r="P260" s="32">
        <f>SUM(P234:P239,P241:P246,P248:P253,P255:P258)</f>
        <v>12972607</v>
      </c>
      <c r="Q260" s="32">
        <f>SUM(Q234:Q239,Q241:Q246,Q248:Q253,Q255:Q258)</f>
        <v>57944109</v>
      </c>
      <c r="R260" s="32">
        <f>SUM(R234:R239,R241:R246,R248:R253,R255:R258)</f>
        <v>67051312</v>
      </c>
      <c r="S260" s="32">
        <f>SUM(S234:S239,S241:S246,S248:S253,S255:S258)</f>
        <v>12972607</v>
      </c>
      <c r="T260" s="37">
        <f t="shared" si="54"/>
        <v>0.2238813785194281</v>
      </c>
      <c r="U260" s="37">
        <f t="shared" si="55"/>
        <v>0.10442820012970411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11326613</v>
      </c>
      <c r="E266" s="31">
        <v>11326613</v>
      </c>
      <c r="F266" s="31">
        <v>1556052</v>
      </c>
      <c r="G266" s="36">
        <f t="shared" si="56"/>
        <v>0.13738016828155072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1556052</v>
      </c>
      <c r="O266" s="36">
        <f t="shared" si="60"/>
        <v>0.13738016828155072</v>
      </c>
      <c r="P266" s="31">
        <v>2368798</v>
      </c>
      <c r="Q266" s="31">
        <v>10722813</v>
      </c>
      <c r="R266" s="31">
        <v>9871901</v>
      </c>
      <c r="S266" s="31">
        <v>2368798</v>
      </c>
      <c r="T266" s="36">
        <f t="shared" si="61"/>
        <v>0.22091199389563168</v>
      </c>
      <c r="U266" s="36">
        <f t="shared" si="62"/>
        <v>-0.34310481518474767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11326613</v>
      </c>
      <c r="E267" s="32">
        <f>SUM(E263:E266)</f>
        <v>11326613</v>
      </c>
      <c r="F267" s="32">
        <f>SUM(F263:F266)</f>
        <v>1556052</v>
      </c>
      <c r="G267" s="37">
        <f t="shared" si="56"/>
        <v>0.13738016828155072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1556052</v>
      </c>
      <c r="O267" s="37">
        <f t="shared" si="60"/>
        <v>0.13738016828155072</v>
      </c>
      <c r="P267" s="32">
        <f>SUM(P263:P266)</f>
        <v>2368798</v>
      </c>
      <c r="Q267" s="32">
        <f>SUM(Q263:Q266)</f>
        <v>10722813</v>
      </c>
      <c r="R267" s="32">
        <f>SUM(R263:R266)</f>
        <v>9871901</v>
      </c>
      <c r="S267" s="32">
        <f>SUM(S263:S266)</f>
        <v>2368798</v>
      </c>
      <c r="T267" s="37">
        <f t="shared" si="61"/>
        <v>0.22091199389563168</v>
      </c>
      <c r="U267" s="37">
        <f t="shared" si="62"/>
        <v>-0.34310481518474767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6153840</v>
      </c>
      <c r="E274" s="31">
        <v>6153840</v>
      </c>
      <c r="F274" s="31">
        <v>1467491</v>
      </c>
      <c r="G274" s="36">
        <f t="shared" si="56"/>
        <v>0.23846752596752596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1467491</v>
      </c>
      <c r="O274" s="36">
        <f t="shared" si="60"/>
        <v>0.23846752596752596</v>
      </c>
      <c r="P274" s="31">
        <v>1398893</v>
      </c>
      <c r="Q274" s="31">
        <v>5851189</v>
      </c>
      <c r="R274" s="31">
        <v>6126550</v>
      </c>
      <c r="S274" s="31">
        <v>1398893</v>
      </c>
      <c r="T274" s="36">
        <f t="shared" si="61"/>
        <v>0.2390784163697327</v>
      </c>
      <c r="U274" s="36">
        <f t="shared" si="62"/>
        <v>4.9037345958554468E-2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6153840</v>
      </c>
      <c r="E275" s="32">
        <f>SUM(E268:E274)</f>
        <v>6153840</v>
      </c>
      <c r="F275" s="32">
        <f>SUM(F268:F274)</f>
        <v>1467491</v>
      </c>
      <c r="G275" s="37">
        <f t="shared" si="56"/>
        <v>0.23846752596752596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1467491</v>
      </c>
      <c r="O275" s="37">
        <f t="shared" si="60"/>
        <v>0.23846752596752596</v>
      </c>
      <c r="P275" s="32">
        <f>SUM(P268:P274)</f>
        <v>1398893</v>
      </c>
      <c r="Q275" s="32">
        <f>SUM(Q268:Q274)</f>
        <v>5851189</v>
      </c>
      <c r="R275" s="32">
        <f>SUM(R268:R274)</f>
        <v>6126550</v>
      </c>
      <c r="S275" s="32">
        <f>SUM(S268:S274)</f>
        <v>1398893</v>
      </c>
      <c r="T275" s="37">
        <f t="shared" si="61"/>
        <v>0.2390784163697327</v>
      </c>
      <c r="U275" s="37">
        <f t="shared" si="62"/>
        <v>4.9037345958554468E-2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27300</v>
      </c>
      <c r="E278" s="31">
        <v>27300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27300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13500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8</v>
      </c>
      <c r="R283" s="31">
        <v>8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9751567</v>
      </c>
      <c r="E284" s="31">
        <v>9751567</v>
      </c>
      <c r="F284" s="31">
        <v>2665689</v>
      </c>
      <c r="G284" s="36">
        <f t="shared" si="56"/>
        <v>0.27336006613091002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2665689</v>
      </c>
      <c r="O284" s="36">
        <f t="shared" si="60"/>
        <v>0.27336006613091002</v>
      </c>
      <c r="P284" s="31">
        <v>2310540</v>
      </c>
      <c r="Q284" s="31">
        <v>8556240</v>
      </c>
      <c r="R284" s="31">
        <v>9755093</v>
      </c>
      <c r="S284" s="31">
        <v>2310540</v>
      </c>
      <c r="T284" s="36">
        <f t="shared" si="61"/>
        <v>0.27004151356203193</v>
      </c>
      <c r="U284" s="36">
        <f t="shared" si="62"/>
        <v>0.1537082240515204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9778867</v>
      </c>
      <c r="E285" s="32">
        <f>SUM(E276:E284)</f>
        <v>9778867</v>
      </c>
      <c r="F285" s="32">
        <f>SUM(F276:F284)</f>
        <v>2665689</v>
      </c>
      <c r="G285" s="37">
        <f t="shared" si="56"/>
        <v>0.27259691741384762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2665689</v>
      </c>
      <c r="O285" s="37">
        <f t="shared" si="60"/>
        <v>0.27259691741384762</v>
      </c>
      <c r="P285" s="32">
        <f>SUM(P276:P284)</f>
        <v>2310540</v>
      </c>
      <c r="Q285" s="32">
        <f>SUM(Q276:Q284)</f>
        <v>8569748</v>
      </c>
      <c r="R285" s="32">
        <f>SUM(R276:R284)</f>
        <v>9782401</v>
      </c>
      <c r="S285" s="32">
        <f>SUM(S276:S284)</f>
        <v>2310540</v>
      </c>
      <c r="T285" s="37">
        <f t="shared" si="61"/>
        <v>0.26961586268347681</v>
      </c>
      <c r="U285" s="37">
        <f t="shared" si="62"/>
        <v>0.1537082240515204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8978583</v>
      </c>
      <c r="E291" s="31">
        <v>8978583</v>
      </c>
      <c r="F291" s="31">
        <v>1641474</v>
      </c>
      <c r="G291" s="36">
        <f t="shared" si="56"/>
        <v>0.18282105316618447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1641474</v>
      </c>
      <c r="O291" s="36">
        <f t="shared" si="60"/>
        <v>0.18282105316618447</v>
      </c>
      <c r="P291" s="31">
        <v>1734834</v>
      </c>
      <c r="Q291" s="31">
        <v>8326680</v>
      </c>
      <c r="R291" s="31">
        <v>7245067</v>
      </c>
      <c r="S291" s="31">
        <v>1734834</v>
      </c>
      <c r="T291" s="36">
        <f t="shared" si="61"/>
        <v>0.20834642378474974</v>
      </c>
      <c r="U291" s="36">
        <f t="shared" si="62"/>
        <v>-5.3814947136152536E-2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8978583</v>
      </c>
      <c r="E292" s="32">
        <f>SUM(E286:E291)</f>
        <v>8978583</v>
      </c>
      <c r="F292" s="32">
        <f>SUM(F286:F291)</f>
        <v>1641474</v>
      </c>
      <c r="G292" s="37">
        <f t="shared" si="56"/>
        <v>0.18282105316618447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1641474</v>
      </c>
      <c r="O292" s="37">
        <f t="shared" si="60"/>
        <v>0.18282105316618447</v>
      </c>
      <c r="P292" s="32">
        <f>SUM(P286:P291)</f>
        <v>1734834</v>
      </c>
      <c r="Q292" s="32">
        <f>SUM(Q286:Q291)</f>
        <v>8326680</v>
      </c>
      <c r="R292" s="32">
        <f>SUM(R286:R291)</f>
        <v>7245067</v>
      </c>
      <c r="S292" s="32">
        <f>SUM(S286:S291)</f>
        <v>1734834</v>
      </c>
      <c r="T292" s="37">
        <f t="shared" si="61"/>
        <v>0.20834642378474974</v>
      </c>
      <c r="U292" s="37">
        <f t="shared" si="62"/>
        <v>-5.3814947136152536E-2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21466533</v>
      </c>
      <c r="E293" s="31">
        <v>21466533</v>
      </c>
      <c r="F293" s="31">
        <v>4599915</v>
      </c>
      <c r="G293" s="36">
        <f t="shared" si="56"/>
        <v>0.2142830889366252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4599915</v>
      </c>
      <c r="O293" s="36">
        <f t="shared" si="60"/>
        <v>0.2142830889366252</v>
      </c>
      <c r="P293" s="31">
        <v>4733480</v>
      </c>
      <c r="Q293" s="31">
        <v>21267486</v>
      </c>
      <c r="R293" s="31">
        <v>25412486</v>
      </c>
      <c r="S293" s="31">
        <v>4733480</v>
      </c>
      <c r="T293" s="36">
        <f t="shared" si="61"/>
        <v>0.22256885463566309</v>
      </c>
      <c r="U293" s="36">
        <f t="shared" si="62"/>
        <v>-2.8217083414316724E-2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21466533</v>
      </c>
      <c r="E298" s="32">
        <f>SUM(E293:E297)</f>
        <v>21466533</v>
      </c>
      <c r="F298" s="32">
        <f>SUM(F293:F297)</f>
        <v>4599915</v>
      </c>
      <c r="G298" s="37">
        <f t="shared" si="56"/>
        <v>0.2142830889366252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4599915</v>
      </c>
      <c r="O298" s="37">
        <f t="shared" si="60"/>
        <v>0.2142830889366252</v>
      </c>
      <c r="P298" s="32">
        <f>SUM(P293:P297)</f>
        <v>4733480</v>
      </c>
      <c r="Q298" s="32">
        <f>SUM(Q293:Q297)</f>
        <v>21267486</v>
      </c>
      <c r="R298" s="32">
        <f>SUM(R293:R297)</f>
        <v>25412486</v>
      </c>
      <c r="S298" s="32">
        <f>SUM(S293:S297)</f>
        <v>4733480</v>
      </c>
      <c r="T298" s="37">
        <f t="shared" si="61"/>
        <v>0.22256885463566309</v>
      </c>
      <c r="U298" s="37">
        <f t="shared" si="62"/>
        <v>-2.8217083414316724E-2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57704436</v>
      </c>
      <c r="E299" s="32">
        <f>SUM(E263:E266,E268:E274,E276:E284,E286:E291,E293:E297)</f>
        <v>57704436</v>
      </c>
      <c r="F299" s="32">
        <f>SUM(F263:F266,F268:F274,F276:F284,F286:F291,F293:F297)</f>
        <v>11930621</v>
      </c>
      <c r="G299" s="37">
        <f t="shared" si="56"/>
        <v>0.20675396602091389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11930621</v>
      </c>
      <c r="O299" s="37">
        <f t="shared" si="60"/>
        <v>0.20675396602091389</v>
      </c>
      <c r="P299" s="32">
        <f>SUM(P263:P266,P268:P274,P276:P284,P286:P291,P293:P297)</f>
        <v>12546545</v>
      </c>
      <c r="Q299" s="32">
        <f>SUM(Q263:Q266,Q268:Q274,Q276:Q284,Q286:Q291,Q293:Q297)</f>
        <v>54737916</v>
      </c>
      <c r="R299" s="32">
        <f>SUM(R263:R266,R268:R274,R276:R284,R286:R291,R293:R297)</f>
        <v>58438405</v>
      </c>
      <c r="S299" s="32">
        <f>SUM(S263:S266,S268:S274,S276:S284,S286:S291,S293:S297)</f>
        <v>12546545</v>
      </c>
      <c r="T299" s="37">
        <f t="shared" si="61"/>
        <v>0.22921122901354155</v>
      </c>
      <c r="U299" s="37">
        <f t="shared" si="62"/>
        <v>-4.9091124289595278E-2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1643176008</v>
      </c>
      <c r="E302" s="31">
        <v>1643176008</v>
      </c>
      <c r="F302" s="31">
        <v>340872431</v>
      </c>
      <c r="G302" s="36">
        <f t="shared" ref="G302:G339" si="63">IF(($D302     =0),0,($F302     /$D302     ))</f>
        <v>0.20744730286982135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340872431</v>
      </c>
      <c r="O302" s="36">
        <f t="shared" ref="O302:O339" si="67">IF(($D302     =0),0,($N302     /$D302     ))</f>
        <v>0.20744730286982135</v>
      </c>
      <c r="P302" s="31">
        <v>307338545</v>
      </c>
      <c r="Q302" s="31">
        <v>1591424119</v>
      </c>
      <c r="R302" s="31">
        <v>1538839146</v>
      </c>
      <c r="S302" s="31">
        <v>307338545</v>
      </c>
      <c r="T302" s="36">
        <f t="shared" ref="T302:T339" si="68">IF(($Q302     =0),0,($S302     /$Q302     ))</f>
        <v>0.1931217086197749</v>
      </c>
      <c r="U302" s="36">
        <f t="shared" ref="U302:U339" si="69">IF(($P302     =0),0,(($F302     /$P302     )-1))</f>
        <v>0.10911057706738347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1643176008</v>
      </c>
      <c r="E303" s="32">
        <f>E302</f>
        <v>1643176008</v>
      </c>
      <c r="F303" s="32">
        <f>F302</f>
        <v>340872431</v>
      </c>
      <c r="G303" s="37">
        <f t="shared" si="63"/>
        <v>0.20744730286982135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340872431</v>
      </c>
      <c r="O303" s="37">
        <f t="shared" si="67"/>
        <v>0.20744730286982135</v>
      </c>
      <c r="P303" s="32">
        <f>P302</f>
        <v>307338545</v>
      </c>
      <c r="Q303" s="32">
        <f>Q302</f>
        <v>1591424119</v>
      </c>
      <c r="R303" s="32">
        <f>R302</f>
        <v>1538839146</v>
      </c>
      <c r="S303" s="32">
        <f>S302</f>
        <v>307338545</v>
      </c>
      <c r="T303" s="37">
        <f t="shared" si="68"/>
        <v>0.1931217086197749</v>
      </c>
      <c r="U303" s="37">
        <f t="shared" si="69"/>
        <v>0.10911057706738347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150000</v>
      </c>
      <c r="E307" s="31">
        <v>150000</v>
      </c>
      <c r="F307" s="31">
        <v>6553</v>
      </c>
      <c r="G307" s="36">
        <f t="shared" si="63"/>
        <v>4.3686666666666665E-2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6553</v>
      </c>
      <c r="O307" s="36">
        <f t="shared" si="67"/>
        <v>4.3686666666666665E-2</v>
      </c>
      <c r="P307" s="31">
        <v>1839</v>
      </c>
      <c r="Q307" s="31">
        <v>120000</v>
      </c>
      <c r="R307" s="31">
        <v>120000</v>
      </c>
      <c r="S307" s="31">
        <v>1839</v>
      </c>
      <c r="T307" s="36">
        <f t="shared" si="68"/>
        <v>1.5325E-2</v>
      </c>
      <c r="U307" s="36">
        <f t="shared" si="69"/>
        <v>2.5633496465470365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32796855</v>
      </c>
      <c r="E309" s="31">
        <v>32796855</v>
      </c>
      <c r="F309" s="31">
        <v>7428056</v>
      </c>
      <c r="G309" s="36">
        <f t="shared" si="63"/>
        <v>0.22648683844838172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7428056</v>
      </c>
      <c r="O309" s="36">
        <f t="shared" si="67"/>
        <v>0.22648683844838172</v>
      </c>
      <c r="P309" s="31">
        <v>6838944</v>
      </c>
      <c r="Q309" s="31">
        <v>32507465</v>
      </c>
      <c r="R309" s="31">
        <v>32507465</v>
      </c>
      <c r="S309" s="31">
        <v>6838944</v>
      </c>
      <c r="T309" s="36">
        <f t="shared" si="68"/>
        <v>0.21038072332001281</v>
      </c>
      <c r="U309" s="36">
        <f t="shared" si="69"/>
        <v>8.6140784308220697E-2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32946855</v>
      </c>
      <c r="E310" s="32">
        <f>SUM(E304:E309)</f>
        <v>32946855</v>
      </c>
      <c r="F310" s="32">
        <f>SUM(F304:F309)</f>
        <v>7434609</v>
      </c>
      <c r="G310" s="37">
        <f t="shared" si="63"/>
        <v>0.22565458827557289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7434609</v>
      </c>
      <c r="O310" s="37">
        <f t="shared" si="67"/>
        <v>0.22565458827557289</v>
      </c>
      <c r="P310" s="32">
        <f>SUM(P304:P309)</f>
        <v>6840783</v>
      </c>
      <c r="Q310" s="32">
        <f>SUM(Q304:Q309)</f>
        <v>32627465</v>
      </c>
      <c r="R310" s="32">
        <f>SUM(R304:R309)</f>
        <v>32627465</v>
      </c>
      <c r="S310" s="32">
        <f>SUM(S304:S309)</f>
        <v>6840783</v>
      </c>
      <c r="T310" s="37">
        <f t="shared" si="68"/>
        <v>0.20966333118432584</v>
      </c>
      <c r="U310" s="37">
        <f t="shared" si="69"/>
        <v>8.6806729580517272E-2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105000</v>
      </c>
      <c r="E314" s="31">
        <v>105000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100200</v>
      </c>
      <c r="R314" s="31">
        <v>100200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44888433</v>
      </c>
      <c r="E316" s="31">
        <v>44888433</v>
      </c>
      <c r="F316" s="31">
        <v>10399323</v>
      </c>
      <c r="G316" s="36">
        <f t="shared" si="63"/>
        <v>0.23167043946488397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10399323</v>
      </c>
      <c r="O316" s="36">
        <f t="shared" si="67"/>
        <v>0.23167043946488397</v>
      </c>
      <c r="P316" s="31">
        <v>9917333</v>
      </c>
      <c r="Q316" s="31">
        <v>49410812</v>
      </c>
      <c r="R316" s="31">
        <v>45672516</v>
      </c>
      <c r="S316" s="31">
        <v>9917333</v>
      </c>
      <c r="T316" s="36">
        <f t="shared" si="68"/>
        <v>0.20071179967655661</v>
      </c>
      <c r="U316" s="36">
        <f t="shared" si="69"/>
        <v>4.8600767968565828E-2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44993433</v>
      </c>
      <c r="E317" s="32">
        <f>SUM(E311:E316)</f>
        <v>44993433</v>
      </c>
      <c r="F317" s="32">
        <f>SUM(F311:F316)</f>
        <v>10399323</v>
      </c>
      <c r="G317" s="37">
        <f t="shared" si="63"/>
        <v>0.23112979620825999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10399323</v>
      </c>
      <c r="O317" s="37">
        <f t="shared" si="67"/>
        <v>0.23112979620825999</v>
      </c>
      <c r="P317" s="32">
        <f>SUM(P311:P316)</f>
        <v>9917333</v>
      </c>
      <c r="Q317" s="32">
        <f>SUM(Q311:Q316)</f>
        <v>49511012</v>
      </c>
      <c r="R317" s="32">
        <f>SUM(R311:R316)</f>
        <v>45772716</v>
      </c>
      <c r="S317" s="32">
        <f>SUM(S311:S316)</f>
        <v>9917333</v>
      </c>
      <c r="T317" s="37">
        <f t="shared" si="68"/>
        <v>0.20030560070151668</v>
      </c>
      <c r="U317" s="37">
        <f t="shared" si="69"/>
        <v>4.8600767968565828E-2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23988776</v>
      </c>
      <c r="E322" s="31">
        <v>23542776</v>
      </c>
      <c r="F322" s="31">
        <v>4402021</v>
      </c>
      <c r="G322" s="36">
        <f t="shared" si="63"/>
        <v>0.1835033600713934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4402021</v>
      </c>
      <c r="O322" s="36">
        <f t="shared" si="67"/>
        <v>0.1835033600713934</v>
      </c>
      <c r="P322" s="31">
        <v>4395052</v>
      </c>
      <c r="Q322" s="31">
        <v>22247538</v>
      </c>
      <c r="R322" s="31">
        <v>20497401</v>
      </c>
      <c r="S322" s="31">
        <v>4395052</v>
      </c>
      <c r="T322" s="36">
        <f t="shared" si="68"/>
        <v>0.19755228645974221</v>
      </c>
      <c r="U322" s="36">
        <f t="shared" si="69"/>
        <v>1.5856467682293651E-3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23988776</v>
      </c>
      <c r="E323" s="32">
        <f>SUM(E318:E322)</f>
        <v>23542776</v>
      </c>
      <c r="F323" s="32">
        <f>SUM(F318:F322)</f>
        <v>4402021</v>
      </c>
      <c r="G323" s="37">
        <f t="shared" si="63"/>
        <v>0.1835033600713934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4402021</v>
      </c>
      <c r="O323" s="37">
        <f t="shared" si="67"/>
        <v>0.1835033600713934</v>
      </c>
      <c r="P323" s="32">
        <f>SUM(P318:P322)</f>
        <v>4395052</v>
      </c>
      <c r="Q323" s="32">
        <f>SUM(Q318:Q322)</f>
        <v>22247538</v>
      </c>
      <c r="R323" s="32">
        <f>SUM(R318:R322)</f>
        <v>20497401</v>
      </c>
      <c r="S323" s="32">
        <f>SUM(S318:S322)</f>
        <v>4395052</v>
      </c>
      <c r="T323" s="37">
        <f t="shared" si="68"/>
        <v>0.19755228645974221</v>
      </c>
      <c r="U323" s="37">
        <f t="shared" si="69"/>
        <v>1.5856467682293651E-3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9325890</v>
      </c>
      <c r="E327" s="31">
        <v>9325890</v>
      </c>
      <c r="F327" s="31">
        <v>911270</v>
      </c>
      <c r="G327" s="36">
        <f t="shared" si="63"/>
        <v>9.7713998342249378E-2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911270</v>
      </c>
      <c r="O327" s="36">
        <f t="shared" si="67"/>
        <v>9.7713998342249378E-2</v>
      </c>
      <c r="P327" s="31">
        <v>1222276</v>
      </c>
      <c r="Q327" s="31">
        <v>8369735</v>
      </c>
      <c r="R327" s="31">
        <v>8369735</v>
      </c>
      <c r="S327" s="31">
        <v>1222276</v>
      </c>
      <c r="T327" s="36">
        <f t="shared" si="68"/>
        <v>0.14603520900004599</v>
      </c>
      <c r="U327" s="36">
        <f t="shared" si="69"/>
        <v>-0.25444825882206634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40200477</v>
      </c>
      <c r="E331" s="31">
        <v>40200477</v>
      </c>
      <c r="F331" s="31">
        <v>8903979</v>
      </c>
      <c r="G331" s="36">
        <f t="shared" si="63"/>
        <v>0.22148938680503716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8903979</v>
      </c>
      <c r="O331" s="36">
        <f t="shared" si="67"/>
        <v>0.22148938680503716</v>
      </c>
      <c r="P331" s="31">
        <v>8378112</v>
      </c>
      <c r="Q331" s="31">
        <v>37363445</v>
      </c>
      <c r="R331" s="31">
        <v>37562879</v>
      </c>
      <c r="S331" s="31">
        <v>8378112</v>
      </c>
      <c r="T331" s="36">
        <f t="shared" si="68"/>
        <v>0.22423285647241575</v>
      </c>
      <c r="U331" s="36">
        <f t="shared" si="69"/>
        <v>6.2766766545971242E-2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49526367</v>
      </c>
      <c r="E332" s="32">
        <f>SUM(E324:E331)</f>
        <v>49526367</v>
      </c>
      <c r="F332" s="32">
        <f>SUM(F324:F331)</f>
        <v>9815249</v>
      </c>
      <c r="G332" s="37">
        <f t="shared" si="63"/>
        <v>0.198182293484196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9815249</v>
      </c>
      <c r="O332" s="37">
        <f t="shared" si="67"/>
        <v>0.198182293484196</v>
      </c>
      <c r="P332" s="32">
        <f>SUM(P324:P331)</f>
        <v>9600388</v>
      </c>
      <c r="Q332" s="32">
        <f>SUM(Q324:Q331)</f>
        <v>45733180</v>
      </c>
      <c r="R332" s="32">
        <f>SUM(R324:R331)</f>
        <v>45932614</v>
      </c>
      <c r="S332" s="32">
        <f>SUM(S324:S331)</f>
        <v>9600388</v>
      </c>
      <c r="T332" s="37">
        <f t="shared" si="68"/>
        <v>0.20992172422735528</v>
      </c>
      <c r="U332" s="37">
        <f t="shared" si="69"/>
        <v>2.2380449623494281E-2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-180</v>
      </c>
      <c r="Q333" s="31">
        <v>0</v>
      </c>
      <c r="R333" s="31">
        <v>0</v>
      </c>
      <c r="S333" s="31">
        <v>-180</v>
      </c>
      <c r="T333" s="36">
        <f t="shared" si="68"/>
        <v>0</v>
      </c>
      <c r="U333" s="36">
        <f t="shared" si="69"/>
        <v>-1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7354231</v>
      </c>
      <c r="E336" s="31">
        <v>7354231</v>
      </c>
      <c r="F336" s="31">
        <v>1639713</v>
      </c>
      <c r="G336" s="36">
        <f t="shared" si="63"/>
        <v>0.22296185692290602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1639713</v>
      </c>
      <c r="O336" s="36">
        <f t="shared" si="67"/>
        <v>0.22296185692290602</v>
      </c>
      <c r="P336" s="31">
        <v>1458792</v>
      </c>
      <c r="Q336" s="31">
        <v>6038490</v>
      </c>
      <c r="R336" s="31">
        <v>6664731</v>
      </c>
      <c r="S336" s="31">
        <v>1458792</v>
      </c>
      <c r="T336" s="36">
        <f t="shared" si="68"/>
        <v>0.24158224986710253</v>
      </c>
      <c r="U336" s="36">
        <f t="shared" si="69"/>
        <v>0.12402110787555731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7354231</v>
      </c>
      <c r="E337" s="32">
        <f>SUM(E333:E336)</f>
        <v>7354231</v>
      </c>
      <c r="F337" s="32">
        <f>SUM(F333:F336)</f>
        <v>1639713</v>
      </c>
      <c r="G337" s="37">
        <f t="shared" si="63"/>
        <v>0.22296185692290602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1639713</v>
      </c>
      <c r="O337" s="37">
        <f t="shared" si="67"/>
        <v>0.22296185692290602</v>
      </c>
      <c r="P337" s="32">
        <f>SUM(P333:P336)</f>
        <v>1458612</v>
      </c>
      <c r="Q337" s="32">
        <f>SUM(Q333:Q336)</f>
        <v>6038490</v>
      </c>
      <c r="R337" s="32">
        <f>SUM(R333:R336)</f>
        <v>6664731</v>
      </c>
      <c r="S337" s="32">
        <f>SUM(S333:S336)</f>
        <v>1458612</v>
      </c>
      <c r="T337" s="37">
        <f t="shared" si="68"/>
        <v>0.24155244109040505</v>
      </c>
      <c r="U337" s="37">
        <f t="shared" si="69"/>
        <v>0.12415981768969409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1801985670</v>
      </c>
      <c r="E338" s="32">
        <f>SUM(E302,E304:E309,E311:E316,E318:E322,E324:E331,E333:E336)</f>
        <v>1801539670</v>
      </c>
      <c r="F338" s="32">
        <f>SUM(F302,F304:F309,F311:F316,F318:F322,F324:F331,F333:F336)</f>
        <v>374563346</v>
      </c>
      <c r="G338" s="37">
        <f t="shared" si="63"/>
        <v>0.207861445424258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374563346</v>
      </c>
      <c r="O338" s="37">
        <f t="shared" si="67"/>
        <v>0.207861445424258</v>
      </c>
      <c r="P338" s="32">
        <f>SUM(P302,P304:P309,P311:P316,P318:P322,P324:P331,P333:P336)</f>
        <v>339550713</v>
      </c>
      <c r="Q338" s="32">
        <f>SUM(Q302,Q304:Q309,Q311:Q316,Q318:Q322,Q324:Q331,Q333:Q336)</f>
        <v>1747581804</v>
      </c>
      <c r="R338" s="32">
        <f>SUM(R302,R304:R309,R311:R316,R318:R322,R324:R331,R333:R336)</f>
        <v>1690334073</v>
      </c>
      <c r="S338" s="32">
        <f>SUM(S302,S304:S309,S311:S316,S318:S322,S324:S331,S333:S336)</f>
        <v>339550713</v>
      </c>
      <c r="T338" s="37">
        <f t="shared" si="68"/>
        <v>0.19429746420042263</v>
      </c>
      <c r="U338" s="37">
        <f t="shared" si="69"/>
        <v>0.10311459130995848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7621460128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7621055014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1537638613</v>
      </c>
      <c r="G339" s="39">
        <f t="shared" si="63"/>
        <v>0.20175118509784848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1537638613</v>
      </c>
      <c r="O339" s="39">
        <f t="shared" si="67"/>
        <v>0.20175118509784848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1460295114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7429871192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7182632863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1460295114</v>
      </c>
      <c r="T339" s="39">
        <f t="shared" si="68"/>
        <v>0.19654379951732548</v>
      </c>
      <c r="U339" s="39">
        <f t="shared" si="69"/>
        <v>5.2964293490062264E-2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264827410</v>
      </c>
      <c r="E8" s="31">
        <v>264827410</v>
      </c>
      <c r="F8" s="31">
        <v>47415430</v>
      </c>
      <c r="G8" s="36">
        <f>IF(($D8       =0),0,($F8       /$D8       ))</f>
        <v>0.17904275845162704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47415430</v>
      </c>
      <c r="O8" s="36">
        <f>IF(($D8       =0),0,($N8       /$D8       ))</f>
        <v>0.17904275845162704</v>
      </c>
      <c r="P8" s="31">
        <v>66826930</v>
      </c>
      <c r="Q8" s="31">
        <v>282959774</v>
      </c>
      <c r="R8" s="31">
        <v>273273862</v>
      </c>
      <c r="S8" s="31">
        <v>66826930</v>
      </c>
      <c r="T8" s="36">
        <f>IF(($Q8       =0),0,($S8       /$Q8       ))</f>
        <v>0.23617113151921021</v>
      </c>
      <c r="U8" s="36">
        <f>IF(($P8       =0),0,(($F8       /$P8       )-1))</f>
        <v>-0.29047421451202382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470785550</v>
      </c>
      <c r="E9" s="31">
        <v>470785550</v>
      </c>
      <c r="F9" s="31">
        <v>74838126</v>
      </c>
      <c r="G9" s="36">
        <f>IF(($D9       =0),0,($F9       /$D9       ))</f>
        <v>0.15896436498528896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74838126</v>
      </c>
      <c r="O9" s="36">
        <f>IF(($D9       =0),0,($N9       /$D9       ))</f>
        <v>0.15896436498528896</v>
      </c>
      <c r="P9" s="31">
        <v>91796446</v>
      </c>
      <c r="Q9" s="31">
        <v>444685970</v>
      </c>
      <c r="R9" s="31">
        <v>432828450</v>
      </c>
      <c r="S9" s="31">
        <v>91796446</v>
      </c>
      <c r="T9" s="36">
        <f>IF(($Q9       =0),0,($S9       /$Q9       ))</f>
        <v>0.20642982282530747</v>
      </c>
      <c r="U9" s="36">
        <f>IF(($P9       =0),0,(($F9       /$P9       )-1))</f>
        <v>-0.18473830675318303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735612960</v>
      </c>
      <c r="E10" s="32">
        <f>SUM(E8:E9)</f>
        <v>735612960</v>
      </c>
      <c r="F10" s="32">
        <f>SUM(F8:F9)</f>
        <v>122253556</v>
      </c>
      <c r="G10" s="37">
        <f t="shared" ref="G10:G54" si="0">IF(($D10      =0),0,($F10      /$D10      ))</f>
        <v>0.16619277072008085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122253556</v>
      </c>
      <c r="O10" s="37">
        <f t="shared" ref="O10:O54" si="4">IF(($D10      =0),0,($N10      /$D10      ))</f>
        <v>0.16619277072008085</v>
      </c>
      <c r="P10" s="32">
        <f>SUM(P8:P9)</f>
        <v>158623376</v>
      </c>
      <c r="Q10" s="32">
        <f>SUM(Q8:Q9)</f>
        <v>727645744</v>
      </c>
      <c r="R10" s="32">
        <f>SUM(R8:R9)</f>
        <v>706102312</v>
      </c>
      <c r="S10" s="32">
        <f>SUM(S8:S9)</f>
        <v>158623376</v>
      </c>
      <c r="T10" s="37">
        <f t="shared" ref="T10:T54" si="5">IF(($Q10      =0),0,($S10      /$Q10      ))</f>
        <v>0.2179953326298848</v>
      </c>
      <c r="U10" s="37">
        <f t="shared" ref="U10:U54" si="6">IF(($P10      =0),0,(($F10      /$P10      )-1))</f>
        <v>-0.2292841125761943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22881942</v>
      </c>
      <c r="E11" s="31">
        <v>22881942</v>
      </c>
      <c r="F11" s="31">
        <v>5382928</v>
      </c>
      <c r="G11" s="36">
        <f t="shared" si="0"/>
        <v>0.23524786488839103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5382928</v>
      </c>
      <c r="O11" s="36">
        <f t="shared" si="4"/>
        <v>0.23524786488839103</v>
      </c>
      <c r="P11" s="31">
        <v>5343592</v>
      </c>
      <c r="Q11" s="31">
        <v>23438485</v>
      </c>
      <c r="R11" s="31">
        <v>23411706</v>
      </c>
      <c r="S11" s="31">
        <v>5343592</v>
      </c>
      <c r="T11" s="36">
        <f t="shared" si="5"/>
        <v>0.22798367727265648</v>
      </c>
      <c r="U11" s="36">
        <f t="shared" si="6"/>
        <v>7.3613404616221789E-3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2489082</v>
      </c>
      <c r="E12" s="31">
        <v>2501300</v>
      </c>
      <c r="F12" s="31">
        <v>486544</v>
      </c>
      <c r="G12" s="36">
        <f t="shared" si="0"/>
        <v>0.19547126209582488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486544</v>
      </c>
      <c r="O12" s="36">
        <f t="shared" si="4"/>
        <v>0.19547126209582488</v>
      </c>
      <c r="P12" s="31">
        <v>420453</v>
      </c>
      <c r="Q12" s="31">
        <v>3379315</v>
      </c>
      <c r="R12" s="31">
        <v>3354315</v>
      </c>
      <c r="S12" s="31">
        <v>420453</v>
      </c>
      <c r="T12" s="36">
        <f t="shared" si="5"/>
        <v>0.12441959391178389</v>
      </c>
      <c r="U12" s="36">
        <f t="shared" si="6"/>
        <v>0.15718998318480315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51297997</v>
      </c>
      <c r="E13" s="31">
        <v>51297997</v>
      </c>
      <c r="F13" s="31">
        <v>1784521</v>
      </c>
      <c r="G13" s="36">
        <f t="shared" si="0"/>
        <v>3.4787342671488711E-2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1784521</v>
      </c>
      <c r="O13" s="36">
        <f t="shared" si="4"/>
        <v>3.4787342671488711E-2</v>
      </c>
      <c r="P13" s="31">
        <v>1164811</v>
      </c>
      <c r="Q13" s="31">
        <v>37675008</v>
      </c>
      <c r="R13" s="31">
        <v>36131023</v>
      </c>
      <c r="S13" s="31">
        <v>1164811</v>
      </c>
      <c r="T13" s="36">
        <f t="shared" si="5"/>
        <v>3.0917339154911395E-2</v>
      </c>
      <c r="U13" s="36">
        <f t="shared" si="6"/>
        <v>0.53202622571387126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35675283</v>
      </c>
      <c r="E14" s="31">
        <v>35675283</v>
      </c>
      <c r="F14" s="31">
        <v>7376257</v>
      </c>
      <c r="G14" s="36">
        <f t="shared" si="0"/>
        <v>0.20676099472006992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7376257</v>
      </c>
      <c r="O14" s="36">
        <f t="shared" si="4"/>
        <v>0.20676099472006992</v>
      </c>
      <c r="P14" s="31">
        <v>7757864</v>
      </c>
      <c r="Q14" s="31">
        <v>29833605</v>
      </c>
      <c r="R14" s="31">
        <v>28514800</v>
      </c>
      <c r="S14" s="31">
        <v>7757864</v>
      </c>
      <c r="T14" s="36">
        <f t="shared" si="5"/>
        <v>0.260037766136543</v>
      </c>
      <c r="U14" s="36">
        <f t="shared" si="6"/>
        <v>-4.9189699638972795E-2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6243752</v>
      </c>
      <c r="E15" s="31">
        <v>6243752</v>
      </c>
      <c r="F15" s="31">
        <v>1308458</v>
      </c>
      <c r="G15" s="36">
        <f t="shared" si="0"/>
        <v>0.2095627757156274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1308458</v>
      </c>
      <c r="O15" s="36">
        <f t="shared" si="4"/>
        <v>0.2095627757156274</v>
      </c>
      <c r="P15" s="31">
        <v>1111414</v>
      </c>
      <c r="Q15" s="31">
        <v>7756881</v>
      </c>
      <c r="R15" s="31">
        <v>7177361</v>
      </c>
      <c r="S15" s="31">
        <v>1111414</v>
      </c>
      <c r="T15" s="36">
        <f t="shared" si="5"/>
        <v>0.14328104298622088</v>
      </c>
      <c r="U15" s="36">
        <f t="shared" si="6"/>
        <v>0.17729127039968895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39913675</v>
      </c>
      <c r="E16" s="31">
        <v>39913675</v>
      </c>
      <c r="F16" s="31">
        <v>6549070</v>
      </c>
      <c r="G16" s="36">
        <f t="shared" si="0"/>
        <v>0.16408085699951208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6549070</v>
      </c>
      <c r="O16" s="36">
        <f t="shared" si="4"/>
        <v>0.16408085699951208</v>
      </c>
      <c r="P16" s="31">
        <v>5863689</v>
      </c>
      <c r="Q16" s="31">
        <v>31456155</v>
      </c>
      <c r="R16" s="31">
        <v>37410048</v>
      </c>
      <c r="S16" s="31">
        <v>5863689</v>
      </c>
      <c r="T16" s="36">
        <f t="shared" si="5"/>
        <v>0.1864083197708048</v>
      </c>
      <c r="U16" s="36">
        <f t="shared" si="6"/>
        <v>0.11688563291811693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4797866</v>
      </c>
      <c r="E17" s="31">
        <v>4797866</v>
      </c>
      <c r="F17" s="31">
        <v>1225566</v>
      </c>
      <c r="G17" s="36">
        <f t="shared" si="0"/>
        <v>0.25543981428410045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1225566</v>
      </c>
      <c r="O17" s="36">
        <f t="shared" si="4"/>
        <v>0.25543981428410045</v>
      </c>
      <c r="P17" s="31">
        <v>1597535</v>
      </c>
      <c r="Q17" s="31">
        <v>5469340</v>
      </c>
      <c r="R17" s="31">
        <v>4833774</v>
      </c>
      <c r="S17" s="31">
        <v>1597535</v>
      </c>
      <c r="T17" s="36">
        <f t="shared" si="5"/>
        <v>0.29208917346517133</v>
      </c>
      <c r="U17" s="36">
        <f t="shared" si="6"/>
        <v>-0.23283934311298349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242181064</v>
      </c>
      <c r="E18" s="31">
        <v>323950164</v>
      </c>
      <c r="F18" s="31">
        <v>42295427</v>
      </c>
      <c r="G18" s="36">
        <f t="shared" si="0"/>
        <v>0.17464382351545041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42295427</v>
      </c>
      <c r="O18" s="36">
        <f t="shared" si="4"/>
        <v>0.17464382351545041</v>
      </c>
      <c r="P18" s="31">
        <v>22551153</v>
      </c>
      <c r="Q18" s="31">
        <v>95985576</v>
      </c>
      <c r="R18" s="31">
        <v>252803418</v>
      </c>
      <c r="S18" s="31">
        <v>22551153</v>
      </c>
      <c r="T18" s="36">
        <f t="shared" si="5"/>
        <v>0.23494314395737959</v>
      </c>
      <c r="U18" s="36">
        <f t="shared" si="6"/>
        <v>0.87553279426555264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405480661</v>
      </c>
      <c r="E19" s="32">
        <f>SUM(E11:E18)</f>
        <v>487261979</v>
      </c>
      <c r="F19" s="32">
        <f>SUM(F11:F18)</f>
        <v>66408771</v>
      </c>
      <c r="G19" s="37">
        <f t="shared" si="0"/>
        <v>0.1637778996320616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66408771</v>
      </c>
      <c r="O19" s="37">
        <f t="shared" si="4"/>
        <v>0.1637778996320616</v>
      </c>
      <c r="P19" s="32">
        <f>SUM(P11:P18)</f>
        <v>45810511</v>
      </c>
      <c r="Q19" s="32">
        <f>SUM(Q11:Q18)</f>
        <v>234994365</v>
      </c>
      <c r="R19" s="32">
        <f>SUM(R11:R18)</f>
        <v>393636445</v>
      </c>
      <c r="S19" s="32">
        <f>SUM(S11:S18)</f>
        <v>45810511</v>
      </c>
      <c r="T19" s="37">
        <f t="shared" si="5"/>
        <v>0.19494301916558723</v>
      </c>
      <c r="U19" s="37">
        <f t="shared" si="6"/>
        <v>0.44964047661463535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39295597</v>
      </c>
      <c r="E20" s="31">
        <v>39295597</v>
      </c>
      <c r="F20" s="31">
        <v>3527352</v>
      </c>
      <c r="G20" s="36">
        <f t="shared" si="0"/>
        <v>8.9764560645305885E-2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3527352</v>
      </c>
      <c r="O20" s="36">
        <f t="shared" si="4"/>
        <v>8.9764560645305885E-2</v>
      </c>
      <c r="P20" s="31">
        <v>479075</v>
      </c>
      <c r="Q20" s="31">
        <v>31016456</v>
      </c>
      <c r="R20" s="31">
        <v>34828838</v>
      </c>
      <c r="S20" s="31">
        <v>479075</v>
      </c>
      <c r="T20" s="36">
        <f t="shared" si="5"/>
        <v>1.5445833011998533E-2</v>
      </c>
      <c r="U20" s="36">
        <f t="shared" si="6"/>
        <v>6.3628388039451025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60190657</v>
      </c>
      <c r="E21" s="31">
        <v>59775305</v>
      </c>
      <c r="F21" s="31">
        <v>9029570</v>
      </c>
      <c r="G21" s="36">
        <f t="shared" si="0"/>
        <v>0.1500161395480365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9029570</v>
      </c>
      <c r="O21" s="36">
        <f t="shared" si="4"/>
        <v>0.1500161395480365</v>
      </c>
      <c r="P21" s="31">
        <v>7523968</v>
      </c>
      <c r="Q21" s="31">
        <v>52114654</v>
      </c>
      <c r="R21" s="31">
        <v>53471610</v>
      </c>
      <c r="S21" s="31">
        <v>7523968</v>
      </c>
      <c r="T21" s="36">
        <f t="shared" si="5"/>
        <v>0.14437336569480055</v>
      </c>
      <c r="U21" s="36">
        <f t="shared" si="6"/>
        <v>0.20010744330651065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15410069</v>
      </c>
      <c r="E22" s="31">
        <v>16070070</v>
      </c>
      <c r="F22" s="31">
        <v>3010955</v>
      </c>
      <c r="G22" s="36">
        <f t="shared" si="0"/>
        <v>0.19538880714940343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3010955</v>
      </c>
      <c r="O22" s="36">
        <f t="shared" si="4"/>
        <v>0.19538880714940343</v>
      </c>
      <c r="P22" s="31">
        <v>2894273</v>
      </c>
      <c r="Q22" s="31">
        <v>18064778</v>
      </c>
      <c r="R22" s="31">
        <v>17663594</v>
      </c>
      <c r="S22" s="31">
        <v>2894273</v>
      </c>
      <c r="T22" s="36">
        <f t="shared" si="5"/>
        <v>0.16021636136353296</v>
      </c>
      <c r="U22" s="36">
        <f t="shared" si="6"/>
        <v>4.0314787167623711E-2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9040864</v>
      </c>
      <c r="E23" s="31">
        <v>9040864</v>
      </c>
      <c r="F23" s="31">
        <v>2201004</v>
      </c>
      <c r="G23" s="36">
        <f t="shared" si="0"/>
        <v>0.24345062595787306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2201004</v>
      </c>
      <c r="O23" s="36">
        <f t="shared" si="4"/>
        <v>0.24345062595787306</v>
      </c>
      <c r="P23" s="31">
        <v>2094310</v>
      </c>
      <c r="Q23" s="31">
        <v>9777016</v>
      </c>
      <c r="R23" s="31">
        <v>8914074</v>
      </c>
      <c r="S23" s="31">
        <v>2094310</v>
      </c>
      <c r="T23" s="36">
        <f t="shared" si="5"/>
        <v>0.21420748416490268</v>
      </c>
      <c r="U23" s="36">
        <f t="shared" si="6"/>
        <v>5.0944702551198207E-2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10164877</v>
      </c>
      <c r="E24" s="31">
        <v>10164877</v>
      </c>
      <c r="F24" s="31">
        <v>2634708</v>
      </c>
      <c r="G24" s="36">
        <f t="shared" si="0"/>
        <v>0.25919723376879034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2634708</v>
      </c>
      <c r="O24" s="36">
        <f t="shared" si="4"/>
        <v>0.25919723376879034</v>
      </c>
      <c r="P24" s="31">
        <v>1984191</v>
      </c>
      <c r="Q24" s="31">
        <v>9915136</v>
      </c>
      <c r="R24" s="31">
        <v>10185692</v>
      </c>
      <c r="S24" s="31">
        <v>1984191</v>
      </c>
      <c r="T24" s="36">
        <f t="shared" si="5"/>
        <v>0.20011737610053962</v>
      </c>
      <c r="U24" s="36">
        <f t="shared" si="6"/>
        <v>0.32784999024791461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31520783</v>
      </c>
      <c r="E25" s="31">
        <v>31520783</v>
      </c>
      <c r="F25" s="31">
        <v>6227847</v>
      </c>
      <c r="G25" s="36">
        <f t="shared" si="0"/>
        <v>0.19757907029149624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6227847</v>
      </c>
      <c r="O25" s="36">
        <f t="shared" si="4"/>
        <v>0.19757907029149624</v>
      </c>
      <c r="P25" s="31">
        <v>7377350</v>
      </c>
      <c r="Q25" s="31">
        <v>31042556</v>
      </c>
      <c r="R25" s="31">
        <v>31140556</v>
      </c>
      <c r="S25" s="31">
        <v>7377350</v>
      </c>
      <c r="T25" s="36">
        <f t="shared" si="5"/>
        <v>0.23765278864279088</v>
      </c>
      <c r="U25" s="36">
        <f t="shared" si="6"/>
        <v>-0.15581516398164652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144791522</v>
      </c>
      <c r="E26" s="31">
        <v>144791522</v>
      </c>
      <c r="F26" s="31">
        <v>25638666</v>
      </c>
      <c r="G26" s="36">
        <f t="shared" si="0"/>
        <v>0.17707297807118844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25638666</v>
      </c>
      <c r="O26" s="36">
        <f t="shared" si="4"/>
        <v>0.17707297807118844</v>
      </c>
      <c r="P26" s="31">
        <v>23316499</v>
      </c>
      <c r="Q26" s="31">
        <v>117644652</v>
      </c>
      <c r="R26" s="31">
        <v>148546735</v>
      </c>
      <c r="S26" s="31">
        <v>23316499</v>
      </c>
      <c r="T26" s="36">
        <f t="shared" si="5"/>
        <v>0.19819429615891082</v>
      </c>
      <c r="U26" s="36">
        <f t="shared" si="6"/>
        <v>9.9593296575098966E-2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310414369</v>
      </c>
      <c r="E27" s="32">
        <f>SUM(E20:E26)</f>
        <v>310659018</v>
      </c>
      <c r="F27" s="32">
        <f>SUM(F20:F26)</f>
        <v>52270102</v>
      </c>
      <c r="G27" s="37">
        <f t="shared" si="0"/>
        <v>0.16838815216057218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52270102</v>
      </c>
      <c r="O27" s="37">
        <f t="shared" si="4"/>
        <v>0.16838815216057218</v>
      </c>
      <c r="P27" s="32">
        <f>SUM(P20:P26)</f>
        <v>45669666</v>
      </c>
      <c r="Q27" s="32">
        <f>SUM(Q20:Q26)</f>
        <v>269575248</v>
      </c>
      <c r="R27" s="32">
        <f>SUM(R20:R26)</f>
        <v>304751099</v>
      </c>
      <c r="S27" s="32">
        <f>SUM(S20:S26)</f>
        <v>45669666</v>
      </c>
      <c r="T27" s="37">
        <f t="shared" si="5"/>
        <v>0.16941342478149179</v>
      </c>
      <c r="U27" s="37">
        <f t="shared" si="6"/>
        <v>0.14452560261771996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24989394</v>
      </c>
      <c r="E28" s="31">
        <v>24989394</v>
      </c>
      <c r="F28" s="31">
        <v>4058452</v>
      </c>
      <c r="G28" s="36">
        <f t="shared" si="0"/>
        <v>0.16240697953699879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4058452</v>
      </c>
      <c r="O28" s="36">
        <f t="shared" si="4"/>
        <v>0.16240697953699879</v>
      </c>
      <c r="P28" s="31">
        <v>5048901</v>
      </c>
      <c r="Q28" s="31">
        <v>17343200</v>
      </c>
      <c r="R28" s="31">
        <v>29711627</v>
      </c>
      <c r="S28" s="31">
        <v>5048901</v>
      </c>
      <c r="T28" s="36">
        <f t="shared" si="5"/>
        <v>0.29111703722496424</v>
      </c>
      <c r="U28" s="36">
        <f t="shared" si="6"/>
        <v>-0.19617120636748475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23367140</v>
      </c>
      <c r="E29" s="31">
        <v>23367140</v>
      </c>
      <c r="F29" s="31">
        <v>3682283</v>
      </c>
      <c r="G29" s="36">
        <f t="shared" si="0"/>
        <v>0.15758381213961145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3682283</v>
      </c>
      <c r="O29" s="36">
        <f t="shared" si="4"/>
        <v>0.15758381213961145</v>
      </c>
      <c r="P29" s="31">
        <v>3746201</v>
      </c>
      <c r="Q29" s="31">
        <v>20269679</v>
      </c>
      <c r="R29" s="31">
        <v>20869676</v>
      </c>
      <c r="S29" s="31">
        <v>3746201</v>
      </c>
      <c r="T29" s="36">
        <f t="shared" si="5"/>
        <v>0.18481797368374703</v>
      </c>
      <c r="U29" s="36">
        <f t="shared" si="6"/>
        <v>-1.7062085029607377E-2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45705446</v>
      </c>
      <c r="E30" s="31">
        <v>45705446</v>
      </c>
      <c r="F30" s="31">
        <v>7922788</v>
      </c>
      <c r="G30" s="36">
        <f t="shared" si="0"/>
        <v>0.17334450691062067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7922788</v>
      </c>
      <c r="O30" s="36">
        <f t="shared" si="4"/>
        <v>0.17334450691062067</v>
      </c>
      <c r="P30" s="31">
        <v>8608880</v>
      </c>
      <c r="Q30" s="31">
        <v>46073371</v>
      </c>
      <c r="R30" s="31">
        <v>47418103</v>
      </c>
      <c r="S30" s="31">
        <v>8608880</v>
      </c>
      <c r="T30" s="36">
        <f t="shared" si="5"/>
        <v>0.18685153296032972</v>
      </c>
      <c r="U30" s="36">
        <f t="shared" si="6"/>
        <v>-7.9695848937376246E-2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12548521</v>
      </c>
      <c r="E31" s="31">
        <v>12548521</v>
      </c>
      <c r="F31" s="31">
        <v>2026968</v>
      </c>
      <c r="G31" s="36">
        <f t="shared" si="0"/>
        <v>0.16153043055831043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2026968</v>
      </c>
      <c r="O31" s="36">
        <f t="shared" si="4"/>
        <v>0.16153043055831043</v>
      </c>
      <c r="P31" s="31">
        <v>3396357</v>
      </c>
      <c r="Q31" s="31">
        <v>12292464</v>
      </c>
      <c r="R31" s="31">
        <v>16856722</v>
      </c>
      <c r="S31" s="31">
        <v>3396357</v>
      </c>
      <c r="T31" s="36">
        <f t="shared" si="5"/>
        <v>0.27629586712639548</v>
      </c>
      <c r="U31" s="36">
        <f t="shared" si="6"/>
        <v>-0.40319348054400639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15455383</v>
      </c>
      <c r="E32" s="31">
        <v>15455383</v>
      </c>
      <c r="F32" s="31">
        <v>3548288</v>
      </c>
      <c r="G32" s="36">
        <f t="shared" si="0"/>
        <v>0.2295826638524584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3548288</v>
      </c>
      <c r="O32" s="36">
        <f t="shared" si="4"/>
        <v>0.2295826638524584</v>
      </c>
      <c r="P32" s="31">
        <v>1697588</v>
      </c>
      <c r="Q32" s="31">
        <v>10895397</v>
      </c>
      <c r="R32" s="31">
        <v>14170825</v>
      </c>
      <c r="S32" s="31">
        <v>1697588</v>
      </c>
      <c r="T32" s="36">
        <f t="shared" si="5"/>
        <v>0.15580781498829277</v>
      </c>
      <c r="U32" s="36">
        <f t="shared" si="6"/>
        <v>1.0901938515116743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16213033</v>
      </c>
      <c r="E33" s="31">
        <v>16213033</v>
      </c>
      <c r="F33" s="31">
        <v>4014154</v>
      </c>
      <c r="G33" s="36">
        <f t="shared" si="0"/>
        <v>0.24758809779761751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4014154</v>
      </c>
      <c r="O33" s="36">
        <f t="shared" si="4"/>
        <v>0.24758809779761751</v>
      </c>
      <c r="P33" s="31">
        <v>3582476</v>
      </c>
      <c r="Q33" s="31">
        <v>14126695</v>
      </c>
      <c r="R33" s="31">
        <v>14126695</v>
      </c>
      <c r="S33" s="31">
        <v>3582476</v>
      </c>
      <c r="T33" s="36">
        <f t="shared" si="5"/>
        <v>0.25359618792647537</v>
      </c>
      <c r="U33" s="36">
        <f t="shared" si="6"/>
        <v>0.12049710870358932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118866112</v>
      </c>
      <c r="E34" s="31">
        <v>118866112</v>
      </c>
      <c r="F34" s="31">
        <v>21272749</v>
      </c>
      <c r="G34" s="36">
        <f t="shared" si="0"/>
        <v>0.17896395063380216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21272749</v>
      </c>
      <c r="O34" s="36">
        <f t="shared" si="4"/>
        <v>0.17896395063380216</v>
      </c>
      <c r="P34" s="31">
        <v>13267358</v>
      </c>
      <c r="Q34" s="31">
        <v>133775182</v>
      </c>
      <c r="R34" s="31">
        <v>149505162</v>
      </c>
      <c r="S34" s="31">
        <v>13267358</v>
      </c>
      <c r="T34" s="36">
        <f t="shared" si="5"/>
        <v>9.9176527377103474E-2</v>
      </c>
      <c r="U34" s="36">
        <f t="shared" si="6"/>
        <v>0.60338998917493591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257145029</v>
      </c>
      <c r="E35" s="32">
        <f>SUM(E28:E34)</f>
        <v>257145029</v>
      </c>
      <c r="F35" s="32">
        <f>SUM(F28:F34)</f>
        <v>46525682</v>
      </c>
      <c r="G35" s="37">
        <f t="shared" si="0"/>
        <v>0.18093167960870829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46525682</v>
      </c>
      <c r="O35" s="37">
        <f t="shared" si="4"/>
        <v>0.18093167960870829</v>
      </c>
      <c r="P35" s="32">
        <f>SUM(P28:P34)</f>
        <v>39347761</v>
      </c>
      <c r="Q35" s="32">
        <f>SUM(Q28:Q34)</f>
        <v>254775988</v>
      </c>
      <c r="R35" s="32">
        <f>SUM(R28:R34)</f>
        <v>292658810</v>
      </c>
      <c r="S35" s="32">
        <f>SUM(S28:S34)</f>
        <v>39347761</v>
      </c>
      <c r="T35" s="37">
        <f t="shared" si="5"/>
        <v>0.15444061784974808</v>
      </c>
      <c r="U35" s="37">
        <f t="shared" si="6"/>
        <v>0.18242260341064886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26587608</v>
      </c>
      <c r="E36" s="31">
        <v>26587608</v>
      </c>
      <c r="F36" s="31">
        <v>3926091</v>
      </c>
      <c r="G36" s="36">
        <f t="shared" si="0"/>
        <v>0.14766619847862961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3926091</v>
      </c>
      <c r="O36" s="36">
        <f t="shared" si="4"/>
        <v>0.14766619847862961</v>
      </c>
      <c r="P36" s="31">
        <v>3982395</v>
      </c>
      <c r="Q36" s="31">
        <v>25540455</v>
      </c>
      <c r="R36" s="31">
        <v>24643413</v>
      </c>
      <c r="S36" s="31">
        <v>3982395</v>
      </c>
      <c r="T36" s="36">
        <f t="shared" si="5"/>
        <v>0.15592498254240184</v>
      </c>
      <c r="U36" s="36">
        <f t="shared" si="6"/>
        <v>-1.41382258665953E-2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29842564</v>
      </c>
      <c r="E37" s="31">
        <v>29842564</v>
      </c>
      <c r="F37" s="31">
        <v>4170231</v>
      </c>
      <c r="G37" s="36">
        <f t="shared" si="0"/>
        <v>0.13974104235815663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4170231</v>
      </c>
      <c r="O37" s="36">
        <f t="shared" si="4"/>
        <v>0.13974104235815663</v>
      </c>
      <c r="P37" s="31">
        <v>2691423</v>
      </c>
      <c r="Q37" s="31">
        <v>33993041</v>
      </c>
      <c r="R37" s="31">
        <v>31165431</v>
      </c>
      <c r="S37" s="31">
        <v>2691423</v>
      </c>
      <c r="T37" s="36">
        <f t="shared" si="5"/>
        <v>7.9175705403938409E-2</v>
      </c>
      <c r="U37" s="36">
        <f t="shared" si="6"/>
        <v>0.54945209281484186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12050675</v>
      </c>
      <c r="E38" s="31">
        <v>12050675</v>
      </c>
      <c r="F38" s="31">
        <v>2718326</v>
      </c>
      <c r="G38" s="36">
        <f t="shared" si="0"/>
        <v>0.22557458399633215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2718326</v>
      </c>
      <c r="O38" s="36">
        <f t="shared" si="4"/>
        <v>0.22557458399633215</v>
      </c>
      <c r="P38" s="31">
        <v>2932833</v>
      </c>
      <c r="Q38" s="31">
        <v>7282183</v>
      </c>
      <c r="R38" s="31">
        <v>8964798</v>
      </c>
      <c r="S38" s="31">
        <v>2932833</v>
      </c>
      <c r="T38" s="36">
        <f t="shared" si="5"/>
        <v>0.40274090887306729</v>
      </c>
      <c r="U38" s="36">
        <f t="shared" si="6"/>
        <v>-7.3139861696864483E-2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64925509</v>
      </c>
      <c r="E39" s="31">
        <v>64925509</v>
      </c>
      <c r="F39" s="31">
        <v>14604779</v>
      </c>
      <c r="G39" s="36">
        <f t="shared" si="0"/>
        <v>0.22494670007130788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14604779</v>
      </c>
      <c r="O39" s="36">
        <f t="shared" si="4"/>
        <v>0.22494670007130788</v>
      </c>
      <c r="P39" s="31">
        <v>16922376</v>
      </c>
      <c r="Q39" s="31">
        <v>71915897</v>
      </c>
      <c r="R39" s="31">
        <v>59845773</v>
      </c>
      <c r="S39" s="31">
        <v>16922376</v>
      </c>
      <c r="T39" s="36">
        <f t="shared" si="5"/>
        <v>0.23530786246050717</v>
      </c>
      <c r="U39" s="36">
        <f t="shared" si="6"/>
        <v>-0.13695458604630939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133406356</v>
      </c>
      <c r="E40" s="32">
        <f>SUM(E36:E39)</f>
        <v>133406356</v>
      </c>
      <c r="F40" s="32">
        <f>SUM(F36:F39)</f>
        <v>25419427</v>
      </c>
      <c r="G40" s="37">
        <f t="shared" si="0"/>
        <v>0.19054134871954675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25419427</v>
      </c>
      <c r="O40" s="37">
        <f t="shared" si="4"/>
        <v>0.19054134871954675</v>
      </c>
      <c r="P40" s="32">
        <f>SUM(P36:P39)</f>
        <v>26529027</v>
      </c>
      <c r="Q40" s="32">
        <f>SUM(Q36:Q39)</f>
        <v>138731576</v>
      </c>
      <c r="R40" s="32">
        <f>SUM(R36:R39)</f>
        <v>124619415</v>
      </c>
      <c r="S40" s="32">
        <f>SUM(S36:S39)</f>
        <v>26529027</v>
      </c>
      <c r="T40" s="37">
        <f t="shared" si="5"/>
        <v>0.19122558659608971</v>
      </c>
      <c r="U40" s="37">
        <f t="shared" si="6"/>
        <v>-4.1825883776287709E-2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39385104</v>
      </c>
      <c r="E41" s="31">
        <v>39385104</v>
      </c>
      <c r="F41" s="31">
        <v>5779619</v>
      </c>
      <c r="G41" s="36">
        <f t="shared" si="0"/>
        <v>0.14674631810036606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5779619</v>
      </c>
      <c r="O41" s="36">
        <f t="shared" si="4"/>
        <v>0.14674631810036606</v>
      </c>
      <c r="P41" s="31">
        <v>6261876</v>
      </c>
      <c r="Q41" s="31">
        <v>36187113</v>
      </c>
      <c r="R41" s="31">
        <v>35322113</v>
      </c>
      <c r="S41" s="31">
        <v>6261876</v>
      </c>
      <c r="T41" s="36">
        <f t="shared" si="5"/>
        <v>0.17304160185422915</v>
      </c>
      <c r="U41" s="36">
        <f t="shared" si="6"/>
        <v>-7.7014779596402128E-2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33107161</v>
      </c>
      <c r="E42" s="31">
        <v>33107161</v>
      </c>
      <c r="F42" s="31">
        <v>8194628</v>
      </c>
      <c r="G42" s="36">
        <f t="shared" si="0"/>
        <v>0.24751829370087033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8194628</v>
      </c>
      <c r="O42" s="36">
        <f t="shared" si="4"/>
        <v>0.24751829370087033</v>
      </c>
      <c r="P42" s="31">
        <v>6857221</v>
      </c>
      <c r="Q42" s="31">
        <v>31841105</v>
      </c>
      <c r="R42" s="31">
        <v>34547105</v>
      </c>
      <c r="S42" s="31">
        <v>6857221</v>
      </c>
      <c r="T42" s="36">
        <f t="shared" si="5"/>
        <v>0.21535750722218969</v>
      </c>
      <c r="U42" s="36">
        <f t="shared" si="6"/>
        <v>0.19503629823218471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57586954</v>
      </c>
      <c r="E43" s="31">
        <v>57586954</v>
      </c>
      <c r="F43" s="31">
        <v>4624847</v>
      </c>
      <c r="G43" s="36">
        <f t="shared" si="0"/>
        <v>8.0310672448485471E-2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4624847</v>
      </c>
      <c r="O43" s="36">
        <f t="shared" si="4"/>
        <v>8.0310672448485471E-2</v>
      </c>
      <c r="P43" s="31">
        <v>3856700</v>
      </c>
      <c r="Q43" s="31">
        <v>43247914</v>
      </c>
      <c r="R43" s="31">
        <v>47289074</v>
      </c>
      <c r="S43" s="31">
        <v>3856700</v>
      </c>
      <c r="T43" s="36">
        <f t="shared" si="5"/>
        <v>8.9176555428777449E-2</v>
      </c>
      <c r="U43" s="36">
        <f t="shared" si="6"/>
        <v>0.19917209012886672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70659153</v>
      </c>
      <c r="E44" s="31">
        <v>70659153</v>
      </c>
      <c r="F44" s="31">
        <v>16335082</v>
      </c>
      <c r="G44" s="36">
        <f t="shared" si="0"/>
        <v>0.23118140122625019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16335082</v>
      </c>
      <c r="O44" s="36">
        <f t="shared" si="4"/>
        <v>0.23118140122625019</v>
      </c>
      <c r="P44" s="31">
        <v>6986305</v>
      </c>
      <c r="Q44" s="31">
        <v>36440718</v>
      </c>
      <c r="R44" s="31">
        <v>41774965</v>
      </c>
      <c r="S44" s="31">
        <v>6986305</v>
      </c>
      <c r="T44" s="36">
        <f t="shared" si="5"/>
        <v>0.19171699635556028</v>
      </c>
      <c r="U44" s="36">
        <f t="shared" si="6"/>
        <v>1.3381575811534137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38754607</v>
      </c>
      <c r="E45" s="31">
        <v>38754607</v>
      </c>
      <c r="F45" s="31">
        <v>6534947</v>
      </c>
      <c r="G45" s="36">
        <f t="shared" si="0"/>
        <v>0.16862374581685216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6534947</v>
      </c>
      <c r="O45" s="36">
        <f t="shared" si="4"/>
        <v>0.16862374581685216</v>
      </c>
      <c r="P45" s="31">
        <v>5773925</v>
      </c>
      <c r="Q45" s="31">
        <v>39533981</v>
      </c>
      <c r="R45" s="31">
        <v>35394389</v>
      </c>
      <c r="S45" s="31">
        <v>5773925</v>
      </c>
      <c r="T45" s="36">
        <f t="shared" si="5"/>
        <v>0.14604967306479963</v>
      </c>
      <c r="U45" s="36">
        <f t="shared" si="6"/>
        <v>0.13180323610022637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177667448</v>
      </c>
      <c r="E46" s="31">
        <v>177667448</v>
      </c>
      <c r="F46" s="31">
        <v>18174913</v>
      </c>
      <c r="G46" s="36">
        <f t="shared" si="0"/>
        <v>0.10229737188547899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18174913</v>
      </c>
      <c r="O46" s="36">
        <f t="shared" si="4"/>
        <v>0.10229737188547899</v>
      </c>
      <c r="P46" s="31">
        <v>18118375</v>
      </c>
      <c r="Q46" s="31">
        <v>183430776</v>
      </c>
      <c r="R46" s="31">
        <v>184990776</v>
      </c>
      <c r="S46" s="31">
        <v>18118375</v>
      </c>
      <c r="T46" s="36">
        <f t="shared" si="5"/>
        <v>9.8775000548435771E-2</v>
      </c>
      <c r="U46" s="36">
        <f t="shared" si="6"/>
        <v>3.1204785197347373E-3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417160427</v>
      </c>
      <c r="E47" s="32">
        <f>SUM(E41:E46)</f>
        <v>417160427</v>
      </c>
      <c r="F47" s="32">
        <f>SUM(F41:F46)</f>
        <v>59644036</v>
      </c>
      <c r="G47" s="37">
        <f t="shared" si="0"/>
        <v>0.14297625599083971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59644036</v>
      </c>
      <c r="O47" s="37">
        <f t="shared" si="4"/>
        <v>0.14297625599083971</v>
      </c>
      <c r="P47" s="32">
        <f>SUM(P41:P46)</f>
        <v>47854402</v>
      </c>
      <c r="Q47" s="32">
        <f>SUM(Q41:Q46)</f>
        <v>370681607</v>
      </c>
      <c r="R47" s="32">
        <f>SUM(R41:R46)</f>
        <v>379318422</v>
      </c>
      <c r="S47" s="32">
        <f>SUM(S41:S46)</f>
        <v>47854402</v>
      </c>
      <c r="T47" s="37">
        <f t="shared" si="5"/>
        <v>0.12909839899339812</v>
      </c>
      <c r="U47" s="37">
        <f t="shared" si="6"/>
        <v>0.24636467090321168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45202544</v>
      </c>
      <c r="E48" s="31">
        <v>45202544</v>
      </c>
      <c r="F48" s="31">
        <v>4412236</v>
      </c>
      <c r="G48" s="36">
        <f t="shared" si="0"/>
        <v>9.7610346886670807E-2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4412236</v>
      </c>
      <c r="O48" s="36">
        <f t="shared" si="4"/>
        <v>9.7610346886670807E-2</v>
      </c>
      <c r="P48" s="31">
        <v>5484838</v>
      </c>
      <c r="Q48" s="31">
        <v>48685884</v>
      </c>
      <c r="R48" s="31">
        <v>48535897</v>
      </c>
      <c r="S48" s="31">
        <v>5484838</v>
      </c>
      <c r="T48" s="36">
        <f t="shared" si="5"/>
        <v>0.11265766479663797</v>
      </c>
      <c r="U48" s="36">
        <f t="shared" si="6"/>
        <v>-0.19555764454665758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57106982</v>
      </c>
      <c r="E49" s="31">
        <v>57106982</v>
      </c>
      <c r="F49" s="31">
        <v>16394108</v>
      </c>
      <c r="G49" s="36">
        <f t="shared" si="0"/>
        <v>0.28707712132292335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16394108</v>
      </c>
      <c r="O49" s="36">
        <f t="shared" si="4"/>
        <v>0.28707712132292335</v>
      </c>
      <c r="P49" s="31">
        <v>13018501</v>
      </c>
      <c r="Q49" s="31">
        <v>67510030</v>
      </c>
      <c r="R49" s="31">
        <v>76463308</v>
      </c>
      <c r="S49" s="31">
        <v>13018501</v>
      </c>
      <c r="T49" s="36">
        <f t="shared" si="5"/>
        <v>0.1928380271790725</v>
      </c>
      <c r="U49" s="36">
        <f t="shared" si="6"/>
        <v>0.25929306300318289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38827464</v>
      </c>
      <c r="E50" s="31">
        <v>38827464</v>
      </c>
      <c r="F50" s="31">
        <v>4927238</v>
      </c>
      <c r="G50" s="36">
        <f t="shared" si="0"/>
        <v>0.12690084523676334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4927238</v>
      </c>
      <c r="O50" s="36">
        <f t="shared" si="4"/>
        <v>0.12690084523676334</v>
      </c>
      <c r="P50" s="31">
        <v>5269903</v>
      </c>
      <c r="Q50" s="31">
        <v>33167784</v>
      </c>
      <c r="R50" s="31">
        <v>35612554</v>
      </c>
      <c r="S50" s="31">
        <v>5269903</v>
      </c>
      <c r="T50" s="36">
        <f t="shared" si="5"/>
        <v>0.15888619511029137</v>
      </c>
      <c r="U50" s="36">
        <f t="shared" si="6"/>
        <v>-6.5023018450244718E-2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40118932</v>
      </c>
      <c r="E51" s="31">
        <v>40118932</v>
      </c>
      <c r="F51" s="31">
        <v>7460786</v>
      </c>
      <c r="G51" s="36">
        <f t="shared" si="0"/>
        <v>0.18596671516579755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7460786</v>
      </c>
      <c r="O51" s="36">
        <f t="shared" si="4"/>
        <v>0.18596671516579755</v>
      </c>
      <c r="P51" s="31">
        <v>833448</v>
      </c>
      <c r="Q51" s="31">
        <v>43706896</v>
      </c>
      <c r="R51" s="31">
        <v>133081856</v>
      </c>
      <c r="S51" s="31">
        <v>833448</v>
      </c>
      <c r="T51" s="36">
        <f t="shared" si="5"/>
        <v>1.9069027459648474E-2</v>
      </c>
      <c r="U51" s="36">
        <f t="shared" si="6"/>
        <v>7.9517114445052357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82907666</v>
      </c>
      <c r="E52" s="31">
        <v>82907666</v>
      </c>
      <c r="F52" s="31">
        <v>23902419</v>
      </c>
      <c r="G52" s="36">
        <f t="shared" si="0"/>
        <v>0.28830167526366018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23902419</v>
      </c>
      <c r="O52" s="36">
        <f t="shared" si="4"/>
        <v>0.28830167526366018</v>
      </c>
      <c r="P52" s="31">
        <v>18948657</v>
      </c>
      <c r="Q52" s="31">
        <v>78547820</v>
      </c>
      <c r="R52" s="31">
        <v>85245258</v>
      </c>
      <c r="S52" s="31">
        <v>18948657</v>
      </c>
      <c r="T52" s="36">
        <f t="shared" si="5"/>
        <v>0.24123721065715129</v>
      </c>
      <c r="U52" s="36">
        <f t="shared" si="6"/>
        <v>0.2614307705290142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264163588</v>
      </c>
      <c r="E53" s="32">
        <f>SUM(E48:E52)</f>
        <v>264163588</v>
      </c>
      <c r="F53" s="32">
        <f>SUM(F48:F52)</f>
        <v>57096787</v>
      </c>
      <c r="G53" s="37">
        <f t="shared" si="0"/>
        <v>0.21614177575449953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57096787</v>
      </c>
      <c r="O53" s="37">
        <f t="shared" si="4"/>
        <v>0.21614177575449953</v>
      </c>
      <c r="P53" s="32">
        <f>SUM(P48:P52)</f>
        <v>43555347</v>
      </c>
      <c r="Q53" s="32">
        <f>SUM(Q48:Q52)</f>
        <v>271618414</v>
      </c>
      <c r="R53" s="32">
        <f>SUM(R48:R52)</f>
        <v>378938873</v>
      </c>
      <c r="S53" s="32">
        <f>SUM(S48:S52)</f>
        <v>43555347</v>
      </c>
      <c r="T53" s="37">
        <f t="shared" si="5"/>
        <v>0.16035491246186276</v>
      </c>
      <c r="U53" s="37">
        <f t="shared" si="6"/>
        <v>0.31090189684403158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2523383390</v>
      </c>
      <c r="E54" s="32">
        <f>SUM(E8:E9,E11:E18,E20:E26,E28:E34,E36:E39,E41:E46,E48:E52)</f>
        <v>2605409357</v>
      </c>
      <c r="F54" s="32">
        <f>SUM(F8:F9,F11:F18,F20:F26,F28:F34,F36:F39,F41:F46,F48:F52)</f>
        <v>429618361</v>
      </c>
      <c r="G54" s="37">
        <f t="shared" si="0"/>
        <v>0.17025488980491388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429618361</v>
      </c>
      <c r="O54" s="37">
        <f t="shared" si="4"/>
        <v>0.17025488980491388</v>
      </c>
      <c r="P54" s="32">
        <f>SUM(P8:P9,P11:P18,P20:P26,P28:P34,P36:P39,P41:P46,P48:P52)</f>
        <v>407390090</v>
      </c>
      <c r="Q54" s="32">
        <f>SUM(Q8:Q9,Q11:Q18,Q20:Q26,Q28:Q34,Q36:Q39,Q41:Q46,Q48:Q52)</f>
        <v>2268022942</v>
      </c>
      <c r="R54" s="32">
        <f>SUM(R8:R9,R11:R18,R20:R26,R28:R34,R36:R39,R41:R46,R48:R52)</f>
        <v>2580025376</v>
      </c>
      <c r="S54" s="32">
        <f>SUM(S8:S9,S11:S18,S20:S26,S28:S34,S36:S39,S41:S46,S48:S52)</f>
        <v>407390090</v>
      </c>
      <c r="T54" s="37">
        <f t="shared" si="5"/>
        <v>0.17962344315651108</v>
      </c>
      <c r="U54" s="37">
        <f t="shared" si="6"/>
        <v>5.4562620804055495E-2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73649270</v>
      </c>
      <c r="E57" s="31">
        <v>73649270</v>
      </c>
      <c r="F57" s="31">
        <v>13974236</v>
      </c>
      <c r="G57" s="36">
        <f t="shared" ref="G57:G85" si="7">IF(($D57      =0),0,($F57      /$D57      ))</f>
        <v>0.18974031921837106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13974236</v>
      </c>
      <c r="O57" s="36">
        <f t="shared" ref="O57:O85" si="11">IF(($D57      =0),0,($N57      /$D57      ))</f>
        <v>0.18974031921837106</v>
      </c>
      <c r="P57" s="31">
        <v>11339212</v>
      </c>
      <c r="Q57" s="31">
        <v>62448440</v>
      </c>
      <c r="R57" s="31">
        <v>59636085</v>
      </c>
      <c r="S57" s="31">
        <v>11339212</v>
      </c>
      <c r="T57" s="36">
        <f t="shared" ref="T57:T85" si="12">IF(($Q57      =0),0,($S57      /$Q57      ))</f>
        <v>0.18157718591529268</v>
      </c>
      <c r="U57" s="36">
        <f t="shared" ref="U57:U85" si="13">IF(($P57      =0),0,(($F57      /$P57      )-1))</f>
        <v>0.23238157995458586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73649270</v>
      </c>
      <c r="E58" s="32">
        <f>E57</f>
        <v>73649270</v>
      </c>
      <c r="F58" s="32">
        <f>F57</f>
        <v>13974236</v>
      </c>
      <c r="G58" s="37">
        <f t="shared" si="7"/>
        <v>0.18974031921837106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13974236</v>
      </c>
      <c r="O58" s="37">
        <f t="shared" si="11"/>
        <v>0.18974031921837106</v>
      </c>
      <c r="P58" s="32">
        <f>P57</f>
        <v>11339212</v>
      </c>
      <c r="Q58" s="32">
        <f>Q57</f>
        <v>62448440</v>
      </c>
      <c r="R58" s="32">
        <f>R57</f>
        <v>59636085</v>
      </c>
      <c r="S58" s="32">
        <f>S57</f>
        <v>11339212</v>
      </c>
      <c r="T58" s="37">
        <f t="shared" si="12"/>
        <v>0.18157718591529268</v>
      </c>
      <c r="U58" s="37">
        <f t="shared" si="13"/>
        <v>0.23238157995458586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6736797</v>
      </c>
      <c r="E59" s="31">
        <v>6736797</v>
      </c>
      <c r="F59" s="31">
        <v>99346</v>
      </c>
      <c r="G59" s="36">
        <f t="shared" si="7"/>
        <v>1.4746770609237595E-2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99346</v>
      </c>
      <c r="O59" s="36">
        <f t="shared" si="11"/>
        <v>1.4746770609237595E-2</v>
      </c>
      <c r="P59" s="31">
        <v>718375</v>
      </c>
      <c r="Q59" s="31">
        <v>10527921</v>
      </c>
      <c r="R59" s="31">
        <v>9965221</v>
      </c>
      <c r="S59" s="31">
        <v>718375</v>
      </c>
      <c r="T59" s="36">
        <f t="shared" si="12"/>
        <v>6.8235219470206887E-2</v>
      </c>
      <c r="U59" s="36">
        <f t="shared" si="13"/>
        <v>-0.86170732556116236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200000</v>
      </c>
      <c r="E60" s="31">
        <v>200000</v>
      </c>
      <c r="F60" s="31">
        <v>63069</v>
      </c>
      <c r="G60" s="36">
        <f t="shared" si="7"/>
        <v>0.31534499999999999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63069</v>
      </c>
      <c r="O60" s="36">
        <f t="shared" si="11"/>
        <v>0.31534499999999999</v>
      </c>
      <c r="P60" s="31">
        <v>0</v>
      </c>
      <c r="Q60" s="31">
        <v>84036</v>
      </c>
      <c r="R60" s="31">
        <v>84036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8578788</v>
      </c>
      <c r="E61" s="31">
        <v>8578788</v>
      </c>
      <c r="F61" s="31">
        <v>1505604</v>
      </c>
      <c r="G61" s="36">
        <f t="shared" si="7"/>
        <v>0.17550311302715488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1505604</v>
      </c>
      <c r="O61" s="36">
        <f t="shared" si="11"/>
        <v>0.17550311302715488</v>
      </c>
      <c r="P61" s="31">
        <v>817947</v>
      </c>
      <c r="Q61" s="31">
        <v>9862104</v>
      </c>
      <c r="R61" s="31">
        <v>9862104</v>
      </c>
      <c r="S61" s="31">
        <v>817947</v>
      </c>
      <c r="T61" s="36">
        <f t="shared" si="12"/>
        <v>8.2938387183911264E-2</v>
      </c>
      <c r="U61" s="36">
        <f t="shared" si="13"/>
        <v>0.84071095070952029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16853946</v>
      </c>
      <c r="E62" s="31">
        <v>16853946</v>
      </c>
      <c r="F62" s="31">
        <v>4270116</v>
      </c>
      <c r="G62" s="36">
        <f t="shared" si="7"/>
        <v>0.2533600143254286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4270116</v>
      </c>
      <c r="O62" s="36">
        <f t="shared" si="11"/>
        <v>0.2533600143254286</v>
      </c>
      <c r="P62" s="31">
        <v>3550459</v>
      </c>
      <c r="Q62" s="31">
        <v>15362366</v>
      </c>
      <c r="R62" s="31">
        <v>13961425</v>
      </c>
      <c r="S62" s="31">
        <v>3550459</v>
      </c>
      <c r="T62" s="36">
        <f t="shared" si="12"/>
        <v>0.2311140744856619</v>
      </c>
      <c r="U62" s="36">
        <f t="shared" si="13"/>
        <v>0.20269407420280028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32369531</v>
      </c>
      <c r="E63" s="32">
        <f>SUM(E59:E62)</f>
        <v>32369531</v>
      </c>
      <c r="F63" s="32">
        <f>SUM(F59:F62)</f>
        <v>5938135</v>
      </c>
      <c r="G63" s="37">
        <f t="shared" si="7"/>
        <v>0.1834482866001364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5938135</v>
      </c>
      <c r="O63" s="37">
        <f t="shared" si="11"/>
        <v>0.1834482866001364</v>
      </c>
      <c r="P63" s="32">
        <f>SUM(P59:P62)</f>
        <v>5086781</v>
      </c>
      <c r="Q63" s="32">
        <f>SUM(Q59:Q62)</f>
        <v>35836427</v>
      </c>
      <c r="R63" s="32">
        <f>SUM(R59:R62)</f>
        <v>33872786</v>
      </c>
      <c r="S63" s="32">
        <f>SUM(S59:S62)</f>
        <v>5086781</v>
      </c>
      <c r="T63" s="37">
        <f t="shared" si="12"/>
        <v>0.14194442431439944</v>
      </c>
      <c r="U63" s="37">
        <f t="shared" si="13"/>
        <v>0.16736596287514649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32158044</v>
      </c>
      <c r="E64" s="31">
        <v>32158044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20930</v>
      </c>
      <c r="Q64" s="31">
        <v>26469645</v>
      </c>
      <c r="R64" s="31">
        <v>26469645</v>
      </c>
      <c r="S64" s="31">
        <v>20930</v>
      </c>
      <c r="T64" s="36">
        <f t="shared" si="12"/>
        <v>7.9071706477363028E-4</v>
      </c>
      <c r="U64" s="36">
        <f t="shared" si="13"/>
        <v>-1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14536565</v>
      </c>
      <c r="E65" s="31">
        <v>14536565</v>
      </c>
      <c r="F65" s="31">
        <v>3358508</v>
      </c>
      <c r="G65" s="36">
        <f t="shared" si="7"/>
        <v>0.23103862570008801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3358508</v>
      </c>
      <c r="O65" s="36">
        <f t="shared" si="11"/>
        <v>0.23103862570008801</v>
      </c>
      <c r="P65" s="31">
        <v>3727131</v>
      </c>
      <c r="Q65" s="31">
        <v>12075116</v>
      </c>
      <c r="R65" s="31">
        <v>12871352</v>
      </c>
      <c r="S65" s="31">
        <v>3727131</v>
      </c>
      <c r="T65" s="36">
        <f t="shared" si="12"/>
        <v>0.30866212796630693</v>
      </c>
      <c r="U65" s="36">
        <f t="shared" si="13"/>
        <v>-9.8902614370141584E-2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9353697</v>
      </c>
      <c r="E66" s="31">
        <v>9353697</v>
      </c>
      <c r="F66" s="31">
        <v>2251099</v>
      </c>
      <c r="G66" s="36">
        <f t="shared" si="7"/>
        <v>0.2406640924973302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2251099</v>
      </c>
      <c r="O66" s="36">
        <f t="shared" si="11"/>
        <v>0.2406640924973302</v>
      </c>
      <c r="P66" s="31">
        <v>50603</v>
      </c>
      <c r="Q66" s="31">
        <v>8618472</v>
      </c>
      <c r="R66" s="31">
        <v>8122840</v>
      </c>
      <c r="S66" s="31">
        <v>50603</v>
      </c>
      <c r="T66" s="36">
        <f t="shared" si="12"/>
        <v>5.871458420935869E-3</v>
      </c>
      <c r="U66" s="36">
        <f t="shared" si="13"/>
        <v>43.485485050293462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63032396</v>
      </c>
      <c r="E67" s="31">
        <v>63032396</v>
      </c>
      <c r="F67" s="31">
        <v>11961843</v>
      </c>
      <c r="G67" s="36">
        <f t="shared" si="7"/>
        <v>0.18977293834744915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11961843</v>
      </c>
      <c r="O67" s="36">
        <f t="shared" si="11"/>
        <v>0.18977293834744915</v>
      </c>
      <c r="P67" s="31">
        <v>11210775</v>
      </c>
      <c r="Q67" s="31">
        <v>61435369</v>
      </c>
      <c r="R67" s="31">
        <v>61499344</v>
      </c>
      <c r="S67" s="31">
        <v>11210775</v>
      </c>
      <c r="T67" s="36">
        <f t="shared" si="12"/>
        <v>0.18248079538677467</v>
      </c>
      <c r="U67" s="36">
        <f t="shared" si="13"/>
        <v>6.6995189895435514E-2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13312745</v>
      </c>
      <c r="E68" s="31">
        <v>13312745</v>
      </c>
      <c r="F68" s="31">
        <v>3189882</v>
      </c>
      <c r="G68" s="36">
        <f t="shared" si="7"/>
        <v>0.23961113955085897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3189882</v>
      </c>
      <c r="O68" s="36">
        <f t="shared" si="11"/>
        <v>0.23961113955085897</v>
      </c>
      <c r="P68" s="31">
        <v>3646429</v>
      </c>
      <c r="Q68" s="31">
        <v>11520008</v>
      </c>
      <c r="R68" s="31">
        <v>12739682</v>
      </c>
      <c r="S68" s="31">
        <v>3646429</v>
      </c>
      <c r="T68" s="36">
        <f t="shared" si="12"/>
        <v>0.31653007532633659</v>
      </c>
      <c r="U68" s="36">
        <f t="shared" si="13"/>
        <v>-0.12520386383500126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10012240</v>
      </c>
      <c r="E69" s="31">
        <v>10012240</v>
      </c>
      <c r="F69" s="31">
        <v>2212156</v>
      </c>
      <c r="G69" s="36">
        <f t="shared" si="7"/>
        <v>0.22094516312034071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2212156</v>
      </c>
      <c r="O69" s="36">
        <f t="shared" si="11"/>
        <v>0.22094516312034071</v>
      </c>
      <c r="P69" s="31">
        <v>3015641</v>
      </c>
      <c r="Q69" s="31">
        <v>11278994</v>
      </c>
      <c r="R69" s="31">
        <v>10934025</v>
      </c>
      <c r="S69" s="31">
        <v>3015641</v>
      </c>
      <c r="T69" s="36">
        <f t="shared" si="12"/>
        <v>0.26736790532914551</v>
      </c>
      <c r="U69" s="36">
        <f t="shared" si="13"/>
        <v>-0.26643920811528954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142405687</v>
      </c>
      <c r="E70" s="32">
        <f>SUM(E64:E69)</f>
        <v>142405687</v>
      </c>
      <c r="F70" s="32">
        <f>SUM(F64:F69)</f>
        <v>22973488</v>
      </c>
      <c r="G70" s="37">
        <f t="shared" si="7"/>
        <v>0.16132423138410196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22973488</v>
      </c>
      <c r="O70" s="37">
        <f t="shared" si="11"/>
        <v>0.16132423138410196</v>
      </c>
      <c r="P70" s="32">
        <f>SUM(P64:P69)</f>
        <v>21671509</v>
      </c>
      <c r="Q70" s="32">
        <f>SUM(Q64:Q69)</f>
        <v>131397604</v>
      </c>
      <c r="R70" s="32">
        <f>SUM(R64:R69)</f>
        <v>132636888</v>
      </c>
      <c r="S70" s="32">
        <f>SUM(S64:S69)</f>
        <v>21671509</v>
      </c>
      <c r="T70" s="37">
        <f t="shared" si="12"/>
        <v>0.16493077758099758</v>
      </c>
      <c r="U70" s="37">
        <f t="shared" si="13"/>
        <v>6.0077911510453719E-2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11147064</v>
      </c>
      <c r="E71" s="31">
        <v>11147064</v>
      </c>
      <c r="F71" s="31">
        <v>2237424</v>
      </c>
      <c r="G71" s="36">
        <f t="shared" si="7"/>
        <v>0.20071868251586247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2237424</v>
      </c>
      <c r="O71" s="36">
        <f t="shared" si="11"/>
        <v>0.20071868251586247</v>
      </c>
      <c r="P71" s="31">
        <v>2239723</v>
      </c>
      <c r="Q71" s="31">
        <v>10758636</v>
      </c>
      <c r="R71" s="31">
        <v>11572032</v>
      </c>
      <c r="S71" s="31">
        <v>2239723</v>
      </c>
      <c r="T71" s="36">
        <f t="shared" si="12"/>
        <v>0.20817908515540445</v>
      </c>
      <c r="U71" s="36">
        <f t="shared" si="13"/>
        <v>-1.0264662192601692E-3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23351466</v>
      </c>
      <c r="E72" s="31">
        <v>23351466</v>
      </c>
      <c r="F72" s="31">
        <v>4826519</v>
      </c>
      <c r="G72" s="36">
        <f t="shared" si="7"/>
        <v>0.20669019238449526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4826519</v>
      </c>
      <c r="O72" s="36">
        <f t="shared" si="11"/>
        <v>0.20669019238449526</v>
      </c>
      <c r="P72" s="31">
        <v>5526054</v>
      </c>
      <c r="Q72" s="31">
        <v>20412250</v>
      </c>
      <c r="R72" s="31">
        <v>20412250</v>
      </c>
      <c r="S72" s="31">
        <v>5526054</v>
      </c>
      <c r="T72" s="36">
        <f t="shared" si="12"/>
        <v>0.27072243383262501</v>
      </c>
      <c r="U72" s="36">
        <f t="shared" si="13"/>
        <v>-0.12658852048858005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3649116</v>
      </c>
      <c r="E73" s="31">
        <v>3649116</v>
      </c>
      <c r="F73" s="31">
        <v>634552</v>
      </c>
      <c r="G73" s="36">
        <f t="shared" si="7"/>
        <v>0.17389197822157476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634552</v>
      </c>
      <c r="O73" s="36">
        <f t="shared" si="11"/>
        <v>0.17389197822157476</v>
      </c>
      <c r="P73" s="31">
        <v>610442</v>
      </c>
      <c r="Q73" s="31">
        <v>3238326</v>
      </c>
      <c r="R73" s="31">
        <v>3230823</v>
      </c>
      <c r="S73" s="31">
        <v>610442</v>
      </c>
      <c r="T73" s="36">
        <f t="shared" si="12"/>
        <v>0.18850541915792296</v>
      </c>
      <c r="U73" s="36">
        <f t="shared" si="13"/>
        <v>3.9495971771273952E-2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39196453</v>
      </c>
      <c r="E74" s="31">
        <v>39196453</v>
      </c>
      <c r="F74" s="31">
        <v>6667895</v>
      </c>
      <c r="G74" s="36">
        <f t="shared" si="7"/>
        <v>0.17011475502643059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6667895</v>
      </c>
      <c r="O74" s="36">
        <f t="shared" si="11"/>
        <v>0.17011475502643059</v>
      </c>
      <c r="P74" s="31">
        <v>5687011</v>
      </c>
      <c r="Q74" s="31">
        <v>29098351</v>
      </c>
      <c r="R74" s="31">
        <v>25892407</v>
      </c>
      <c r="S74" s="31">
        <v>5687011</v>
      </c>
      <c r="T74" s="36">
        <f t="shared" si="12"/>
        <v>0.1954410062618325</v>
      </c>
      <c r="U74" s="36">
        <f t="shared" si="13"/>
        <v>0.17247795019211321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4731786</v>
      </c>
      <c r="E75" s="31">
        <v>4731786</v>
      </c>
      <c r="F75" s="31">
        <v>588704</v>
      </c>
      <c r="G75" s="36">
        <f t="shared" si="7"/>
        <v>0.12441475586596688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588704</v>
      </c>
      <c r="O75" s="36">
        <f t="shared" si="11"/>
        <v>0.12441475586596688</v>
      </c>
      <c r="P75" s="31">
        <v>877847</v>
      </c>
      <c r="Q75" s="31">
        <v>23180716</v>
      </c>
      <c r="R75" s="31">
        <v>3873679</v>
      </c>
      <c r="S75" s="31">
        <v>877847</v>
      </c>
      <c r="T75" s="36">
        <f t="shared" si="12"/>
        <v>3.7869710323011591E-2</v>
      </c>
      <c r="U75" s="36">
        <f t="shared" si="13"/>
        <v>-0.32937744276622238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6643882</v>
      </c>
      <c r="E76" s="31">
        <v>6643882</v>
      </c>
      <c r="F76" s="31">
        <v>1281771</v>
      </c>
      <c r="G76" s="36">
        <f t="shared" si="7"/>
        <v>0.19292500980601401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1281771</v>
      </c>
      <c r="O76" s="36">
        <f t="shared" si="11"/>
        <v>0.19292500980601401</v>
      </c>
      <c r="P76" s="31">
        <v>1632277</v>
      </c>
      <c r="Q76" s="31">
        <v>7615788</v>
      </c>
      <c r="R76" s="31">
        <v>6642812</v>
      </c>
      <c r="S76" s="31">
        <v>1632277</v>
      </c>
      <c r="T76" s="36">
        <f t="shared" si="12"/>
        <v>0.21432805114848261</v>
      </c>
      <c r="U76" s="36">
        <f t="shared" si="13"/>
        <v>-0.21473438638172315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22871592</v>
      </c>
      <c r="E77" s="31">
        <v>22871592</v>
      </c>
      <c r="F77" s="31">
        <v>4664652</v>
      </c>
      <c r="G77" s="36">
        <f t="shared" si="7"/>
        <v>0.20394959826145903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4664652</v>
      </c>
      <c r="O77" s="36">
        <f t="shared" si="11"/>
        <v>0.20394959826145903</v>
      </c>
      <c r="P77" s="31">
        <v>3377881</v>
      </c>
      <c r="Q77" s="31">
        <v>23485752</v>
      </c>
      <c r="R77" s="31">
        <v>27778200</v>
      </c>
      <c r="S77" s="31">
        <v>3377881</v>
      </c>
      <c r="T77" s="36">
        <f t="shared" si="12"/>
        <v>0.14382681891557059</v>
      </c>
      <c r="U77" s="36">
        <f t="shared" si="13"/>
        <v>0.38094029955466158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111591359</v>
      </c>
      <c r="E78" s="32">
        <f>SUM(E71:E77)</f>
        <v>111591359</v>
      </c>
      <c r="F78" s="32">
        <f>SUM(F71:F77)</f>
        <v>20901517</v>
      </c>
      <c r="G78" s="37">
        <f t="shared" si="7"/>
        <v>0.18730408149254638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20901517</v>
      </c>
      <c r="O78" s="37">
        <f t="shared" si="11"/>
        <v>0.18730408149254638</v>
      </c>
      <c r="P78" s="32">
        <f>SUM(P71:P77)</f>
        <v>19951235</v>
      </c>
      <c r="Q78" s="32">
        <f>SUM(Q71:Q77)</f>
        <v>117789819</v>
      </c>
      <c r="R78" s="32">
        <f>SUM(R71:R77)</f>
        <v>99402203</v>
      </c>
      <c r="S78" s="32">
        <f>SUM(S71:S77)</f>
        <v>19951235</v>
      </c>
      <c r="T78" s="37">
        <f t="shared" si="12"/>
        <v>0.16937996143792358</v>
      </c>
      <c r="U78" s="37">
        <f t="shared" si="13"/>
        <v>4.7630234419072215E-2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13203498</v>
      </c>
      <c r="E79" s="31">
        <v>13203498</v>
      </c>
      <c r="F79" s="31">
        <v>2545767</v>
      </c>
      <c r="G79" s="36">
        <f t="shared" si="7"/>
        <v>0.19281004170258517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2545767</v>
      </c>
      <c r="O79" s="36">
        <f t="shared" si="11"/>
        <v>0.19281004170258517</v>
      </c>
      <c r="P79" s="31">
        <v>2130275</v>
      </c>
      <c r="Q79" s="31">
        <v>13818490</v>
      </c>
      <c r="R79" s="31">
        <v>12177648</v>
      </c>
      <c r="S79" s="31">
        <v>2130275</v>
      </c>
      <c r="T79" s="36">
        <f t="shared" si="12"/>
        <v>0.15416119995744831</v>
      </c>
      <c r="U79" s="36">
        <f t="shared" si="13"/>
        <v>0.19504148525425125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20367754</v>
      </c>
      <c r="E80" s="31">
        <v>20367754</v>
      </c>
      <c r="F80" s="31">
        <v>1422213</v>
      </c>
      <c r="G80" s="36">
        <f t="shared" si="7"/>
        <v>6.9826697631952941E-2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1422213</v>
      </c>
      <c r="O80" s="36">
        <f t="shared" si="11"/>
        <v>6.9826697631952941E-2</v>
      </c>
      <c r="P80" s="31">
        <v>129876</v>
      </c>
      <c r="Q80" s="31">
        <v>290919</v>
      </c>
      <c r="R80" s="31">
        <v>4752710</v>
      </c>
      <c r="S80" s="31">
        <v>129876</v>
      </c>
      <c r="T80" s="36">
        <f t="shared" si="12"/>
        <v>0.44643354335742941</v>
      </c>
      <c r="U80" s="36">
        <f t="shared" si="13"/>
        <v>9.9505451353598815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31952696</v>
      </c>
      <c r="E81" s="31">
        <v>31952696</v>
      </c>
      <c r="F81" s="31">
        <v>5571248</v>
      </c>
      <c r="G81" s="36">
        <f t="shared" si="7"/>
        <v>0.17435924655622173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5571248</v>
      </c>
      <c r="O81" s="36">
        <f t="shared" si="11"/>
        <v>0.17435924655622173</v>
      </c>
      <c r="P81" s="31">
        <v>5064749</v>
      </c>
      <c r="Q81" s="31">
        <v>23217670</v>
      </c>
      <c r="R81" s="31">
        <v>22357755</v>
      </c>
      <c r="S81" s="31">
        <v>5064749</v>
      </c>
      <c r="T81" s="36">
        <f t="shared" si="12"/>
        <v>0.21814200132916006</v>
      </c>
      <c r="U81" s="36">
        <f t="shared" si="13"/>
        <v>0.1000047583799315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19440523</v>
      </c>
      <c r="E82" s="31">
        <v>19440523</v>
      </c>
      <c r="F82" s="31">
        <v>1528740</v>
      </c>
      <c r="G82" s="36">
        <f t="shared" si="7"/>
        <v>7.86367733008006E-2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1528740</v>
      </c>
      <c r="O82" s="36">
        <f t="shared" si="11"/>
        <v>7.86367733008006E-2</v>
      </c>
      <c r="P82" s="31">
        <v>2195633</v>
      </c>
      <c r="Q82" s="31">
        <v>11928839</v>
      </c>
      <c r="R82" s="31">
        <v>9523648</v>
      </c>
      <c r="S82" s="31">
        <v>2195633</v>
      </c>
      <c r="T82" s="36">
        <f t="shared" si="12"/>
        <v>0.18406091322047352</v>
      </c>
      <c r="U82" s="36">
        <f t="shared" si="13"/>
        <v>-0.30373609797265755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2565000</v>
      </c>
      <c r="E83" s="31">
        <v>2565000</v>
      </c>
      <c r="F83" s="31">
        <v>1377876</v>
      </c>
      <c r="G83" s="36">
        <f t="shared" si="7"/>
        <v>0.5371836257309941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1377876</v>
      </c>
      <c r="O83" s="36">
        <f t="shared" si="11"/>
        <v>0.5371836257309941</v>
      </c>
      <c r="P83" s="31">
        <v>0</v>
      </c>
      <c r="Q83" s="31">
        <v>2455000</v>
      </c>
      <c r="R83" s="31">
        <v>32751670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87529471</v>
      </c>
      <c r="E84" s="32">
        <f>SUM(E79:E83)</f>
        <v>87529471</v>
      </c>
      <c r="F84" s="32">
        <f>SUM(F79:F83)</f>
        <v>12445844</v>
      </c>
      <c r="G84" s="37">
        <f t="shared" si="7"/>
        <v>0.14219032581608998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12445844</v>
      </c>
      <c r="O84" s="37">
        <f t="shared" si="11"/>
        <v>0.14219032581608998</v>
      </c>
      <c r="P84" s="32">
        <f>SUM(P79:P83)</f>
        <v>9520533</v>
      </c>
      <c r="Q84" s="32">
        <f>SUM(Q79:Q83)</f>
        <v>51710918</v>
      </c>
      <c r="R84" s="32">
        <f>SUM(R79:R83)</f>
        <v>81563431</v>
      </c>
      <c r="S84" s="32">
        <f>SUM(S79:S83)</f>
        <v>9520533</v>
      </c>
      <c r="T84" s="37">
        <f t="shared" si="12"/>
        <v>0.18411069399309446</v>
      </c>
      <c r="U84" s="37">
        <f t="shared" si="13"/>
        <v>0.30726336435155477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447545318</v>
      </c>
      <c r="E85" s="32">
        <f>SUM(E57,E59:E62,E64:E69,E71:E77,E79:E83)</f>
        <v>447545318</v>
      </c>
      <c r="F85" s="32">
        <f>SUM(F57,F59:F62,F64:F69,F71:F77,F79:F83)</f>
        <v>76233220</v>
      </c>
      <c r="G85" s="37">
        <f t="shared" si="7"/>
        <v>0.17033631441095759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76233220</v>
      </c>
      <c r="O85" s="37">
        <f t="shared" si="11"/>
        <v>0.17033631441095759</v>
      </c>
      <c r="P85" s="32">
        <f>SUM(P57,P59:P62,P64:P69,P71:P77,P79:P83)</f>
        <v>67569270</v>
      </c>
      <c r="Q85" s="32">
        <f>SUM(Q57,Q59:Q62,Q64:Q69,Q71:Q77,Q79:Q83)</f>
        <v>399183208</v>
      </c>
      <c r="R85" s="32">
        <f>SUM(R57,R59:R62,R64:R69,R71:R77,R79:R83)</f>
        <v>407111393</v>
      </c>
      <c r="S85" s="32">
        <f>SUM(S57,S59:S62,S64:S69,S71:S77,S79:S83)</f>
        <v>67569270</v>
      </c>
      <c r="T85" s="37">
        <f t="shared" si="12"/>
        <v>0.16926881854208656</v>
      </c>
      <c r="U85" s="37">
        <f t="shared" si="13"/>
        <v>0.12822322928751495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831051585</v>
      </c>
      <c r="E88" s="31">
        <v>831051585</v>
      </c>
      <c r="F88" s="31">
        <v>116428793</v>
      </c>
      <c r="G88" s="36">
        <f t="shared" ref="G88:G99" si="14">IF(($D88      =0),0,($F88      /$D88      ))</f>
        <v>0.14009815407547777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116428793</v>
      </c>
      <c r="O88" s="36">
        <f t="shared" ref="O88:O99" si="18">IF(($D88      =0),0,($N88      /$D88      ))</f>
        <v>0.14009815407547777</v>
      </c>
      <c r="P88" s="31">
        <v>123238676</v>
      </c>
      <c r="Q88" s="31">
        <v>841457011</v>
      </c>
      <c r="R88" s="31">
        <v>821891351</v>
      </c>
      <c r="S88" s="31">
        <v>123238676</v>
      </c>
      <c r="T88" s="36">
        <f t="shared" ref="T88:T99" si="19">IF(($Q88      =0),0,($S88      /$Q88      ))</f>
        <v>0.14645867155297848</v>
      </c>
      <c r="U88" s="36">
        <f t="shared" ref="U88:U99" si="20">IF(($P88      =0),0,(($F88      /$P88      )-1))</f>
        <v>-5.5257677386926773E-2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1229752243</v>
      </c>
      <c r="E89" s="31">
        <v>1229752243</v>
      </c>
      <c r="F89" s="31">
        <v>291791463</v>
      </c>
      <c r="G89" s="36">
        <f t="shared" si="14"/>
        <v>0.23727662597156166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291791463</v>
      </c>
      <c r="O89" s="36">
        <f t="shared" si="18"/>
        <v>0.23727662597156166</v>
      </c>
      <c r="P89" s="31">
        <v>238894149</v>
      </c>
      <c r="Q89" s="31">
        <v>1202751500</v>
      </c>
      <c r="R89" s="31">
        <v>1161684662</v>
      </c>
      <c r="S89" s="31">
        <v>238894149</v>
      </c>
      <c r="T89" s="36">
        <f t="shared" si="19"/>
        <v>0.19862303144082546</v>
      </c>
      <c r="U89" s="36">
        <f t="shared" si="20"/>
        <v>0.2214257411553433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1038211205</v>
      </c>
      <c r="E90" s="31">
        <v>1038211205</v>
      </c>
      <c r="F90" s="31">
        <v>187839218</v>
      </c>
      <c r="G90" s="36">
        <f t="shared" si="14"/>
        <v>0.1809258242401651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187839218</v>
      </c>
      <c r="O90" s="36">
        <f t="shared" si="18"/>
        <v>0.1809258242401651</v>
      </c>
      <c r="P90" s="31">
        <v>238195923</v>
      </c>
      <c r="Q90" s="31">
        <v>1154265953</v>
      </c>
      <c r="R90" s="31">
        <v>1136390383</v>
      </c>
      <c r="S90" s="31">
        <v>238195923</v>
      </c>
      <c r="T90" s="36">
        <f t="shared" si="19"/>
        <v>0.20636138697577958</v>
      </c>
      <c r="U90" s="36">
        <f t="shared" si="20"/>
        <v>-0.21140876118186125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3099015033</v>
      </c>
      <c r="E91" s="32">
        <f>SUM(E88:E90)</f>
        <v>3099015033</v>
      </c>
      <c r="F91" s="32">
        <f>SUM(F88:F90)</f>
        <v>596059474</v>
      </c>
      <c r="G91" s="37">
        <f t="shared" si="14"/>
        <v>0.1923383615932269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596059474</v>
      </c>
      <c r="O91" s="37">
        <f t="shared" si="18"/>
        <v>0.1923383615932269</v>
      </c>
      <c r="P91" s="32">
        <f>SUM(P88:P90)</f>
        <v>600328748</v>
      </c>
      <c r="Q91" s="32">
        <f>SUM(Q88:Q90)</f>
        <v>3198474464</v>
      </c>
      <c r="R91" s="32">
        <f>SUM(R88:R90)</f>
        <v>3119966396</v>
      </c>
      <c r="S91" s="32">
        <f>SUM(S88:S90)</f>
        <v>600328748</v>
      </c>
      <c r="T91" s="37">
        <f t="shared" si="19"/>
        <v>0.18769221225834992</v>
      </c>
      <c r="U91" s="37">
        <f t="shared" si="20"/>
        <v>-7.1115601480407076E-3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262052644</v>
      </c>
      <c r="E92" s="31">
        <v>262052644</v>
      </c>
      <c r="F92" s="31">
        <v>37074252</v>
      </c>
      <c r="G92" s="36">
        <f t="shared" si="14"/>
        <v>0.14147635159903213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37074252</v>
      </c>
      <c r="O92" s="36">
        <f t="shared" si="18"/>
        <v>0.14147635159903213</v>
      </c>
      <c r="P92" s="31">
        <v>36637777</v>
      </c>
      <c r="Q92" s="31">
        <v>259223616</v>
      </c>
      <c r="R92" s="31">
        <v>212128231</v>
      </c>
      <c r="S92" s="31">
        <v>36637777</v>
      </c>
      <c r="T92" s="36">
        <f t="shared" si="19"/>
        <v>0.14133657097044738</v>
      </c>
      <c r="U92" s="36">
        <f t="shared" si="20"/>
        <v>1.1913250086106553E-2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52379604</v>
      </c>
      <c r="E93" s="31">
        <v>52379604</v>
      </c>
      <c r="F93" s="31">
        <v>9454552</v>
      </c>
      <c r="G93" s="36">
        <f t="shared" si="14"/>
        <v>0.18050063914190723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9454552</v>
      </c>
      <c r="O93" s="36">
        <f t="shared" si="18"/>
        <v>0.18050063914190723</v>
      </c>
      <c r="P93" s="31">
        <v>8717685</v>
      </c>
      <c r="Q93" s="31">
        <v>47102396</v>
      </c>
      <c r="R93" s="31">
        <v>47037194</v>
      </c>
      <c r="S93" s="31">
        <v>8717685</v>
      </c>
      <c r="T93" s="36">
        <f t="shared" si="19"/>
        <v>0.18507943842177371</v>
      </c>
      <c r="U93" s="36">
        <f t="shared" si="20"/>
        <v>8.4525536309238092E-2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15059105</v>
      </c>
      <c r="E94" s="31">
        <v>15059105</v>
      </c>
      <c r="F94" s="31">
        <v>1524175</v>
      </c>
      <c r="G94" s="36">
        <f t="shared" si="14"/>
        <v>0.10121285428317287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1524175</v>
      </c>
      <c r="O94" s="36">
        <f t="shared" si="18"/>
        <v>0.10121285428317287</v>
      </c>
      <c r="P94" s="31">
        <v>2092087</v>
      </c>
      <c r="Q94" s="31">
        <v>13341496</v>
      </c>
      <c r="R94" s="31">
        <v>12742521</v>
      </c>
      <c r="S94" s="31">
        <v>2092087</v>
      </c>
      <c r="T94" s="36">
        <f t="shared" si="19"/>
        <v>0.15681052559622999</v>
      </c>
      <c r="U94" s="36">
        <f t="shared" si="20"/>
        <v>-0.27145716215434634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28336842</v>
      </c>
      <c r="E95" s="31">
        <v>28336842</v>
      </c>
      <c r="F95" s="31">
        <v>6115880</v>
      </c>
      <c r="G95" s="36">
        <f t="shared" si="14"/>
        <v>0.21582786112863248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6115880</v>
      </c>
      <c r="O95" s="36">
        <f t="shared" si="18"/>
        <v>0.21582786112863248</v>
      </c>
      <c r="P95" s="31">
        <v>5974828</v>
      </c>
      <c r="Q95" s="31">
        <v>50786756</v>
      </c>
      <c r="R95" s="31">
        <v>28152330</v>
      </c>
      <c r="S95" s="31">
        <v>5974828</v>
      </c>
      <c r="T95" s="36">
        <f t="shared" si="19"/>
        <v>0.11764539558305319</v>
      </c>
      <c r="U95" s="36">
        <f t="shared" si="20"/>
        <v>2.3607708874632038E-2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357828195</v>
      </c>
      <c r="E96" s="32">
        <f>SUM(E92:E95)</f>
        <v>357828195</v>
      </c>
      <c r="F96" s="32">
        <f>SUM(F92:F95)</f>
        <v>54168859</v>
      </c>
      <c r="G96" s="37">
        <f t="shared" si="14"/>
        <v>0.15138231072037239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54168859</v>
      </c>
      <c r="O96" s="37">
        <f t="shared" si="18"/>
        <v>0.15138231072037239</v>
      </c>
      <c r="P96" s="32">
        <f>SUM(P92:P95)</f>
        <v>53422377</v>
      </c>
      <c r="Q96" s="32">
        <f>SUM(Q92:Q95)</f>
        <v>370454264</v>
      </c>
      <c r="R96" s="32">
        <f>SUM(R92:R95)</f>
        <v>300060276</v>
      </c>
      <c r="S96" s="32">
        <f>SUM(S92:S95)</f>
        <v>53422377</v>
      </c>
      <c r="T96" s="37">
        <f t="shared" si="19"/>
        <v>0.14420775299808669</v>
      </c>
      <c r="U96" s="37">
        <f t="shared" si="20"/>
        <v>1.3973208268138304E-2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78774404</v>
      </c>
      <c r="E97" s="31">
        <v>78774404</v>
      </c>
      <c r="F97" s="31">
        <v>14856456</v>
      </c>
      <c r="G97" s="36">
        <f t="shared" si="14"/>
        <v>0.18859496544080487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14856456</v>
      </c>
      <c r="O97" s="36">
        <f t="shared" si="18"/>
        <v>0.18859496544080487</v>
      </c>
      <c r="P97" s="31">
        <v>7188235</v>
      </c>
      <c r="Q97" s="31">
        <v>65274608</v>
      </c>
      <c r="R97" s="31">
        <v>76525750</v>
      </c>
      <c r="S97" s="31">
        <v>7188235</v>
      </c>
      <c r="T97" s="36">
        <f t="shared" si="19"/>
        <v>0.1101229899381395</v>
      </c>
      <c r="U97" s="36">
        <f t="shared" si="20"/>
        <v>1.0667738325193876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36019167</v>
      </c>
      <c r="E98" s="31">
        <v>36019167</v>
      </c>
      <c r="F98" s="31">
        <v>18377856</v>
      </c>
      <c r="G98" s="36">
        <f t="shared" si="14"/>
        <v>0.51022434805335726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18377856</v>
      </c>
      <c r="O98" s="36">
        <f t="shared" si="18"/>
        <v>0.51022434805335726</v>
      </c>
      <c r="P98" s="31">
        <v>82614507</v>
      </c>
      <c r="Q98" s="31">
        <v>73644825</v>
      </c>
      <c r="R98" s="31">
        <v>58298883</v>
      </c>
      <c r="S98" s="31">
        <v>82614507</v>
      </c>
      <c r="T98" s="36">
        <f t="shared" si="19"/>
        <v>1.1217965009761379</v>
      </c>
      <c r="U98" s="36">
        <f t="shared" si="20"/>
        <v>-0.77754686595176314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97419642</v>
      </c>
      <c r="E99" s="31">
        <v>97419642</v>
      </c>
      <c r="F99" s="31">
        <v>28524243</v>
      </c>
      <c r="G99" s="36">
        <f t="shared" si="14"/>
        <v>0.29279765778650674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28524243</v>
      </c>
      <c r="O99" s="36">
        <f t="shared" si="18"/>
        <v>0.29279765778650674</v>
      </c>
      <c r="P99" s="31">
        <v>22547987</v>
      </c>
      <c r="Q99" s="31">
        <v>62575133</v>
      </c>
      <c r="R99" s="31">
        <v>74496930</v>
      </c>
      <c r="S99" s="31">
        <v>22547987</v>
      </c>
      <c r="T99" s="36">
        <f t="shared" si="19"/>
        <v>0.3603346236595294</v>
      </c>
      <c r="U99" s="36">
        <f t="shared" si="20"/>
        <v>0.2650460992371515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41620953</v>
      </c>
      <c r="E100" s="31">
        <v>41620953</v>
      </c>
      <c r="F100" s="31">
        <v>3780728</v>
      </c>
      <c r="G100" s="36">
        <f>IF(($D100     =0),0,($F100     /$D100     ))</f>
        <v>9.0837131960914017E-2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3780728</v>
      </c>
      <c r="O100" s="36">
        <f>IF(($D100     =0),0,($N100     /$D100     ))</f>
        <v>9.0837131960914017E-2</v>
      </c>
      <c r="P100" s="31">
        <v>20395550</v>
      </c>
      <c r="Q100" s="31">
        <v>83424084</v>
      </c>
      <c r="R100" s="31">
        <v>52630107</v>
      </c>
      <c r="S100" s="31">
        <v>20395550</v>
      </c>
      <c r="T100" s="36">
        <f>IF(($Q100     =0),0,($S100     /$Q100     ))</f>
        <v>0.2444803589332788</v>
      </c>
      <c r="U100" s="36">
        <f>IF(($P100     =0),0,(($F100     /$P100     )-1))</f>
        <v>-0.81462975992312048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253834166</v>
      </c>
      <c r="E101" s="32">
        <f>SUM(E97:E100)</f>
        <v>253834166</v>
      </c>
      <c r="F101" s="32">
        <f>SUM(F97:F100)</f>
        <v>65539283</v>
      </c>
      <c r="G101" s="37">
        <f>IF(($D101     =0),0,($F101     /$D101     ))</f>
        <v>0.25819724756831985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65539283</v>
      </c>
      <c r="O101" s="37">
        <f>IF(($D101     =0),0,($N101     /$D101     ))</f>
        <v>0.25819724756831985</v>
      </c>
      <c r="P101" s="32">
        <f>SUM(P97:P100)</f>
        <v>132746279</v>
      </c>
      <c r="Q101" s="32">
        <f>SUM(Q97:Q100)</f>
        <v>284918650</v>
      </c>
      <c r="R101" s="32">
        <f>SUM(R97:R100)</f>
        <v>261951670</v>
      </c>
      <c r="S101" s="32">
        <f>SUM(S97:S100)</f>
        <v>132746279</v>
      </c>
      <c r="T101" s="37">
        <f>IF(($Q101     =0),0,($S101     /$Q101     ))</f>
        <v>0.46590940607082054</v>
      </c>
      <c r="U101" s="37">
        <f>IF(($P101     =0),0,(($F101     /$P101     )-1))</f>
        <v>-0.50628158096996456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3710677394</v>
      </c>
      <c r="E102" s="32">
        <f>SUM(E88:E90,E92:E95,E97:E100)</f>
        <v>3710677394</v>
      </c>
      <c r="F102" s="32">
        <f>SUM(F88:F90,F92:F95,F97:F100)</f>
        <v>715767616</v>
      </c>
      <c r="G102" s="37">
        <f>IF(($D102     =0),0,($F102     /$D102     ))</f>
        <v>0.19289405679873015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715767616</v>
      </c>
      <c r="O102" s="37">
        <f>IF(($D102     =0),0,($N102     /$D102     ))</f>
        <v>0.19289405679873015</v>
      </c>
      <c r="P102" s="32">
        <f>SUM(P88:P90,P92:P95,P97:P100)</f>
        <v>786497404</v>
      </c>
      <c r="Q102" s="32">
        <f>SUM(Q88:Q90,Q92:Q95,Q97:Q100)</f>
        <v>3853847378</v>
      </c>
      <c r="R102" s="32">
        <f>SUM(R88:R90,R92:R95,R97:R100)</f>
        <v>3681978342</v>
      </c>
      <c r="S102" s="32">
        <f>SUM(S88:S90,S92:S95,S97:S100)</f>
        <v>786497404</v>
      </c>
      <c r="T102" s="37">
        <f>IF(($Q102     =0),0,($S102     /$Q102     ))</f>
        <v>0.20408109788928958</v>
      </c>
      <c r="U102" s="37">
        <f>IF(($P102     =0),0,(($F102     /$P102     )-1))</f>
        <v>-8.9930097213645754E-2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1299320280</v>
      </c>
      <c r="E105" s="31">
        <v>1299320280</v>
      </c>
      <c r="F105" s="31">
        <v>256912435</v>
      </c>
      <c r="G105" s="36">
        <f t="shared" ref="G105:G136" si="21">IF(($D105     =0),0,($F105     /$D105     ))</f>
        <v>0.19772833454119565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256912435</v>
      </c>
      <c r="O105" s="36">
        <f t="shared" ref="O105:O136" si="25">IF(($D105     =0),0,($N105     /$D105     ))</f>
        <v>0.19772833454119565</v>
      </c>
      <c r="P105" s="31">
        <v>199602635</v>
      </c>
      <c r="Q105" s="31">
        <v>1152008880</v>
      </c>
      <c r="R105" s="31">
        <v>1125864934</v>
      </c>
      <c r="S105" s="31">
        <v>199602635</v>
      </c>
      <c r="T105" s="36">
        <f t="shared" ref="T105:T136" si="26">IF(($Q105     =0),0,($S105     /$Q105     ))</f>
        <v>0.17326484063213124</v>
      </c>
      <c r="U105" s="36">
        <f t="shared" ref="U105:U136" si="27">IF(($P105     =0),0,(($F105     /$P105     )-1))</f>
        <v>0.28711945611339251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1299320280</v>
      </c>
      <c r="E106" s="32">
        <f>E105</f>
        <v>1299320280</v>
      </c>
      <c r="F106" s="32">
        <f>F105</f>
        <v>256912435</v>
      </c>
      <c r="G106" s="37">
        <f t="shared" si="21"/>
        <v>0.19772833454119565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256912435</v>
      </c>
      <c r="O106" s="37">
        <f t="shared" si="25"/>
        <v>0.19772833454119565</v>
      </c>
      <c r="P106" s="32">
        <f>P105</f>
        <v>199602635</v>
      </c>
      <c r="Q106" s="32">
        <f>Q105</f>
        <v>1152008880</v>
      </c>
      <c r="R106" s="32">
        <f>R105</f>
        <v>1125864934</v>
      </c>
      <c r="S106" s="32">
        <f>S105</f>
        <v>199602635</v>
      </c>
      <c r="T106" s="37">
        <f t="shared" si="26"/>
        <v>0.17326484063213124</v>
      </c>
      <c r="U106" s="37">
        <f t="shared" si="27"/>
        <v>0.28711945611339251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21855432</v>
      </c>
      <c r="E107" s="31">
        <v>21855432</v>
      </c>
      <c r="F107" s="31">
        <v>4884602</v>
      </c>
      <c r="G107" s="36">
        <f t="shared" si="21"/>
        <v>0.22349601691698429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4884602</v>
      </c>
      <c r="O107" s="36">
        <f t="shared" si="25"/>
        <v>0.22349601691698429</v>
      </c>
      <c r="P107" s="31">
        <v>3988420</v>
      </c>
      <c r="Q107" s="31">
        <v>21545875</v>
      </c>
      <c r="R107" s="31">
        <v>21442243</v>
      </c>
      <c r="S107" s="31">
        <v>3988420</v>
      </c>
      <c r="T107" s="36">
        <f t="shared" si="26"/>
        <v>0.18511292764856382</v>
      </c>
      <c r="U107" s="36">
        <f t="shared" si="27"/>
        <v>0.22469599490525072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12739442</v>
      </c>
      <c r="E108" s="31">
        <v>12739442</v>
      </c>
      <c r="F108" s="31">
        <v>1302694</v>
      </c>
      <c r="G108" s="36">
        <f t="shared" si="21"/>
        <v>0.1022567550446872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1302694</v>
      </c>
      <c r="O108" s="36">
        <f t="shared" si="25"/>
        <v>0.1022567550446872</v>
      </c>
      <c r="P108" s="31">
        <v>6152971</v>
      </c>
      <c r="Q108" s="31">
        <v>16597846</v>
      </c>
      <c r="R108" s="31">
        <v>14875824</v>
      </c>
      <c r="S108" s="31">
        <v>6152971</v>
      </c>
      <c r="T108" s="36">
        <f t="shared" si="26"/>
        <v>0.3707090064578259</v>
      </c>
      <c r="U108" s="36">
        <f t="shared" si="27"/>
        <v>-0.78828211607043164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16110540</v>
      </c>
      <c r="E109" s="31">
        <v>16110540</v>
      </c>
      <c r="F109" s="31">
        <v>2217716</v>
      </c>
      <c r="G109" s="36">
        <f t="shared" si="21"/>
        <v>0.13765621760661034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2217716</v>
      </c>
      <c r="O109" s="36">
        <f t="shared" si="25"/>
        <v>0.13765621760661034</v>
      </c>
      <c r="P109" s="31">
        <v>3819150</v>
      </c>
      <c r="Q109" s="31">
        <v>16461624</v>
      </c>
      <c r="R109" s="31">
        <v>17085724</v>
      </c>
      <c r="S109" s="31">
        <v>3819150</v>
      </c>
      <c r="T109" s="36">
        <f t="shared" si="26"/>
        <v>0.232003233702823</v>
      </c>
      <c r="U109" s="36">
        <f t="shared" si="27"/>
        <v>-0.41931686370003796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65979482</v>
      </c>
      <c r="E110" s="31">
        <v>65979482</v>
      </c>
      <c r="F110" s="31">
        <v>14008359</v>
      </c>
      <c r="G110" s="36">
        <f t="shared" si="21"/>
        <v>0.2123138675141463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14008359</v>
      </c>
      <c r="O110" s="36">
        <f t="shared" si="25"/>
        <v>0.2123138675141463</v>
      </c>
      <c r="P110" s="31">
        <v>10010908</v>
      </c>
      <c r="Q110" s="31">
        <v>74267680</v>
      </c>
      <c r="R110" s="31">
        <v>70566823</v>
      </c>
      <c r="S110" s="31">
        <v>10010908</v>
      </c>
      <c r="T110" s="36">
        <f t="shared" si="26"/>
        <v>0.13479494714255244</v>
      </c>
      <c r="U110" s="36">
        <f t="shared" si="27"/>
        <v>0.39930953316122775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45530519</v>
      </c>
      <c r="E111" s="31">
        <v>45530519</v>
      </c>
      <c r="F111" s="31">
        <v>10539085</v>
      </c>
      <c r="G111" s="36">
        <f t="shared" si="21"/>
        <v>0.2314729818915528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10539085</v>
      </c>
      <c r="O111" s="36">
        <f t="shared" si="25"/>
        <v>0.2314729818915528</v>
      </c>
      <c r="P111" s="31">
        <v>8652995</v>
      </c>
      <c r="Q111" s="31">
        <v>39632868</v>
      </c>
      <c r="R111" s="31">
        <v>39674298</v>
      </c>
      <c r="S111" s="31">
        <v>8652995</v>
      </c>
      <c r="T111" s="36">
        <f t="shared" si="26"/>
        <v>0.2183287618751184</v>
      </c>
      <c r="U111" s="36">
        <f t="shared" si="27"/>
        <v>0.21796961630048317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162215415</v>
      </c>
      <c r="E112" s="32">
        <f>SUM(E107:E111)</f>
        <v>162215415</v>
      </c>
      <c r="F112" s="32">
        <f>SUM(F107:F111)</f>
        <v>32952456</v>
      </c>
      <c r="G112" s="37">
        <f t="shared" si="21"/>
        <v>0.20314010231395085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32952456</v>
      </c>
      <c r="O112" s="37">
        <f t="shared" si="25"/>
        <v>0.20314010231395085</v>
      </c>
      <c r="P112" s="32">
        <f>SUM(P107:P111)</f>
        <v>32624444</v>
      </c>
      <c r="Q112" s="32">
        <f>SUM(Q107:Q111)</f>
        <v>168505893</v>
      </c>
      <c r="R112" s="32">
        <f>SUM(R107:R111)</f>
        <v>163644912</v>
      </c>
      <c r="S112" s="32">
        <f>SUM(S107:S111)</f>
        <v>32624444</v>
      </c>
      <c r="T112" s="37">
        <f t="shared" si="26"/>
        <v>0.19361010715512483</v>
      </c>
      <c r="U112" s="37">
        <f t="shared" si="27"/>
        <v>1.0054179007617625E-2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22984358</v>
      </c>
      <c r="E113" s="31">
        <v>22984358</v>
      </c>
      <c r="F113" s="31">
        <v>3385991</v>
      </c>
      <c r="G113" s="36">
        <f t="shared" si="21"/>
        <v>0.14731718849836919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3385991</v>
      </c>
      <c r="O113" s="36">
        <f t="shared" si="25"/>
        <v>0.14731718849836919</v>
      </c>
      <c r="P113" s="31">
        <v>3611689</v>
      </c>
      <c r="Q113" s="31">
        <v>27011659</v>
      </c>
      <c r="R113" s="31">
        <v>25159820</v>
      </c>
      <c r="S113" s="31">
        <v>3611689</v>
      </c>
      <c r="T113" s="36">
        <f t="shared" si="26"/>
        <v>0.13370852193861918</v>
      </c>
      <c r="U113" s="36">
        <f t="shared" si="27"/>
        <v>-6.249098413512344E-2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21915253</v>
      </c>
      <c r="E114" s="31">
        <v>21915253</v>
      </c>
      <c r="F114" s="31">
        <v>4508085</v>
      </c>
      <c r="G114" s="36">
        <f t="shared" si="21"/>
        <v>0.20570535964152456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4508085</v>
      </c>
      <c r="O114" s="36">
        <f t="shared" si="25"/>
        <v>0.20570535964152456</v>
      </c>
      <c r="P114" s="31">
        <v>3869392</v>
      </c>
      <c r="Q114" s="31">
        <v>25002410</v>
      </c>
      <c r="R114" s="31">
        <v>19687668</v>
      </c>
      <c r="S114" s="31">
        <v>3869392</v>
      </c>
      <c r="T114" s="36">
        <f t="shared" si="26"/>
        <v>0.15476076106263356</v>
      </c>
      <c r="U114" s="36">
        <f t="shared" si="27"/>
        <v>0.16506288326434748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4600697</v>
      </c>
      <c r="E115" s="31">
        <v>4600697</v>
      </c>
      <c r="F115" s="31">
        <v>1822440</v>
      </c>
      <c r="G115" s="36">
        <f t="shared" si="21"/>
        <v>0.39612258751228346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1822440</v>
      </c>
      <c r="O115" s="36">
        <f t="shared" si="25"/>
        <v>0.39612258751228346</v>
      </c>
      <c r="P115" s="31">
        <v>2079101</v>
      </c>
      <c r="Q115" s="31">
        <v>3777334</v>
      </c>
      <c r="R115" s="31">
        <v>10064136</v>
      </c>
      <c r="S115" s="31">
        <v>2079101</v>
      </c>
      <c r="T115" s="36">
        <f t="shared" si="26"/>
        <v>0.55041492227057498</v>
      </c>
      <c r="U115" s="36">
        <f t="shared" si="27"/>
        <v>-0.12344806721751367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270000</v>
      </c>
      <c r="E116" s="31">
        <v>270000</v>
      </c>
      <c r="F116" s="31">
        <v>9636</v>
      </c>
      <c r="G116" s="36">
        <f t="shared" si="21"/>
        <v>3.5688888888888888E-2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9636</v>
      </c>
      <c r="O116" s="36">
        <f t="shared" si="25"/>
        <v>3.5688888888888888E-2</v>
      </c>
      <c r="P116" s="31">
        <v>759745</v>
      </c>
      <c r="Q116" s="31">
        <v>782000</v>
      </c>
      <c r="R116" s="31">
        <v>712000</v>
      </c>
      <c r="S116" s="31">
        <v>759745</v>
      </c>
      <c r="T116" s="36">
        <f t="shared" si="26"/>
        <v>0.97154092071611253</v>
      </c>
      <c r="U116" s="36">
        <f t="shared" si="27"/>
        <v>-0.98731679708323183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148510104</v>
      </c>
      <c r="E117" s="31">
        <v>148510104</v>
      </c>
      <c r="F117" s="31">
        <v>23338841</v>
      </c>
      <c r="G117" s="36">
        <f t="shared" si="21"/>
        <v>0.15715321968934853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23338841</v>
      </c>
      <c r="O117" s="36">
        <f t="shared" si="25"/>
        <v>0.15715321968934853</v>
      </c>
      <c r="P117" s="31">
        <v>20508355</v>
      </c>
      <c r="Q117" s="31">
        <v>229214749</v>
      </c>
      <c r="R117" s="31">
        <v>135355078</v>
      </c>
      <c r="S117" s="31">
        <v>20508355</v>
      </c>
      <c r="T117" s="36">
        <f t="shared" si="26"/>
        <v>8.9472231125929863E-2</v>
      </c>
      <c r="U117" s="36">
        <f t="shared" si="27"/>
        <v>0.13801623777236149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690000</v>
      </c>
      <c r="E118" s="31">
        <v>690000</v>
      </c>
      <c r="F118" s="31">
        <v>49786</v>
      </c>
      <c r="G118" s="36">
        <f t="shared" si="21"/>
        <v>7.2153623188405791E-2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49786</v>
      </c>
      <c r="O118" s="36">
        <f t="shared" si="25"/>
        <v>7.2153623188405791E-2</v>
      </c>
      <c r="P118" s="31">
        <v>0</v>
      </c>
      <c r="Q118" s="31">
        <v>1392092</v>
      </c>
      <c r="R118" s="31">
        <v>410000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12839844</v>
      </c>
      <c r="E119" s="31">
        <v>12839844</v>
      </c>
      <c r="F119" s="31">
        <v>3005104</v>
      </c>
      <c r="G119" s="36">
        <f t="shared" si="21"/>
        <v>0.23404521114119456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3005104</v>
      </c>
      <c r="O119" s="36">
        <f t="shared" si="25"/>
        <v>0.23404521114119456</v>
      </c>
      <c r="P119" s="31">
        <v>2166072</v>
      </c>
      <c r="Q119" s="31">
        <v>11939716</v>
      </c>
      <c r="R119" s="31">
        <v>10947582</v>
      </c>
      <c r="S119" s="31">
        <v>2166072</v>
      </c>
      <c r="T119" s="36">
        <f t="shared" si="26"/>
        <v>0.18141738044690511</v>
      </c>
      <c r="U119" s="36">
        <f t="shared" si="27"/>
        <v>0.38735185164666741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23171195</v>
      </c>
      <c r="E120" s="31">
        <v>23171195</v>
      </c>
      <c r="F120" s="31">
        <v>19578806</v>
      </c>
      <c r="G120" s="36">
        <f t="shared" si="21"/>
        <v>0.84496315360515506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19578806</v>
      </c>
      <c r="O120" s="36">
        <f t="shared" si="25"/>
        <v>0.84496315360515506</v>
      </c>
      <c r="P120" s="31">
        <v>16003996</v>
      </c>
      <c r="Q120" s="31">
        <v>37108954</v>
      </c>
      <c r="R120" s="31">
        <v>16908646</v>
      </c>
      <c r="S120" s="31">
        <v>16003996</v>
      </c>
      <c r="T120" s="36">
        <f t="shared" si="26"/>
        <v>0.43127046911642941</v>
      </c>
      <c r="U120" s="36">
        <f t="shared" si="27"/>
        <v>0.22336983838286395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234981451</v>
      </c>
      <c r="E121" s="32">
        <f>SUM(E113:E120)</f>
        <v>234981451</v>
      </c>
      <c r="F121" s="32">
        <f>SUM(F113:F120)</f>
        <v>55698689</v>
      </c>
      <c r="G121" s="37">
        <f t="shared" si="21"/>
        <v>0.23703440745201629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55698689</v>
      </c>
      <c r="O121" s="37">
        <f t="shared" si="25"/>
        <v>0.23703440745201629</v>
      </c>
      <c r="P121" s="32">
        <f>SUM(P113:P120)</f>
        <v>48998350</v>
      </c>
      <c r="Q121" s="32">
        <f>SUM(Q113:Q120)</f>
        <v>336228914</v>
      </c>
      <c r="R121" s="32">
        <f>SUM(R113:R120)</f>
        <v>219244930</v>
      </c>
      <c r="S121" s="32">
        <f>SUM(S113:S120)</f>
        <v>48998350</v>
      </c>
      <c r="T121" s="37">
        <f t="shared" si="26"/>
        <v>0.14572913857134845</v>
      </c>
      <c r="U121" s="37">
        <f t="shared" si="27"/>
        <v>0.13674621696444889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51077428</v>
      </c>
      <c r="E122" s="31">
        <v>51077428</v>
      </c>
      <c r="F122" s="31">
        <v>12903665</v>
      </c>
      <c r="G122" s="36">
        <f t="shared" si="21"/>
        <v>0.25262949810237117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12903665</v>
      </c>
      <c r="O122" s="36">
        <f t="shared" si="25"/>
        <v>0.25262949810237117</v>
      </c>
      <c r="P122" s="31">
        <v>9868532</v>
      </c>
      <c r="Q122" s="31">
        <v>51298981</v>
      </c>
      <c r="R122" s="31">
        <v>55597945</v>
      </c>
      <c r="S122" s="31">
        <v>9868532</v>
      </c>
      <c r="T122" s="36">
        <f t="shared" si="26"/>
        <v>0.19237286604192003</v>
      </c>
      <c r="U122" s="36">
        <f t="shared" si="27"/>
        <v>0.3075566862426955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23502537</v>
      </c>
      <c r="E123" s="31">
        <v>23502537</v>
      </c>
      <c r="F123" s="31">
        <v>3753150</v>
      </c>
      <c r="G123" s="36">
        <f t="shared" si="21"/>
        <v>0.15969127077642725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3753150</v>
      </c>
      <c r="O123" s="36">
        <f t="shared" si="25"/>
        <v>0.15969127077642725</v>
      </c>
      <c r="P123" s="31">
        <v>2873043</v>
      </c>
      <c r="Q123" s="31">
        <v>24853738</v>
      </c>
      <c r="R123" s="31">
        <v>21513738</v>
      </c>
      <c r="S123" s="31">
        <v>2873043</v>
      </c>
      <c r="T123" s="36">
        <f t="shared" si="26"/>
        <v>0.11559802392702458</v>
      </c>
      <c r="U123" s="36">
        <f t="shared" si="27"/>
        <v>0.30633269324545442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59335620</v>
      </c>
      <c r="E124" s="31">
        <v>59335620</v>
      </c>
      <c r="F124" s="31">
        <v>10518331</v>
      </c>
      <c r="G124" s="36">
        <f t="shared" si="21"/>
        <v>0.17726840976802805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10518331</v>
      </c>
      <c r="O124" s="36">
        <f t="shared" si="25"/>
        <v>0.17726840976802805</v>
      </c>
      <c r="P124" s="31">
        <v>7963636</v>
      </c>
      <c r="Q124" s="31">
        <v>61555136</v>
      </c>
      <c r="R124" s="31">
        <v>59525572</v>
      </c>
      <c r="S124" s="31">
        <v>7963636</v>
      </c>
      <c r="T124" s="36">
        <f t="shared" si="26"/>
        <v>0.1293740298128819</v>
      </c>
      <c r="U124" s="36">
        <f t="shared" si="27"/>
        <v>0.32079504889475108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28023180</v>
      </c>
      <c r="E125" s="31">
        <v>28023180</v>
      </c>
      <c r="F125" s="31">
        <v>3948952</v>
      </c>
      <c r="G125" s="36">
        <f t="shared" si="21"/>
        <v>0.14091734057305416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3948952</v>
      </c>
      <c r="O125" s="36">
        <f t="shared" si="25"/>
        <v>0.14091734057305416</v>
      </c>
      <c r="P125" s="31">
        <v>2296448</v>
      </c>
      <c r="Q125" s="31">
        <v>26083932</v>
      </c>
      <c r="R125" s="31">
        <v>15488792</v>
      </c>
      <c r="S125" s="31">
        <v>2296448</v>
      </c>
      <c r="T125" s="36">
        <f t="shared" si="26"/>
        <v>8.8040714107060242E-2</v>
      </c>
      <c r="U125" s="36">
        <f t="shared" si="27"/>
        <v>0.71959129925868126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161938765</v>
      </c>
      <c r="E126" s="32">
        <f>SUM(E122:E125)</f>
        <v>161938765</v>
      </c>
      <c r="F126" s="32">
        <f>SUM(F122:F125)</f>
        <v>31124098</v>
      </c>
      <c r="G126" s="37">
        <f t="shared" si="21"/>
        <v>0.19219671089871532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31124098</v>
      </c>
      <c r="O126" s="37">
        <f t="shared" si="25"/>
        <v>0.19219671089871532</v>
      </c>
      <c r="P126" s="32">
        <f>SUM(P122:P125)</f>
        <v>23001659</v>
      </c>
      <c r="Q126" s="32">
        <f>SUM(Q122:Q125)</f>
        <v>163791787</v>
      </c>
      <c r="R126" s="32">
        <f>SUM(R122:R125)</f>
        <v>152126047</v>
      </c>
      <c r="S126" s="32">
        <f>SUM(S122:S125)</f>
        <v>23001659</v>
      </c>
      <c r="T126" s="37">
        <f t="shared" si="26"/>
        <v>0.14043230995458886</v>
      </c>
      <c r="U126" s="37">
        <f t="shared" si="27"/>
        <v>0.35312405074781772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15763305</v>
      </c>
      <c r="E127" s="31">
        <v>15763305</v>
      </c>
      <c r="F127" s="31">
        <v>3047652</v>
      </c>
      <c r="G127" s="36">
        <f t="shared" si="21"/>
        <v>0.19333838937963835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3047652</v>
      </c>
      <c r="O127" s="36">
        <f t="shared" si="25"/>
        <v>0.19333838937963835</v>
      </c>
      <c r="P127" s="31">
        <v>3040395</v>
      </c>
      <c r="Q127" s="31">
        <v>15575920</v>
      </c>
      <c r="R127" s="31">
        <v>14292235</v>
      </c>
      <c r="S127" s="31">
        <v>3040395</v>
      </c>
      <c r="T127" s="36">
        <f t="shared" si="26"/>
        <v>0.19519842166626433</v>
      </c>
      <c r="U127" s="36">
        <f t="shared" si="27"/>
        <v>2.3868609177426503E-3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20433490</v>
      </c>
      <c r="E128" s="31">
        <v>20433490</v>
      </c>
      <c r="F128" s="31">
        <v>3387885</v>
      </c>
      <c r="G128" s="36">
        <f t="shared" si="21"/>
        <v>0.16580060479144776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3387885</v>
      </c>
      <c r="O128" s="36">
        <f t="shared" si="25"/>
        <v>0.16580060479144776</v>
      </c>
      <c r="P128" s="31">
        <v>2535584</v>
      </c>
      <c r="Q128" s="31">
        <v>16442659</v>
      </c>
      <c r="R128" s="31">
        <v>15952825</v>
      </c>
      <c r="S128" s="31">
        <v>2535584</v>
      </c>
      <c r="T128" s="36">
        <f t="shared" si="26"/>
        <v>0.15420766191161661</v>
      </c>
      <c r="U128" s="36">
        <f t="shared" si="27"/>
        <v>0.33613597498643299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53739824</v>
      </c>
      <c r="E129" s="31">
        <v>53739824</v>
      </c>
      <c r="F129" s="31">
        <v>6491034</v>
      </c>
      <c r="G129" s="36">
        <f t="shared" si="21"/>
        <v>0.12078629062871513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6491034</v>
      </c>
      <c r="O129" s="36">
        <f t="shared" si="25"/>
        <v>0.12078629062871513</v>
      </c>
      <c r="P129" s="31">
        <v>7310624</v>
      </c>
      <c r="Q129" s="31">
        <v>65648831</v>
      </c>
      <c r="R129" s="31">
        <v>68033665</v>
      </c>
      <c r="S129" s="31">
        <v>7310624</v>
      </c>
      <c r="T129" s="36">
        <f t="shared" si="26"/>
        <v>0.11135954576251328</v>
      </c>
      <c r="U129" s="36">
        <f t="shared" si="27"/>
        <v>-0.11210944510345489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36796291</v>
      </c>
      <c r="E130" s="31">
        <v>36796291</v>
      </c>
      <c r="F130" s="31">
        <v>2951100</v>
      </c>
      <c r="G130" s="36">
        <f t="shared" si="21"/>
        <v>8.0201018086306586E-2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2951100</v>
      </c>
      <c r="O130" s="36">
        <f t="shared" si="25"/>
        <v>8.0201018086306586E-2</v>
      </c>
      <c r="P130" s="31">
        <v>2328400</v>
      </c>
      <c r="Q130" s="31">
        <v>39452407</v>
      </c>
      <c r="R130" s="31">
        <v>43794907</v>
      </c>
      <c r="S130" s="31">
        <v>2328400</v>
      </c>
      <c r="T130" s="36">
        <f t="shared" si="26"/>
        <v>5.9017945343613633E-2</v>
      </c>
      <c r="U130" s="36">
        <f t="shared" si="27"/>
        <v>0.26743686651778042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28797119</v>
      </c>
      <c r="E131" s="31">
        <v>28797119</v>
      </c>
      <c r="F131" s="31">
        <v>5732293</v>
      </c>
      <c r="G131" s="36">
        <f t="shared" si="21"/>
        <v>0.199057864087029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5732293</v>
      </c>
      <c r="O131" s="36">
        <f t="shared" si="25"/>
        <v>0.199057864087029</v>
      </c>
      <c r="P131" s="31">
        <v>4870477</v>
      </c>
      <c r="Q131" s="31">
        <v>40962653</v>
      </c>
      <c r="R131" s="31">
        <v>29547896</v>
      </c>
      <c r="S131" s="31">
        <v>4870477</v>
      </c>
      <c r="T131" s="36">
        <f t="shared" si="26"/>
        <v>0.11890042864167026</v>
      </c>
      <c r="U131" s="36">
        <f t="shared" si="27"/>
        <v>0.17694693969399711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155530029</v>
      </c>
      <c r="E132" s="32">
        <f>SUM(E127:E131)</f>
        <v>155530029</v>
      </c>
      <c r="F132" s="32">
        <f>SUM(F127:F131)</f>
        <v>21609964</v>
      </c>
      <c r="G132" s="37">
        <f t="shared" si="21"/>
        <v>0.1389439977536428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21609964</v>
      </c>
      <c r="O132" s="37">
        <f t="shared" si="25"/>
        <v>0.1389439977536428</v>
      </c>
      <c r="P132" s="32">
        <f>SUM(P127:P131)</f>
        <v>20085480</v>
      </c>
      <c r="Q132" s="32">
        <f>SUM(Q127:Q131)</f>
        <v>178082470</v>
      </c>
      <c r="R132" s="32">
        <f>SUM(R127:R131)</f>
        <v>171621528</v>
      </c>
      <c r="S132" s="32">
        <f>SUM(S127:S131)</f>
        <v>20085480</v>
      </c>
      <c r="T132" s="37">
        <f t="shared" si="26"/>
        <v>0.11278751917580658</v>
      </c>
      <c r="U132" s="37">
        <f t="shared" si="27"/>
        <v>7.5899804236692292E-2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90772341</v>
      </c>
      <c r="E133" s="31">
        <v>90772341</v>
      </c>
      <c r="F133" s="31">
        <v>22315329</v>
      </c>
      <c r="G133" s="36">
        <f t="shared" si="21"/>
        <v>0.24583842119925056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22315329</v>
      </c>
      <c r="O133" s="36">
        <f t="shared" si="25"/>
        <v>0.24583842119925056</v>
      </c>
      <c r="P133" s="31">
        <v>19434820</v>
      </c>
      <c r="Q133" s="31">
        <v>81268006</v>
      </c>
      <c r="R133" s="31">
        <v>79119605</v>
      </c>
      <c r="S133" s="31">
        <v>19434820</v>
      </c>
      <c r="T133" s="36">
        <f t="shared" si="26"/>
        <v>0.23914478718722346</v>
      </c>
      <c r="U133" s="36">
        <f t="shared" si="27"/>
        <v>0.14821382446557263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5444938</v>
      </c>
      <c r="E134" s="31">
        <v>5444938</v>
      </c>
      <c r="F134" s="31">
        <v>1518103</v>
      </c>
      <c r="G134" s="36">
        <f t="shared" si="21"/>
        <v>0.27880996992068596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1518103</v>
      </c>
      <c r="O134" s="36">
        <f t="shared" si="25"/>
        <v>0.27880996992068596</v>
      </c>
      <c r="P134" s="31">
        <v>1236003</v>
      </c>
      <c r="Q134" s="31">
        <v>5692850</v>
      </c>
      <c r="R134" s="31">
        <v>5306759</v>
      </c>
      <c r="S134" s="31">
        <v>1236003</v>
      </c>
      <c r="T134" s="36">
        <f t="shared" si="26"/>
        <v>0.21711497755957035</v>
      </c>
      <c r="U134" s="36">
        <f t="shared" si="27"/>
        <v>0.22823569198456628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39767930</v>
      </c>
      <c r="E135" s="31">
        <v>39767930</v>
      </c>
      <c r="F135" s="31">
        <v>4496240</v>
      </c>
      <c r="G135" s="36">
        <f t="shared" si="21"/>
        <v>0.11306195721024453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4496240</v>
      </c>
      <c r="O135" s="36">
        <f t="shared" si="25"/>
        <v>0.11306195721024453</v>
      </c>
      <c r="P135" s="31">
        <v>4844007</v>
      </c>
      <c r="Q135" s="31">
        <v>42462756</v>
      </c>
      <c r="R135" s="31">
        <v>50046226</v>
      </c>
      <c r="S135" s="31">
        <v>4844007</v>
      </c>
      <c r="T135" s="36">
        <f t="shared" si="26"/>
        <v>0.11407660397737726</v>
      </c>
      <c r="U135" s="36">
        <f t="shared" si="27"/>
        <v>-7.1793248853686653E-2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21786240</v>
      </c>
      <c r="E136" s="31">
        <v>21786240</v>
      </c>
      <c r="F136" s="31">
        <v>4401942</v>
      </c>
      <c r="G136" s="36">
        <f t="shared" si="21"/>
        <v>0.20205147836432538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4401942</v>
      </c>
      <c r="O136" s="36">
        <f t="shared" si="25"/>
        <v>0.20205147836432538</v>
      </c>
      <c r="P136" s="31">
        <v>4317121</v>
      </c>
      <c r="Q136" s="31">
        <v>20798490</v>
      </c>
      <c r="R136" s="31">
        <v>19803476</v>
      </c>
      <c r="S136" s="31">
        <v>4317121</v>
      </c>
      <c r="T136" s="36">
        <f t="shared" si="26"/>
        <v>0.20756896293913646</v>
      </c>
      <c r="U136" s="36">
        <f t="shared" si="27"/>
        <v>1.9647584582410449E-2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157771449</v>
      </c>
      <c r="E137" s="32">
        <f>SUM(E133:E136)</f>
        <v>157771449</v>
      </c>
      <c r="F137" s="32">
        <f>SUM(F133:F136)</f>
        <v>32731614</v>
      </c>
      <c r="G137" s="37">
        <f t="shared" ref="G137:G170" si="28">IF(($D137     =0),0,($F137     /$D137     ))</f>
        <v>0.20746221326775036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32731614</v>
      </c>
      <c r="O137" s="37">
        <f t="shared" ref="O137:O170" si="32">IF(($D137     =0),0,($N137     /$D137     ))</f>
        <v>0.20746221326775036</v>
      </c>
      <c r="P137" s="32">
        <f>SUM(P133:P136)</f>
        <v>29831951</v>
      </c>
      <c r="Q137" s="32">
        <f>SUM(Q133:Q136)</f>
        <v>150222102</v>
      </c>
      <c r="R137" s="32">
        <f>SUM(R133:R136)</f>
        <v>154276066</v>
      </c>
      <c r="S137" s="32">
        <f>SUM(S133:S136)</f>
        <v>29831951</v>
      </c>
      <c r="T137" s="37">
        <f t="shared" ref="T137:T170" si="33">IF(($Q137     =0),0,($S137     /$Q137     ))</f>
        <v>0.19858563156039449</v>
      </c>
      <c r="U137" s="37">
        <f t="shared" ref="U137:U170" si="34">IF(($P137     =0),0,(($F137     /$P137     )-1))</f>
        <v>9.7199911598138566E-2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26546931</v>
      </c>
      <c r="E138" s="31">
        <v>26546931</v>
      </c>
      <c r="F138" s="31">
        <v>5525294</v>
      </c>
      <c r="G138" s="36">
        <f t="shared" si="28"/>
        <v>0.20813306065397918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5525294</v>
      </c>
      <c r="O138" s="36">
        <f t="shared" si="32"/>
        <v>0.20813306065397918</v>
      </c>
      <c r="P138" s="31">
        <v>6180205</v>
      </c>
      <c r="Q138" s="31">
        <v>28324615</v>
      </c>
      <c r="R138" s="31">
        <v>27959424</v>
      </c>
      <c r="S138" s="31">
        <v>6180205</v>
      </c>
      <c r="T138" s="36">
        <f t="shared" si="33"/>
        <v>0.21819202132138424</v>
      </c>
      <c r="U138" s="36">
        <f t="shared" si="34"/>
        <v>-0.10596913856417389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14816104</v>
      </c>
      <c r="E139" s="31">
        <v>14816104</v>
      </c>
      <c r="F139" s="31">
        <v>3328620</v>
      </c>
      <c r="G139" s="36">
        <f t="shared" si="28"/>
        <v>0.22466229988666386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3328620</v>
      </c>
      <c r="O139" s="36">
        <f t="shared" si="32"/>
        <v>0.22466229988666386</v>
      </c>
      <c r="P139" s="31">
        <v>3194989</v>
      </c>
      <c r="Q139" s="31">
        <v>14713687</v>
      </c>
      <c r="R139" s="31">
        <v>15100885</v>
      </c>
      <c r="S139" s="31">
        <v>3194989</v>
      </c>
      <c r="T139" s="36">
        <f t="shared" si="33"/>
        <v>0.21714401019948298</v>
      </c>
      <c r="U139" s="36">
        <f t="shared" si="34"/>
        <v>4.1825183122696119E-2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28727518</v>
      </c>
      <c r="E140" s="31">
        <v>28727518</v>
      </c>
      <c r="F140" s="31">
        <v>5032254</v>
      </c>
      <c r="G140" s="36">
        <f t="shared" si="28"/>
        <v>0.17517190312090311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5032254</v>
      </c>
      <c r="O140" s="36">
        <f t="shared" si="32"/>
        <v>0.17517190312090311</v>
      </c>
      <c r="P140" s="31">
        <v>3407348</v>
      </c>
      <c r="Q140" s="31">
        <v>19870499</v>
      </c>
      <c r="R140" s="31">
        <v>19628060</v>
      </c>
      <c r="S140" s="31">
        <v>3407348</v>
      </c>
      <c r="T140" s="36">
        <f t="shared" si="33"/>
        <v>0.17147772685527424</v>
      </c>
      <c r="U140" s="36">
        <f t="shared" si="34"/>
        <v>0.4768829013062359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21916517</v>
      </c>
      <c r="E141" s="31">
        <v>21916517</v>
      </c>
      <c r="F141" s="31">
        <v>2278607</v>
      </c>
      <c r="G141" s="36">
        <f t="shared" si="28"/>
        <v>0.10396756929944662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2278607</v>
      </c>
      <c r="O141" s="36">
        <f t="shared" si="32"/>
        <v>0.10396756929944662</v>
      </c>
      <c r="P141" s="31">
        <v>5633589</v>
      </c>
      <c r="Q141" s="31">
        <v>14713995</v>
      </c>
      <c r="R141" s="31">
        <v>12503385</v>
      </c>
      <c r="S141" s="31">
        <v>5633589</v>
      </c>
      <c r="T141" s="36">
        <f t="shared" si="33"/>
        <v>0.38287283637108754</v>
      </c>
      <c r="U141" s="36">
        <f t="shared" si="34"/>
        <v>-0.5955319069246976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23133438</v>
      </c>
      <c r="E142" s="31">
        <v>23133438</v>
      </c>
      <c r="F142" s="31">
        <v>4632452</v>
      </c>
      <c r="G142" s="36">
        <f t="shared" si="28"/>
        <v>0.2002491804287802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4632452</v>
      </c>
      <c r="O142" s="36">
        <f t="shared" si="32"/>
        <v>0.2002491804287802</v>
      </c>
      <c r="P142" s="31">
        <v>8272692</v>
      </c>
      <c r="Q142" s="31">
        <v>28109417</v>
      </c>
      <c r="R142" s="31">
        <v>94055952</v>
      </c>
      <c r="S142" s="31">
        <v>8272692</v>
      </c>
      <c r="T142" s="36">
        <f t="shared" si="33"/>
        <v>0.29430322229735323</v>
      </c>
      <c r="U142" s="36">
        <f t="shared" si="34"/>
        <v>-0.44003088716466177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20746701</v>
      </c>
      <c r="E143" s="31">
        <v>20746701</v>
      </c>
      <c r="F143" s="31">
        <v>5589445</v>
      </c>
      <c r="G143" s="36">
        <f t="shared" si="28"/>
        <v>0.26941367690217349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5589445</v>
      </c>
      <c r="O143" s="36">
        <f t="shared" si="32"/>
        <v>0.26941367690217349</v>
      </c>
      <c r="P143" s="31">
        <v>4901175</v>
      </c>
      <c r="Q143" s="31">
        <v>22960334</v>
      </c>
      <c r="R143" s="31">
        <v>23260387</v>
      </c>
      <c r="S143" s="31">
        <v>4901175</v>
      </c>
      <c r="T143" s="36">
        <f t="shared" si="33"/>
        <v>0.2134627048543806</v>
      </c>
      <c r="U143" s="36">
        <f t="shared" si="34"/>
        <v>0.14042959086341544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135887209</v>
      </c>
      <c r="E144" s="32">
        <f>SUM(E138:E143)</f>
        <v>135887209</v>
      </c>
      <c r="F144" s="32">
        <f>SUM(F138:F143)</f>
        <v>26386672</v>
      </c>
      <c r="G144" s="37">
        <f t="shared" si="28"/>
        <v>0.19418068995736015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26386672</v>
      </c>
      <c r="O144" s="37">
        <f t="shared" si="32"/>
        <v>0.19418068995736015</v>
      </c>
      <c r="P144" s="32">
        <f>SUM(P138:P143)</f>
        <v>31589998</v>
      </c>
      <c r="Q144" s="32">
        <f>SUM(Q138:Q143)</f>
        <v>128692547</v>
      </c>
      <c r="R144" s="32">
        <f>SUM(R138:R143)</f>
        <v>192508093</v>
      </c>
      <c r="S144" s="32">
        <f>SUM(S138:S143)</f>
        <v>31589998</v>
      </c>
      <c r="T144" s="37">
        <f t="shared" si="33"/>
        <v>0.24546874497712753</v>
      </c>
      <c r="U144" s="37">
        <f t="shared" si="34"/>
        <v>-0.16471435040926563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35784226</v>
      </c>
      <c r="E145" s="31">
        <v>35784226</v>
      </c>
      <c r="F145" s="31">
        <v>4358499</v>
      </c>
      <c r="G145" s="36">
        <f t="shared" si="28"/>
        <v>0.1217994487291691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4358499</v>
      </c>
      <c r="O145" s="36">
        <f t="shared" si="32"/>
        <v>0.1217994487291691</v>
      </c>
      <c r="P145" s="31">
        <v>5642304</v>
      </c>
      <c r="Q145" s="31">
        <v>30353417</v>
      </c>
      <c r="R145" s="31">
        <v>30006683</v>
      </c>
      <c r="S145" s="31">
        <v>5642304</v>
      </c>
      <c r="T145" s="36">
        <f t="shared" si="33"/>
        <v>0.18588694643505871</v>
      </c>
      <c r="U145" s="36">
        <f t="shared" si="34"/>
        <v>-0.22753205073672034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31326115</v>
      </c>
      <c r="E146" s="31">
        <v>31326115</v>
      </c>
      <c r="F146" s="31">
        <v>5959144</v>
      </c>
      <c r="G146" s="36">
        <f t="shared" si="28"/>
        <v>0.19022927037074339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5959144</v>
      </c>
      <c r="O146" s="36">
        <f t="shared" si="32"/>
        <v>0.19022927037074339</v>
      </c>
      <c r="P146" s="31">
        <v>10263083</v>
      </c>
      <c r="Q146" s="31">
        <v>49122899</v>
      </c>
      <c r="R146" s="31">
        <v>36864421</v>
      </c>
      <c r="S146" s="31">
        <v>10263083</v>
      </c>
      <c r="T146" s="36">
        <f t="shared" si="33"/>
        <v>0.20892665557055173</v>
      </c>
      <c r="U146" s="36">
        <f t="shared" si="34"/>
        <v>-0.41936121923597425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24044096</v>
      </c>
      <c r="E147" s="31">
        <v>24044096</v>
      </c>
      <c r="F147" s="31">
        <v>2886751</v>
      </c>
      <c r="G147" s="36">
        <f t="shared" si="28"/>
        <v>0.1200607001402756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2886751</v>
      </c>
      <c r="O147" s="36">
        <f t="shared" si="32"/>
        <v>0.1200607001402756</v>
      </c>
      <c r="P147" s="31">
        <v>2336682</v>
      </c>
      <c r="Q147" s="31">
        <v>16513797</v>
      </c>
      <c r="R147" s="31">
        <v>13348169</v>
      </c>
      <c r="S147" s="31">
        <v>2336682</v>
      </c>
      <c r="T147" s="36">
        <f t="shared" si="33"/>
        <v>0.14149877220847512</v>
      </c>
      <c r="U147" s="36">
        <f t="shared" si="34"/>
        <v>0.2354060158806377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16582930</v>
      </c>
      <c r="E148" s="31">
        <v>16582930</v>
      </c>
      <c r="F148" s="31">
        <v>3815630</v>
      </c>
      <c r="G148" s="36">
        <f t="shared" si="28"/>
        <v>0.23009383745815729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3815630</v>
      </c>
      <c r="O148" s="36">
        <f t="shared" si="32"/>
        <v>0.23009383745815729</v>
      </c>
      <c r="P148" s="31">
        <v>4891180</v>
      </c>
      <c r="Q148" s="31">
        <v>20534759</v>
      </c>
      <c r="R148" s="31">
        <v>20842585</v>
      </c>
      <c r="S148" s="31">
        <v>4891180</v>
      </c>
      <c r="T148" s="36">
        <f t="shared" si="33"/>
        <v>0.23819028019759084</v>
      </c>
      <c r="U148" s="36">
        <f t="shared" si="34"/>
        <v>-0.21989581246243239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88063119</v>
      </c>
      <c r="E149" s="31">
        <v>88063119</v>
      </c>
      <c r="F149" s="31">
        <v>18064818</v>
      </c>
      <c r="G149" s="36">
        <f t="shared" si="28"/>
        <v>0.20513488739820809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18064818</v>
      </c>
      <c r="O149" s="36">
        <f t="shared" si="32"/>
        <v>0.20513488739820809</v>
      </c>
      <c r="P149" s="31">
        <v>20336876</v>
      </c>
      <c r="Q149" s="31">
        <v>72401963</v>
      </c>
      <c r="R149" s="31">
        <v>91551963</v>
      </c>
      <c r="S149" s="31">
        <v>20336876</v>
      </c>
      <c r="T149" s="36">
        <f t="shared" si="33"/>
        <v>0.28088846154627051</v>
      </c>
      <c r="U149" s="36">
        <f t="shared" si="34"/>
        <v>-0.11172109226608851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195800486</v>
      </c>
      <c r="E150" s="32">
        <f>SUM(E145:E149)</f>
        <v>195800486</v>
      </c>
      <c r="F150" s="32">
        <f>SUM(F145:F149)</f>
        <v>35084842</v>
      </c>
      <c r="G150" s="37">
        <f t="shared" si="28"/>
        <v>0.17918669517500585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35084842</v>
      </c>
      <c r="O150" s="37">
        <f t="shared" si="32"/>
        <v>0.17918669517500585</v>
      </c>
      <c r="P150" s="32">
        <f>SUM(P145:P149)</f>
        <v>43470125</v>
      </c>
      <c r="Q150" s="32">
        <f>SUM(Q145:Q149)</f>
        <v>188926835</v>
      </c>
      <c r="R150" s="32">
        <f>SUM(R145:R149)</f>
        <v>192613821</v>
      </c>
      <c r="S150" s="32">
        <f>SUM(S145:S149)</f>
        <v>43470125</v>
      </c>
      <c r="T150" s="37">
        <f t="shared" si="33"/>
        <v>0.23008973288521983</v>
      </c>
      <c r="U150" s="37">
        <f t="shared" si="34"/>
        <v>-0.19289760496432895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12342588</v>
      </c>
      <c r="E151" s="31">
        <v>12342588</v>
      </c>
      <c r="F151" s="31">
        <v>2164273</v>
      </c>
      <c r="G151" s="36">
        <f t="shared" si="28"/>
        <v>0.17535001573413939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2164273</v>
      </c>
      <c r="O151" s="36">
        <f t="shared" si="32"/>
        <v>0.17535001573413939</v>
      </c>
      <c r="P151" s="31">
        <v>1966565</v>
      </c>
      <c r="Q151" s="31">
        <v>19471943</v>
      </c>
      <c r="R151" s="31">
        <v>17472543</v>
      </c>
      <c r="S151" s="31">
        <v>1966565</v>
      </c>
      <c r="T151" s="36">
        <f t="shared" si="33"/>
        <v>0.10099480057023585</v>
      </c>
      <c r="U151" s="36">
        <f t="shared" si="34"/>
        <v>0.10053468865763393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103585800</v>
      </c>
      <c r="E152" s="31">
        <v>103585800</v>
      </c>
      <c r="F152" s="31">
        <v>21969342</v>
      </c>
      <c r="G152" s="36">
        <f t="shared" si="28"/>
        <v>0.21208835573987941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21969342</v>
      </c>
      <c r="O152" s="36">
        <f t="shared" si="32"/>
        <v>0.21208835573987941</v>
      </c>
      <c r="P152" s="31">
        <v>22619774</v>
      </c>
      <c r="Q152" s="31">
        <v>101333000</v>
      </c>
      <c r="R152" s="31">
        <v>102160034</v>
      </c>
      <c r="S152" s="31">
        <v>22619774</v>
      </c>
      <c r="T152" s="36">
        <f t="shared" si="33"/>
        <v>0.22322218823088233</v>
      </c>
      <c r="U152" s="36">
        <f t="shared" si="34"/>
        <v>-2.8755017623076196E-2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28793245</v>
      </c>
      <c r="E153" s="31">
        <v>28793245</v>
      </c>
      <c r="F153" s="31">
        <v>5363926</v>
      </c>
      <c r="G153" s="36">
        <f t="shared" si="28"/>
        <v>0.18629112488015853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5363926</v>
      </c>
      <c r="O153" s="36">
        <f t="shared" si="32"/>
        <v>0.18629112488015853</v>
      </c>
      <c r="P153" s="31">
        <v>5104141</v>
      </c>
      <c r="Q153" s="31">
        <v>26065380</v>
      </c>
      <c r="R153" s="31">
        <v>26162035</v>
      </c>
      <c r="S153" s="31">
        <v>5104141</v>
      </c>
      <c r="T153" s="36">
        <f t="shared" si="33"/>
        <v>0.19582070163565618</v>
      </c>
      <c r="U153" s="36">
        <f t="shared" si="34"/>
        <v>5.0896908999966906E-2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8203532</v>
      </c>
      <c r="E154" s="31">
        <v>8203532</v>
      </c>
      <c r="F154" s="31">
        <v>1128122</v>
      </c>
      <c r="G154" s="36">
        <f t="shared" si="28"/>
        <v>0.13751662088963632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1128122</v>
      </c>
      <c r="O154" s="36">
        <f t="shared" si="32"/>
        <v>0.13751662088963632</v>
      </c>
      <c r="P154" s="31">
        <v>947462</v>
      </c>
      <c r="Q154" s="31">
        <v>8113690</v>
      </c>
      <c r="R154" s="31">
        <v>7614264</v>
      </c>
      <c r="S154" s="31">
        <v>947462</v>
      </c>
      <c r="T154" s="36">
        <f t="shared" si="33"/>
        <v>0.11677325606474982</v>
      </c>
      <c r="U154" s="36">
        <f t="shared" si="34"/>
        <v>0.19067783193415666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19149458</v>
      </c>
      <c r="E155" s="31">
        <v>19149458</v>
      </c>
      <c r="F155" s="31">
        <v>3169677</v>
      </c>
      <c r="G155" s="36">
        <f t="shared" si="28"/>
        <v>0.16552306597920421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3169677</v>
      </c>
      <c r="O155" s="36">
        <f t="shared" si="32"/>
        <v>0.16552306597920421</v>
      </c>
      <c r="P155" s="31">
        <v>3391411</v>
      </c>
      <c r="Q155" s="31">
        <v>15008561</v>
      </c>
      <c r="R155" s="31">
        <v>14341121</v>
      </c>
      <c r="S155" s="31">
        <v>3391411</v>
      </c>
      <c r="T155" s="36">
        <f t="shared" si="33"/>
        <v>0.22596510085144073</v>
      </c>
      <c r="U155" s="36">
        <f t="shared" si="34"/>
        <v>-6.5381046414014654E-2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27437408</v>
      </c>
      <c r="E156" s="31">
        <v>27492935</v>
      </c>
      <c r="F156" s="31">
        <v>4936211</v>
      </c>
      <c r="G156" s="36">
        <f t="shared" si="28"/>
        <v>0.1799080656598466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4936211</v>
      </c>
      <c r="O156" s="36">
        <f t="shared" si="32"/>
        <v>0.1799080656598466</v>
      </c>
      <c r="P156" s="31">
        <v>5224110</v>
      </c>
      <c r="Q156" s="31">
        <v>33347529</v>
      </c>
      <c r="R156" s="31">
        <v>27605081</v>
      </c>
      <c r="S156" s="31">
        <v>5224110</v>
      </c>
      <c r="T156" s="36">
        <f t="shared" si="33"/>
        <v>0.15665658466029073</v>
      </c>
      <c r="U156" s="36">
        <f t="shared" si="34"/>
        <v>-5.5109674183736579E-2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199512031</v>
      </c>
      <c r="E157" s="32">
        <f>SUM(E151:E156)</f>
        <v>199567558</v>
      </c>
      <c r="F157" s="32">
        <f>SUM(F151:F156)</f>
        <v>38731551</v>
      </c>
      <c r="G157" s="37">
        <f t="shared" si="28"/>
        <v>0.19413140553914765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38731551</v>
      </c>
      <c r="O157" s="37">
        <f t="shared" si="32"/>
        <v>0.19413140553914765</v>
      </c>
      <c r="P157" s="32">
        <f>SUM(P151:P156)</f>
        <v>39253463</v>
      </c>
      <c r="Q157" s="32">
        <f>SUM(Q151:Q156)</f>
        <v>203340103</v>
      </c>
      <c r="R157" s="32">
        <f>SUM(R151:R156)</f>
        <v>195355078</v>
      </c>
      <c r="S157" s="32">
        <f>SUM(S151:S156)</f>
        <v>39253463</v>
      </c>
      <c r="T157" s="37">
        <f t="shared" si="33"/>
        <v>0.19304339095372644</v>
      </c>
      <c r="U157" s="37">
        <f t="shared" si="34"/>
        <v>-1.3295947926938334E-2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26476724</v>
      </c>
      <c r="E158" s="31">
        <v>26476724</v>
      </c>
      <c r="F158" s="31">
        <v>4571371</v>
      </c>
      <c r="G158" s="36">
        <f t="shared" si="28"/>
        <v>0.17265621683407661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4571371</v>
      </c>
      <c r="O158" s="36">
        <f t="shared" si="32"/>
        <v>0.17265621683407661</v>
      </c>
      <c r="P158" s="31">
        <v>3987158</v>
      </c>
      <c r="Q158" s="31">
        <v>25715779</v>
      </c>
      <c r="R158" s="31">
        <v>24358640</v>
      </c>
      <c r="S158" s="31">
        <v>3987158</v>
      </c>
      <c r="T158" s="36">
        <f t="shared" si="33"/>
        <v>0.1550471405124457</v>
      </c>
      <c r="U158" s="36">
        <f t="shared" si="34"/>
        <v>0.1465236642239911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109657782</v>
      </c>
      <c r="E159" s="31">
        <v>109657782</v>
      </c>
      <c r="F159" s="31">
        <v>32949746</v>
      </c>
      <c r="G159" s="36">
        <f t="shared" si="28"/>
        <v>0.30047795422307555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32949746</v>
      </c>
      <c r="O159" s="36">
        <f t="shared" si="32"/>
        <v>0.30047795422307555</v>
      </c>
      <c r="P159" s="31">
        <v>26355995</v>
      </c>
      <c r="Q159" s="31">
        <v>116139028</v>
      </c>
      <c r="R159" s="31">
        <v>99780718</v>
      </c>
      <c r="S159" s="31">
        <v>26355995</v>
      </c>
      <c r="T159" s="36">
        <f t="shared" si="33"/>
        <v>0.22693486809619243</v>
      </c>
      <c r="U159" s="36">
        <f t="shared" si="34"/>
        <v>0.25018031002054752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20862475</v>
      </c>
      <c r="E160" s="31">
        <v>20862475</v>
      </c>
      <c r="F160" s="31">
        <v>3470125</v>
      </c>
      <c r="G160" s="36">
        <f t="shared" si="28"/>
        <v>0.16633333293389208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3470125</v>
      </c>
      <c r="O160" s="36">
        <f t="shared" si="32"/>
        <v>0.16633333293389208</v>
      </c>
      <c r="P160" s="31">
        <v>4432680</v>
      </c>
      <c r="Q160" s="31">
        <v>20368218</v>
      </c>
      <c r="R160" s="31">
        <v>20810124</v>
      </c>
      <c r="S160" s="31">
        <v>4432680</v>
      </c>
      <c r="T160" s="36">
        <f t="shared" si="33"/>
        <v>0.21762728580379492</v>
      </c>
      <c r="U160" s="36">
        <f t="shared" si="34"/>
        <v>-0.21714967017695841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11659309</v>
      </c>
      <c r="E161" s="31">
        <v>11659309</v>
      </c>
      <c r="F161" s="31">
        <v>3280797</v>
      </c>
      <c r="G161" s="36">
        <f t="shared" si="28"/>
        <v>0.28138863117874308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3280797</v>
      </c>
      <c r="O161" s="36">
        <f t="shared" si="32"/>
        <v>0.28138863117874308</v>
      </c>
      <c r="P161" s="31">
        <v>2306127</v>
      </c>
      <c r="Q161" s="31">
        <v>12418926</v>
      </c>
      <c r="R161" s="31">
        <v>9926556</v>
      </c>
      <c r="S161" s="31">
        <v>2306127</v>
      </c>
      <c r="T161" s="36">
        <f t="shared" si="33"/>
        <v>0.18569456006099078</v>
      </c>
      <c r="U161" s="36">
        <f t="shared" si="34"/>
        <v>0.42264367920760648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253788934</v>
      </c>
      <c r="E162" s="31">
        <v>253788934</v>
      </c>
      <c r="F162" s="31">
        <v>58929716</v>
      </c>
      <c r="G162" s="36">
        <f t="shared" si="28"/>
        <v>0.23219970654827685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58929716</v>
      </c>
      <c r="O162" s="36">
        <f t="shared" si="32"/>
        <v>0.23219970654827685</v>
      </c>
      <c r="P162" s="31">
        <v>49311468</v>
      </c>
      <c r="Q162" s="31">
        <v>258658694</v>
      </c>
      <c r="R162" s="31">
        <v>244658666</v>
      </c>
      <c r="S162" s="31">
        <v>49311468</v>
      </c>
      <c r="T162" s="36">
        <f t="shared" si="33"/>
        <v>0.19064299458652645</v>
      </c>
      <c r="U162" s="36">
        <f t="shared" si="34"/>
        <v>0.19505093622440928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422445224</v>
      </c>
      <c r="E163" s="32">
        <f>SUM(E158:E162)</f>
        <v>422445224</v>
      </c>
      <c r="F163" s="32">
        <f>SUM(F158:F162)</f>
        <v>103201755</v>
      </c>
      <c r="G163" s="37">
        <f t="shared" si="28"/>
        <v>0.24429618122514268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103201755</v>
      </c>
      <c r="O163" s="37">
        <f t="shared" si="32"/>
        <v>0.24429618122514268</v>
      </c>
      <c r="P163" s="32">
        <f>SUM(P158:P162)</f>
        <v>86393428</v>
      </c>
      <c r="Q163" s="32">
        <f>SUM(Q158:Q162)</f>
        <v>433300645</v>
      </c>
      <c r="R163" s="32">
        <f>SUM(R158:R162)</f>
        <v>399534704</v>
      </c>
      <c r="S163" s="32">
        <f>SUM(S158:S162)</f>
        <v>86393428</v>
      </c>
      <c r="T163" s="37">
        <f t="shared" si="33"/>
        <v>0.19938448972306516</v>
      </c>
      <c r="U163" s="37">
        <f t="shared" si="34"/>
        <v>0.1945556205965111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35363026</v>
      </c>
      <c r="E164" s="31">
        <v>35363026</v>
      </c>
      <c r="F164" s="31">
        <v>6594344</v>
      </c>
      <c r="G164" s="36">
        <f t="shared" si="28"/>
        <v>0.18647567094512782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6594344</v>
      </c>
      <c r="O164" s="36">
        <f t="shared" si="32"/>
        <v>0.18647567094512782</v>
      </c>
      <c r="P164" s="31">
        <v>7234049</v>
      </c>
      <c r="Q164" s="31">
        <v>25012212</v>
      </c>
      <c r="R164" s="31">
        <v>26687014</v>
      </c>
      <c r="S164" s="31">
        <v>7234049</v>
      </c>
      <c r="T164" s="36">
        <f t="shared" si="33"/>
        <v>0.28922068148150992</v>
      </c>
      <c r="U164" s="36">
        <f t="shared" si="34"/>
        <v>-8.8429730017034691E-2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17717083</v>
      </c>
      <c r="E165" s="31">
        <v>17717083</v>
      </c>
      <c r="F165" s="31">
        <v>3075500</v>
      </c>
      <c r="G165" s="36">
        <f t="shared" si="28"/>
        <v>0.17358952373819098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3075500</v>
      </c>
      <c r="O165" s="36">
        <f t="shared" si="32"/>
        <v>0.17358952373819098</v>
      </c>
      <c r="P165" s="31">
        <v>2725425</v>
      </c>
      <c r="Q165" s="31">
        <v>16811949</v>
      </c>
      <c r="R165" s="31">
        <v>16983532</v>
      </c>
      <c r="S165" s="31">
        <v>2725425</v>
      </c>
      <c r="T165" s="36">
        <f t="shared" si="33"/>
        <v>0.16211237614389623</v>
      </c>
      <c r="U165" s="36">
        <f t="shared" si="34"/>
        <v>0.12844785675628567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27024522</v>
      </c>
      <c r="E166" s="31">
        <v>27024522</v>
      </c>
      <c r="F166" s="31">
        <v>4532236</v>
      </c>
      <c r="G166" s="36">
        <f t="shared" si="28"/>
        <v>0.16770827620928874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4532236</v>
      </c>
      <c r="O166" s="36">
        <f t="shared" si="32"/>
        <v>0.16770827620928874</v>
      </c>
      <c r="P166" s="31">
        <v>5146536</v>
      </c>
      <c r="Q166" s="31">
        <v>30962617</v>
      </c>
      <c r="R166" s="31">
        <v>27996277</v>
      </c>
      <c r="S166" s="31">
        <v>5146536</v>
      </c>
      <c r="T166" s="36">
        <f t="shared" si="33"/>
        <v>0.16621773282277788</v>
      </c>
      <c r="U166" s="36">
        <f t="shared" si="34"/>
        <v>-0.11936183872025763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24432225</v>
      </c>
      <c r="E167" s="31">
        <v>24432225</v>
      </c>
      <c r="F167" s="31">
        <v>4050751</v>
      </c>
      <c r="G167" s="36">
        <f t="shared" si="28"/>
        <v>0.16579541977859161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4050751</v>
      </c>
      <c r="O167" s="36">
        <f t="shared" si="32"/>
        <v>0.16579541977859161</v>
      </c>
      <c r="P167" s="31">
        <v>2076595</v>
      </c>
      <c r="Q167" s="31">
        <v>24550081</v>
      </c>
      <c r="R167" s="31">
        <v>20492081</v>
      </c>
      <c r="S167" s="31">
        <v>2076595</v>
      </c>
      <c r="T167" s="36">
        <f t="shared" si="33"/>
        <v>8.4586075296452179E-2</v>
      </c>
      <c r="U167" s="36">
        <f t="shared" si="34"/>
        <v>0.95066972616229939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217958155</v>
      </c>
      <c r="E168" s="31">
        <v>217958155</v>
      </c>
      <c r="F168" s="31">
        <v>24588835</v>
      </c>
      <c r="G168" s="36">
        <f t="shared" si="28"/>
        <v>0.11281447578779513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24588835</v>
      </c>
      <c r="O168" s="36">
        <f t="shared" si="32"/>
        <v>0.11281447578779513</v>
      </c>
      <c r="P168" s="31">
        <v>20151421</v>
      </c>
      <c r="Q168" s="31">
        <v>175538598</v>
      </c>
      <c r="R168" s="31">
        <v>171846061</v>
      </c>
      <c r="S168" s="31">
        <v>20151421</v>
      </c>
      <c r="T168" s="36">
        <f t="shared" si="33"/>
        <v>0.11479766404423487</v>
      </c>
      <c r="U168" s="36">
        <f t="shared" si="34"/>
        <v>0.22020352807873955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322495011</v>
      </c>
      <c r="E169" s="32">
        <f>SUM(E164:E168)</f>
        <v>322495011</v>
      </c>
      <c r="F169" s="32">
        <f>SUM(F164:F168)</f>
        <v>42841666</v>
      </c>
      <c r="G169" s="37">
        <f t="shared" si="28"/>
        <v>0.13284443026624063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42841666</v>
      </c>
      <c r="O169" s="37">
        <f t="shared" si="32"/>
        <v>0.13284443026624063</v>
      </c>
      <c r="P169" s="32">
        <f>SUM(P164:P168)</f>
        <v>37334026</v>
      </c>
      <c r="Q169" s="32">
        <f>SUM(Q164:Q168)</f>
        <v>272875457</v>
      </c>
      <c r="R169" s="32">
        <f>SUM(R164:R168)</f>
        <v>264004965</v>
      </c>
      <c r="S169" s="32">
        <f>SUM(S164:S168)</f>
        <v>37334026</v>
      </c>
      <c r="T169" s="37">
        <f t="shared" si="33"/>
        <v>0.13681709014966487</v>
      </c>
      <c r="U169" s="37">
        <f t="shared" si="34"/>
        <v>0.14752333434385023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3447897350</v>
      </c>
      <c r="E170" s="32">
        <f>SUM(E105,E107:E111,E113:E120,E122:E125,E127:E131,E133:E136,E138:E143,E145:E149,E151:E156,E158:E162,E164:E168)</f>
        <v>3447952877</v>
      </c>
      <c r="F170" s="32">
        <f>SUM(F105,F107:F111,F113:F120,F122:F125,F127:F131,F133:F136,F138:F143,F145:F149,F151:F156,F158:F162,F164:F168)</f>
        <v>677275742</v>
      </c>
      <c r="G170" s="37">
        <f t="shared" si="28"/>
        <v>0.1964315271740906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677275742</v>
      </c>
      <c r="O170" s="37">
        <f t="shared" si="32"/>
        <v>0.1964315271740906</v>
      </c>
      <c r="P170" s="32">
        <f>SUM(P105,P107:P111,P113:P120,P122:P125,P127:P131,P133:P136,P138:P143,P145:P149,P151:P156,P158:P162,P164:P168)</f>
        <v>592185559</v>
      </c>
      <c r="Q170" s="32">
        <f>SUM(Q105,Q107:Q111,Q113:Q120,Q122:Q125,Q127:Q131,Q133:Q136,Q138:Q143,Q145:Q149,Q151:Q156,Q158:Q162,Q164:Q168)</f>
        <v>3375975633</v>
      </c>
      <c r="R170" s="32">
        <f>SUM(R105,R107:R111,R113:R120,R122:R125,R127:R131,R133:R136,R138:R143,R145:R149,R151:R156,R158:R162,R164:R168)</f>
        <v>3230795078</v>
      </c>
      <c r="S170" s="32">
        <f>SUM(S105,S107:S111,S113:S120,S122:S125,S127:S131,S133:S136,S138:S143,S145:S149,S151:S156,S158:S162,S164:S168)</f>
        <v>592185559</v>
      </c>
      <c r="T170" s="37">
        <f t="shared" si="33"/>
        <v>0.17541168046694844</v>
      </c>
      <c r="U170" s="37">
        <f t="shared" si="34"/>
        <v>0.14368837893259068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28299495</v>
      </c>
      <c r="E173" s="31">
        <v>28299495</v>
      </c>
      <c r="F173" s="31">
        <v>4349958</v>
      </c>
      <c r="G173" s="36">
        <f t="shared" ref="G173:G205" si="35">IF(($D173     =0),0,($F173     /$D173     ))</f>
        <v>0.15371150615938553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4349958</v>
      </c>
      <c r="O173" s="36">
        <f t="shared" ref="O173:O205" si="39">IF(($D173     =0),0,($N173     /$D173     ))</f>
        <v>0.15371150615938553</v>
      </c>
      <c r="P173" s="31">
        <v>4180948</v>
      </c>
      <c r="Q173" s="31">
        <v>30595551</v>
      </c>
      <c r="R173" s="31">
        <v>26756356</v>
      </c>
      <c r="S173" s="31">
        <v>4180948</v>
      </c>
      <c r="T173" s="36">
        <f t="shared" ref="T173:T205" si="40">IF(($Q173     =0),0,($S173     /$Q173     ))</f>
        <v>0.13665215573336137</v>
      </c>
      <c r="U173" s="36">
        <f t="shared" ref="U173:U205" si="41">IF(($P173     =0),0,(($F173     /$P173     )-1))</f>
        <v>4.042384645778907E-2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23991324</v>
      </c>
      <c r="E174" s="31">
        <v>23991324</v>
      </c>
      <c r="F174" s="31">
        <v>4176387</v>
      </c>
      <c r="G174" s="36">
        <f t="shared" si="35"/>
        <v>0.17407905457823003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4176387</v>
      </c>
      <c r="O174" s="36">
        <f t="shared" si="39"/>
        <v>0.17407905457823003</v>
      </c>
      <c r="P174" s="31">
        <v>4260218</v>
      </c>
      <c r="Q174" s="31">
        <v>18029452</v>
      </c>
      <c r="R174" s="31">
        <v>19278367</v>
      </c>
      <c r="S174" s="31">
        <v>4260218</v>
      </c>
      <c r="T174" s="36">
        <f t="shared" si="40"/>
        <v>0.23629215130886952</v>
      </c>
      <c r="U174" s="36">
        <f t="shared" si="41"/>
        <v>-1.9677631520264915E-2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52588922</v>
      </c>
      <c r="E175" s="31">
        <v>52588922</v>
      </c>
      <c r="F175" s="31">
        <v>12159151</v>
      </c>
      <c r="G175" s="36">
        <f t="shared" si="35"/>
        <v>0.2312112615656963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12159151</v>
      </c>
      <c r="O175" s="36">
        <f t="shared" si="39"/>
        <v>0.2312112615656963</v>
      </c>
      <c r="P175" s="31">
        <v>10814996</v>
      </c>
      <c r="Q175" s="31">
        <v>52170725</v>
      </c>
      <c r="R175" s="31">
        <v>52220725</v>
      </c>
      <c r="S175" s="31">
        <v>10814996</v>
      </c>
      <c r="T175" s="36">
        <f t="shared" si="40"/>
        <v>0.20730009023259693</v>
      </c>
      <c r="U175" s="36">
        <f t="shared" si="41"/>
        <v>0.1242862225746546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32415125</v>
      </c>
      <c r="E176" s="31">
        <v>32415125</v>
      </c>
      <c r="F176" s="31">
        <v>4294285</v>
      </c>
      <c r="G176" s="36">
        <f t="shared" si="35"/>
        <v>0.13247781706842099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4294285</v>
      </c>
      <c r="O176" s="36">
        <f t="shared" si="39"/>
        <v>0.13247781706842099</v>
      </c>
      <c r="P176" s="31">
        <v>4735352</v>
      </c>
      <c r="Q176" s="31">
        <v>37603901</v>
      </c>
      <c r="R176" s="31">
        <v>36554666</v>
      </c>
      <c r="S176" s="31">
        <v>4735352</v>
      </c>
      <c r="T176" s="36">
        <f t="shared" si="40"/>
        <v>0.12592714782437067</v>
      </c>
      <c r="U176" s="36">
        <f t="shared" si="41"/>
        <v>-9.3143445302482308E-2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31594333</v>
      </c>
      <c r="E177" s="31">
        <v>31594333</v>
      </c>
      <c r="F177" s="31">
        <v>9759446</v>
      </c>
      <c r="G177" s="36">
        <f t="shared" si="35"/>
        <v>0.30889862431974746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9759446</v>
      </c>
      <c r="O177" s="36">
        <f t="shared" si="39"/>
        <v>0.30889862431974746</v>
      </c>
      <c r="P177" s="31">
        <v>6183924</v>
      </c>
      <c r="Q177" s="31">
        <v>26879229</v>
      </c>
      <c r="R177" s="31">
        <v>29811067</v>
      </c>
      <c r="S177" s="31">
        <v>6183924</v>
      </c>
      <c r="T177" s="36">
        <f t="shared" si="40"/>
        <v>0.23006329534228828</v>
      </c>
      <c r="U177" s="36">
        <f t="shared" si="41"/>
        <v>0.5781963038355582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95391312</v>
      </c>
      <c r="E178" s="31">
        <v>95391312</v>
      </c>
      <c r="F178" s="31">
        <v>21249947</v>
      </c>
      <c r="G178" s="36">
        <f t="shared" si="35"/>
        <v>0.22276606280454556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21249947</v>
      </c>
      <c r="O178" s="36">
        <f t="shared" si="39"/>
        <v>0.22276606280454556</v>
      </c>
      <c r="P178" s="31">
        <v>22595981</v>
      </c>
      <c r="Q178" s="31">
        <v>81966036</v>
      </c>
      <c r="R178" s="31">
        <v>84212406</v>
      </c>
      <c r="S178" s="31">
        <v>22595981</v>
      </c>
      <c r="T178" s="36">
        <f t="shared" si="40"/>
        <v>0.27567492711249325</v>
      </c>
      <c r="U178" s="36">
        <f t="shared" si="41"/>
        <v>-5.9569619924888406E-2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264280511</v>
      </c>
      <c r="E179" s="32">
        <f>SUM(E173:E178)</f>
        <v>264280511</v>
      </c>
      <c r="F179" s="32">
        <f>SUM(F173:F178)</f>
        <v>55989174</v>
      </c>
      <c r="G179" s="37">
        <f t="shared" si="35"/>
        <v>0.2118550996747543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55989174</v>
      </c>
      <c r="O179" s="37">
        <f t="shared" si="39"/>
        <v>0.2118550996747543</v>
      </c>
      <c r="P179" s="32">
        <f>SUM(P173:P178)</f>
        <v>52771419</v>
      </c>
      <c r="Q179" s="32">
        <f>SUM(Q173:Q178)</f>
        <v>247244894</v>
      </c>
      <c r="R179" s="32">
        <f>SUM(R173:R178)</f>
        <v>248833587</v>
      </c>
      <c r="S179" s="32">
        <f>SUM(S173:S178)</f>
        <v>52771419</v>
      </c>
      <c r="T179" s="37">
        <f t="shared" si="40"/>
        <v>0.21343785162252937</v>
      </c>
      <c r="U179" s="37">
        <f t="shared" si="41"/>
        <v>6.0975335910523842E-2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26339571</v>
      </c>
      <c r="E180" s="31">
        <v>26339571</v>
      </c>
      <c r="F180" s="31">
        <v>4633144</v>
      </c>
      <c r="G180" s="36">
        <f t="shared" si="35"/>
        <v>0.17590051105995613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4633144</v>
      </c>
      <c r="O180" s="36">
        <f t="shared" si="39"/>
        <v>0.17590051105995613</v>
      </c>
      <c r="P180" s="31">
        <v>3822981</v>
      </c>
      <c r="Q180" s="31">
        <v>22355856</v>
      </c>
      <c r="R180" s="31">
        <v>19827902</v>
      </c>
      <c r="S180" s="31">
        <v>3822981</v>
      </c>
      <c r="T180" s="36">
        <f t="shared" si="40"/>
        <v>0.17100579821233416</v>
      </c>
      <c r="U180" s="36">
        <f t="shared" si="41"/>
        <v>0.21191918034643642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73184213</v>
      </c>
      <c r="E181" s="31">
        <v>73184213</v>
      </c>
      <c r="F181" s="31">
        <v>14183698</v>
      </c>
      <c r="G181" s="36">
        <f t="shared" si="35"/>
        <v>0.19380816461058342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14183698</v>
      </c>
      <c r="O181" s="36">
        <f t="shared" si="39"/>
        <v>0.19380816461058342</v>
      </c>
      <c r="P181" s="31">
        <v>13089449</v>
      </c>
      <c r="Q181" s="31">
        <v>65488306</v>
      </c>
      <c r="R181" s="31">
        <v>67277796</v>
      </c>
      <c r="S181" s="31">
        <v>13089449</v>
      </c>
      <c r="T181" s="36">
        <f t="shared" si="40"/>
        <v>0.19987460051264724</v>
      </c>
      <c r="U181" s="36">
        <f t="shared" si="41"/>
        <v>8.3597789333989425E-2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59166456</v>
      </c>
      <c r="E182" s="31">
        <v>59166456</v>
      </c>
      <c r="F182" s="31">
        <v>12131876</v>
      </c>
      <c r="G182" s="36">
        <f t="shared" si="35"/>
        <v>0.20504652163043194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12131876</v>
      </c>
      <c r="O182" s="36">
        <f t="shared" si="39"/>
        <v>0.20504652163043194</v>
      </c>
      <c r="P182" s="31">
        <v>10383116</v>
      </c>
      <c r="Q182" s="31">
        <v>39552850</v>
      </c>
      <c r="R182" s="31">
        <v>50713191</v>
      </c>
      <c r="S182" s="31">
        <v>10383116</v>
      </c>
      <c r="T182" s="36">
        <f t="shared" si="40"/>
        <v>0.26251246117536409</v>
      </c>
      <c r="U182" s="36">
        <f t="shared" si="41"/>
        <v>0.1684234289590909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58450059</v>
      </c>
      <c r="E183" s="31">
        <v>58450059</v>
      </c>
      <c r="F183" s="31">
        <v>13389919</v>
      </c>
      <c r="G183" s="36">
        <f t="shared" si="35"/>
        <v>0.22908307072880799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13389919</v>
      </c>
      <c r="O183" s="36">
        <f t="shared" si="39"/>
        <v>0.22908307072880799</v>
      </c>
      <c r="P183" s="31">
        <v>11226694</v>
      </c>
      <c r="Q183" s="31">
        <v>50645196</v>
      </c>
      <c r="R183" s="31">
        <v>54652316</v>
      </c>
      <c r="S183" s="31">
        <v>11226694</v>
      </c>
      <c r="T183" s="36">
        <f t="shared" si="40"/>
        <v>0.22167342387222669</v>
      </c>
      <c r="U183" s="36">
        <f t="shared" si="41"/>
        <v>0.1926858432233034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30281315</v>
      </c>
      <c r="E184" s="31">
        <v>30281315</v>
      </c>
      <c r="F184" s="31">
        <v>4802241</v>
      </c>
      <c r="G184" s="36">
        <f t="shared" si="35"/>
        <v>0.15858759766542505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4802241</v>
      </c>
      <c r="O184" s="36">
        <f t="shared" si="39"/>
        <v>0.15858759766542505</v>
      </c>
      <c r="P184" s="31">
        <v>4844628</v>
      </c>
      <c r="Q184" s="31">
        <v>30637132</v>
      </c>
      <c r="R184" s="31">
        <v>27985321</v>
      </c>
      <c r="S184" s="31">
        <v>4844628</v>
      </c>
      <c r="T184" s="36">
        <f t="shared" si="40"/>
        <v>0.15812929225881847</v>
      </c>
      <c r="U184" s="36">
        <f t="shared" si="41"/>
        <v>-8.7492785823802821E-3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247421614</v>
      </c>
      <c r="E185" s="32">
        <f>SUM(E180:E184)</f>
        <v>247421614</v>
      </c>
      <c r="F185" s="32">
        <f>SUM(F180:F184)</f>
        <v>49140878</v>
      </c>
      <c r="G185" s="37">
        <f t="shared" si="35"/>
        <v>0.19861190461719322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49140878</v>
      </c>
      <c r="O185" s="37">
        <f t="shared" si="39"/>
        <v>0.19861190461719322</v>
      </c>
      <c r="P185" s="32">
        <f>SUM(P180:P184)</f>
        <v>43366868</v>
      </c>
      <c r="Q185" s="32">
        <f>SUM(Q180:Q184)</f>
        <v>208679340</v>
      </c>
      <c r="R185" s="32">
        <f>SUM(R180:R184)</f>
        <v>220456526</v>
      </c>
      <c r="S185" s="32">
        <f>SUM(S180:S184)</f>
        <v>43366868</v>
      </c>
      <c r="T185" s="37">
        <f t="shared" si="40"/>
        <v>0.20781581923730447</v>
      </c>
      <c r="U185" s="37">
        <f t="shared" si="41"/>
        <v>0.13314334805086681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15893629</v>
      </c>
      <c r="E186" s="31">
        <v>15893629</v>
      </c>
      <c r="F186" s="31">
        <v>3356931</v>
      </c>
      <c r="G186" s="36">
        <f t="shared" si="35"/>
        <v>0.21121236691758691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3356931</v>
      </c>
      <c r="O186" s="36">
        <f t="shared" si="39"/>
        <v>0.21121236691758691</v>
      </c>
      <c r="P186" s="31">
        <v>3139743</v>
      </c>
      <c r="Q186" s="31">
        <v>16534740</v>
      </c>
      <c r="R186" s="31">
        <v>14735682</v>
      </c>
      <c r="S186" s="31">
        <v>3139743</v>
      </c>
      <c r="T186" s="36">
        <f t="shared" si="40"/>
        <v>0.18988765471969926</v>
      </c>
      <c r="U186" s="36">
        <f t="shared" si="41"/>
        <v>6.9173814544693624E-2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16980667</v>
      </c>
      <c r="E187" s="31">
        <v>16980667</v>
      </c>
      <c r="F187" s="31">
        <v>2471160</v>
      </c>
      <c r="G187" s="36">
        <f t="shared" si="35"/>
        <v>0.14552785235114735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2471160</v>
      </c>
      <c r="O187" s="36">
        <f t="shared" si="39"/>
        <v>0.14552785235114735</v>
      </c>
      <c r="P187" s="31">
        <v>3894169</v>
      </c>
      <c r="Q187" s="31">
        <v>17939699</v>
      </c>
      <c r="R187" s="31">
        <v>17843342</v>
      </c>
      <c r="S187" s="31">
        <v>3894169</v>
      </c>
      <c r="T187" s="36">
        <f t="shared" si="40"/>
        <v>0.21706991850866617</v>
      </c>
      <c r="U187" s="36">
        <f t="shared" si="41"/>
        <v>-0.36542045299009873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138604231</v>
      </c>
      <c r="E188" s="31">
        <v>138604231</v>
      </c>
      <c r="F188" s="31">
        <v>24819782</v>
      </c>
      <c r="G188" s="36">
        <f t="shared" si="35"/>
        <v>0.17906943980663909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24819782</v>
      </c>
      <c r="O188" s="36">
        <f t="shared" si="39"/>
        <v>0.17906943980663909</v>
      </c>
      <c r="P188" s="31">
        <v>26045455</v>
      </c>
      <c r="Q188" s="31">
        <v>137421527</v>
      </c>
      <c r="R188" s="31">
        <v>129044327</v>
      </c>
      <c r="S188" s="31">
        <v>26045455</v>
      </c>
      <c r="T188" s="36">
        <f t="shared" si="40"/>
        <v>0.1895296578970484</v>
      </c>
      <c r="U188" s="36">
        <f t="shared" si="41"/>
        <v>-4.7058997433525374E-2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29273003</v>
      </c>
      <c r="E189" s="31">
        <v>29273003</v>
      </c>
      <c r="F189" s="31">
        <v>1676567</v>
      </c>
      <c r="G189" s="36">
        <f t="shared" si="35"/>
        <v>5.7273488476737425E-2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1676567</v>
      </c>
      <c r="O189" s="36">
        <f t="shared" si="39"/>
        <v>5.7273488476737425E-2</v>
      </c>
      <c r="P189" s="31">
        <v>1816940</v>
      </c>
      <c r="Q189" s="31">
        <v>25446121</v>
      </c>
      <c r="R189" s="31">
        <v>19847805</v>
      </c>
      <c r="S189" s="31">
        <v>1816940</v>
      </c>
      <c r="T189" s="36">
        <f t="shared" si="40"/>
        <v>7.1403417440324204E-2</v>
      </c>
      <c r="U189" s="36">
        <f t="shared" si="41"/>
        <v>-7.7257917157418476E-2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35808000</v>
      </c>
      <c r="E190" s="31">
        <v>35808000</v>
      </c>
      <c r="F190" s="31">
        <v>4380553</v>
      </c>
      <c r="G190" s="36">
        <f t="shared" si="35"/>
        <v>0.12233447832886506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4380553</v>
      </c>
      <c r="O190" s="36">
        <f t="shared" si="39"/>
        <v>0.12233447832886506</v>
      </c>
      <c r="P190" s="31">
        <v>3622717</v>
      </c>
      <c r="Q190" s="31">
        <v>29713000</v>
      </c>
      <c r="R190" s="31">
        <v>24767000</v>
      </c>
      <c r="S190" s="31">
        <v>3622717</v>
      </c>
      <c r="T190" s="36">
        <f t="shared" si="40"/>
        <v>0.12192363611887053</v>
      </c>
      <c r="U190" s="36">
        <f t="shared" si="41"/>
        <v>0.2091899532864423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236559530</v>
      </c>
      <c r="E191" s="32">
        <f>SUM(E186:E190)</f>
        <v>236559530</v>
      </c>
      <c r="F191" s="32">
        <f>SUM(F186:F190)</f>
        <v>36704993</v>
      </c>
      <c r="G191" s="37">
        <f t="shared" si="35"/>
        <v>0.15516175991726058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36704993</v>
      </c>
      <c r="O191" s="37">
        <f t="shared" si="39"/>
        <v>0.15516175991726058</v>
      </c>
      <c r="P191" s="32">
        <f>SUM(P186:P190)</f>
        <v>38519024</v>
      </c>
      <c r="Q191" s="32">
        <f>SUM(Q186:Q190)</f>
        <v>227055087</v>
      </c>
      <c r="R191" s="32">
        <f>SUM(R186:R190)</f>
        <v>206238156</v>
      </c>
      <c r="S191" s="32">
        <f>SUM(S186:S190)</f>
        <v>38519024</v>
      </c>
      <c r="T191" s="37">
        <f t="shared" si="40"/>
        <v>0.16964616168234098</v>
      </c>
      <c r="U191" s="37">
        <f t="shared" si="41"/>
        <v>-4.7094417553258827E-2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16518808</v>
      </c>
      <c r="E192" s="31">
        <v>16518808</v>
      </c>
      <c r="F192" s="31">
        <v>2140149</v>
      </c>
      <c r="G192" s="36">
        <f t="shared" si="35"/>
        <v>0.12955831922012775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2140149</v>
      </c>
      <c r="O192" s="36">
        <f t="shared" si="39"/>
        <v>0.12955831922012775</v>
      </c>
      <c r="P192" s="31">
        <v>2213855</v>
      </c>
      <c r="Q192" s="31">
        <v>12475556</v>
      </c>
      <c r="R192" s="31">
        <v>12225556</v>
      </c>
      <c r="S192" s="31">
        <v>2213855</v>
      </c>
      <c r="T192" s="36">
        <f t="shared" si="40"/>
        <v>0.17745541761826086</v>
      </c>
      <c r="U192" s="36">
        <f t="shared" si="41"/>
        <v>-3.3293056681670707E-2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24360290</v>
      </c>
      <c r="E193" s="31">
        <v>24360290</v>
      </c>
      <c r="F193" s="31">
        <v>4378119</v>
      </c>
      <c r="G193" s="36">
        <f t="shared" si="35"/>
        <v>0.17972359934959722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4378119</v>
      </c>
      <c r="O193" s="36">
        <f t="shared" si="39"/>
        <v>0.17972359934959722</v>
      </c>
      <c r="P193" s="31">
        <v>3328750</v>
      </c>
      <c r="Q193" s="31">
        <v>20995599</v>
      </c>
      <c r="R193" s="31">
        <v>19420991</v>
      </c>
      <c r="S193" s="31">
        <v>3328750</v>
      </c>
      <c r="T193" s="36">
        <f t="shared" si="40"/>
        <v>0.15854513129156259</v>
      </c>
      <c r="U193" s="36">
        <f t="shared" si="41"/>
        <v>0.31524416072099126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17647242</v>
      </c>
      <c r="E194" s="31">
        <v>17647242</v>
      </c>
      <c r="F194" s="31">
        <v>3091220</v>
      </c>
      <c r="G194" s="36">
        <f t="shared" si="35"/>
        <v>0.17516731509660263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3091220</v>
      </c>
      <c r="O194" s="36">
        <f t="shared" si="39"/>
        <v>0.17516731509660263</v>
      </c>
      <c r="P194" s="31">
        <v>2744839</v>
      </c>
      <c r="Q194" s="31">
        <v>15876742</v>
      </c>
      <c r="R194" s="31">
        <v>17131864</v>
      </c>
      <c r="S194" s="31">
        <v>2744839</v>
      </c>
      <c r="T194" s="36">
        <f t="shared" si="40"/>
        <v>0.17288427310842489</v>
      </c>
      <c r="U194" s="36">
        <f t="shared" si="41"/>
        <v>0.12619355816497801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53643960</v>
      </c>
      <c r="E195" s="31">
        <v>53643960</v>
      </c>
      <c r="F195" s="31">
        <v>9653234</v>
      </c>
      <c r="G195" s="36">
        <f t="shared" si="35"/>
        <v>0.17995006334357119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9653234</v>
      </c>
      <c r="O195" s="36">
        <f t="shared" si="39"/>
        <v>0.17995006334357119</v>
      </c>
      <c r="P195" s="31">
        <v>8465539</v>
      </c>
      <c r="Q195" s="31">
        <v>53462207</v>
      </c>
      <c r="R195" s="31">
        <v>54823460</v>
      </c>
      <c r="S195" s="31">
        <v>8465539</v>
      </c>
      <c r="T195" s="36">
        <f t="shared" si="40"/>
        <v>0.15834623138547199</v>
      </c>
      <c r="U195" s="36">
        <f t="shared" si="41"/>
        <v>0.14029762310468352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30304764</v>
      </c>
      <c r="E196" s="31">
        <v>30304764</v>
      </c>
      <c r="F196" s="31">
        <v>6140168</v>
      </c>
      <c r="G196" s="36">
        <f t="shared" si="35"/>
        <v>0.20261395205057528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6140168</v>
      </c>
      <c r="O196" s="36">
        <f t="shared" si="39"/>
        <v>0.20261395205057528</v>
      </c>
      <c r="P196" s="31">
        <v>5993230</v>
      </c>
      <c r="Q196" s="31">
        <v>28619163</v>
      </c>
      <c r="R196" s="31">
        <v>29105901</v>
      </c>
      <c r="S196" s="31">
        <v>5993230</v>
      </c>
      <c r="T196" s="36">
        <f t="shared" si="40"/>
        <v>0.2094131823491833</v>
      </c>
      <c r="U196" s="36">
        <f t="shared" si="41"/>
        <v>2.4517330387787473E-2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13413557</v>
      </c>
      <c r="E197" s="31">
        <v>13413557</v>
      </c>
      <c r="F197" s="31">
        <v>2129570</v>
      </c>
      <c r="G197" s="36">
        <f t="shared" si="35"/>
        <v>0.15876251168873401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2129570</v>
      </c>
      <c r="O197" s="36">
        <f t="shared" si="39"/>
        <v>0.15876251168873401</v>
      </c>
      <c r="P197" s="31">
        <v>1598269</v>
      </c>
      <c r="Q197" s="31">
        <v>12335682</v>
      </c>
      <c r="R197" s="31">
        <v>11184197</v>
      </c>
      <c r="S197" s="31">
        <v>1598269</v>
      </c>
      <c r="T197" s="36">
        <f t="shared" si="40"/>
        <v>0.12956470505643708</v>
      </c>
      <c r="U197" s="36">
        <f t="shared" si="41"/>
        <v>0.33242276487875322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155888621</v>
      </c>
      <c r="E198" s="32">
        <f>SUM(E192:E197)</f>
        <v>155888621</v>
      </c>
      <c r="F198" s="32">
        <f>SUM(F192:F197)</f>
        <v>27532460</v>
      </c>
      <c r="G198" s="37">
        <f t="shared" si="35"/>
        <v>0.17661622653009421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27532460</v>
      </c>
      <c r="O198" s="37">
        <f t="shared" si="39"/>
        <v>0.17661622653009421</v>
      </c>
      <c r="P198" s="32">
        <f>SUM(P192:P197)</f>
        <v>24344482</v>
      </c>
      <c r="Q198" s="32">
        <f>SUM(Q192:Q197)</f>
        <v>143764949</v>
      </c>
      <c r="R198" s="32">
        <f>SUM(R192:R197)</f>
        <v>143891969</v>
      </c>
      <c r="S198" s="32">
        <f>SUM(S192:S197)</f>
        <v>24344482</v>
      </c>
      <c r="T198" s="37">
        <f t="shared" si="40"/>
        <v>0.16933530856676338</v>
      </c>
      <c r="U198" s="37">
        <f t="shared" si="41"/>
        <v>0.13095279661321202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21250921</v>
      </c>
      <c r="E199" s="31">
        <v>21150921</v>
      </c>
      <c r="F199" s="31">
        <v>2686913</v>
      </c>
      <c r="G199" s="36">
        <f t="shared" si="35"/>
        <v>0.12643748475654301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2686913</v>
      </c>
      <c r="O199" s="36">
        <f t="shared" si="39"/>
        <v>0.12643748475654301</v>
      </c>
      <c r="P199" s="31">
        <v>993586</v>
      </c>
      <c r="Q199" s="31">
        <v>41148987</v>
      </c>
      <c r="R199" s="31">
        <v>20292114</v>
      </c>
      <c r="S199" s="31">
        <v>993586</v>
      </c>
      <c r="T199" s="36">
        <f t="shared" si="40"/>
        <v>2.4146062210474342E-2</v>
      </c>
      <c r="U199" s="36">
        <f t="shared" si="41"/>
        <v>1.7042581115273365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27626096</v>
      </c>
      <c r="E200" s="31">
        <v>27626096</v>
      </c>
      <c r="F200" s="31">
        <v>5313075</v>
      </c>
      <c r="G200" s="36">
        <f t="shared" si="35"/>
        <v>0.19232087660884115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5313075</v>
      </c>
      <c r="O200" s="36">
        <f t="shared" si="39"/>
        <v>0.19232087660884115</v>
      </c>
      <c r="P200" s="31">
        <v>6402686</v>
      </c>
      <c r="Q200" s="31">
        <v>29097340</v>
      </c>
      <c r="R200" s="31">
        <v>24797372</v>
      </c>
      <c r="S200" s="31">
        <v>6402686</v>
      </c>
      <c r="T200" s="36">
        <f t="shared" si="40"/>
        <v>0.22004368784225636</v>
      </c>
      <c r="U200" s="36">
        <f t="shared" si="41"/>
        <v>-0.17018029620693564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27862483</v>
      </c>
      <c r="E201" s="31">
        <v>27862483</v>
      </c>
      <c r="F201" s="31">
        <v>3716630</v>
      </c>
      <c r="G201" s="36">
        <f t="shared" si="35"/>
        <v>0.13339191629116473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3716630</v>
      </c>
      <c r="O201" s="36">
        <f t="shared" si="39"/>
        <v>0.13339191629116473</v>
      </c>
      <c r="P201" s="31">
        <v>3104187</v>
      </c>
      <c r="Q201" s="31">
        <v>29150945</v>
      </c>
      <c r="R201" s="31">
        <v>21648167</v>
      </c>
      <c r="S201" s="31">
        <v>3104187</v>
      </c>
      <c r="T201" s="36">
        <f t="shared" si="40"/>
        <v>0.10648666792791794</v>
      </c>
      <c r="U201" s="36">
        <f t="shared" si="41"/>
        <v>0.19729578147192806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72378409</v>
      </c>
      <c r="E202" s="31">
        <v>72378409</v>
      </c>
      <c r="F202" s="31">
        <v>4505281</v>
      </c>
      <c r="G202" s="36">
        <f t="shared" si="35"/>
        <v>6.2246201073582592E-2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4505281</v>
      </c>
      <c r="O202" s="36">
        <f t="shared" si="39"/>
        <v>6.2246201073582592E-2</v>
      </c>
      <c r="P202" s="31">
        <v>5394085</v>
      </c>
      <c r="Q202" s="31">
        <v>79750010</v>
      </c>
      <c r="R202" s="31">
        <v>33446674</v>
      </c>
      <c r="S202" s="31">
        <v>5394085</v>
      </c>
      <c r="T202" s="36">
        <f t="shared" si="40"/>
        <v>6.7637420985903321E-2</v>
      </c>
      <c r="U202" s="36">
        <f t="shared" si="41"/>
        <v>-0.1647738216954312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40352256</v>
      </c>
      <c r="E203" s="31">
        <v>40352256</v>
      </c>
      <c r="F203" s="31">
        <v>5215539</v>
      </c>
      <c r="G203" s="36">
        <f t="shared" si="35"/>
        <v>0.12925024563682389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5215539</v>
      </c>
      <c r="O203" s="36">
        <f t="shared" si="39"/>
        <v>0.12925024563682389</v>
      </c>
      <c r="P203" s="31">
        <v>4948909</v>
      </c>
      <c r="Q203" s="31">
        <v>44043636</v>
      </c>
      <c r="R203" s="31">
        <v>46743636</v>
      </c>
      <c r="S203" s="31">
        <v>4948909</v>
      </c>
      <c r="T203" s="36">
        <f t="shared" si="40"/>
        <v>0.11236377032995187</v>
      </c>
      <c r="U203" s="36">
        <f t="shared" si="41"/>
        <v>5.387652106757268E-2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189470165</v>
      </c>
      <c r="E204" s="32">
        <f>SUM(E199:E203)</f>
        <v>189370165</v>
      </c>
      <c r="F204" s="32">
        <f>SUM(F199:F203)</f>
        <v>21437438</v>
      </c>
      <c r="G204" s="37">
        <f t="shared" si="35"/>
        <v>0.11314413538405901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21437438</v>
      </c>
      <c r="O204" s="37">
        <f t="shared" si="39"/>
        <v>0.11314413538405901</v>
      </c>
      <c r="P204" s="32">
        <f>SUM(P199:P203)</f>
        <v>20843453</v>
      </c>
      <c r="Q204" s="32">
        <f>SUM(Q199:Q203)</f>
        <v>223190918</v>
      </c>
      <c r="R204" s="32">
        <f>SUM(R199:R203)</f>
        <v>146927963</v>
      </c>
      <c r="S204" s="32">
        <f>SUM(S199:S203)</f>
        <v>20843453</v>
      </c>
      <c r="T204" s="37">
        <f t="shared" si="40"/>
        <v>9.3388446029869371E-2</v>
      </c>
      <c r="U204" s="37">
        <f t="shared" si="41"/>
        <v>2.8497437540699222E-2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1093620441</v>
      </c>
      <c r="E205" s="32">
        <f>SUM(E173:E178,E180:E184,E186:E190,E192:E197,E199:E203)</f>
        <v>1093520441</v>
      </c>
      <c r="F205" s="32">
        <f>SUM(F173:F178,F180:F184,F186:F190,F192:F197,F199:F203)</f>
        <v>190804943</v>
      </c>
      <c r="G205" s="37">
        <f t="shared" si="35"/>
        <v>0.17447090036606219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190804943</v>
      </c>
      <c r="O205" s="37">
        <f t="shared" si="39"/>
        <v>0.17447090036606219</v>
      </c>
      <c r="P205" s="32">
        <f>SUM(P173:P178,P180:P184,P186:P190,P192:P197,P199:P203)</f>
        <v>179845246</v>
      </c>
      <c r="Q205" s="32">
        <f>SUM(Q173:Q178,Q180:Q184,Q186:Q190,Q192:Q197,Q199:Q203)</f>
        <v>1049935188</v>
      </c>
      <c r="R205" s="32">
        <f>SUM(R173:R178,R180:R184,R186:R190,R192:R197,R199:R203)</f>
        <v>966348201</v>
      </c>
      <c r="S205" s="32">
        <f>SUM(S173:S178,S180:S184,S186:S190,S192:S197,S199:S203)</f>
        <v>179845246</v>
      </c>
      <c r="T205" s="37">
        <f t="shared" si="40"/>
        <v>0.17129175977288991</v>
      </c>
      <c r="U205" s="37">
        <f t="shared" si="41"/>
        <v>6.0939598036414022E-2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36538346</v>
      </c>
      <c r="E208" s="31">
        <v>36538346</v>
      </c>
      <c r="F208" s="31">
        <v>8224305</v>
      </c>
      <c r="G208" s="36">
        <f t="shared" ref="G208:G231" si="42">IF(($D208     =0),0,($F208     /$D208     ))</f>
        <v>0.22508695385390462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8224305</v>
      </c>
      <c r="O208" s="36">
        <f t="shared" ref="O208:O231" si="46">IF(($D208     =0),0,($N208     /$D208     ))</f>
        <v>0.22508695385390462</v>
      </c>
      <c r="P208" s="31">
        <v>7619666</v>
      </c>
      <c r="Q208" s="31">
        <v>43792337</v>
      </c>
      <c r="R208" s="31">
        <v>30299211</v>
      </c>
      <c r="S208" s="31">
        <v>7619666</v>
      </c>
      <c r="T208" s="36">
        <f t="shared" ref="T208:T231" si="47">IF(($Q208     =0),0,($S208     /$Q208     ))</f>
        <v>0.17399541842217739</v>
      </c>
      <c r="U208" s="36">
        <f t="shared" ref="U208:U231" si="48">IF(($P208     =0),0,(($F208     /$P208     )-1))</f>
        <v>7.9352428308537393E-2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25475160</v>
      </c>
      <c r="E209" s="31">
        <v>25475160</v>
      </c>
      <c r="F209" s="31">
        <v>5255281</v>
      </c>
      <c r="G209" s="36">
        <f t="shared" si="42"/>
        <v>0.2062904021014981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5255281</v>
      </c>
      <c r="O209" s="36">
        <f t="shared" si="46"/>
        <v>0.2062904021014981</v>
      </c>
      <c r="P209" s="31">
        <v>5288453</v>
      </c>
      <c r="Q209" s="31">
        <v>22710312</v>
      </c>
      <c r="R209" s="31">
        <v>24459965</v>
      </c>
      <c r="S209" s="31">
        <v>5288453</v>
      </c>
      <c r="T209" s="36">
        <f t="shared" si="47"/>
        <v>0.23286571316149246</v>
      </c>
      <c r="U209" s="36">
        <f t="shared" si="48"/>
        <v>-6.2725337636545531E-3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20303819</v>
      </c>
      <c r="E210" s="31">
        <v>20303819</v>
      </c>
      <c r="F210" s="31">
        <v>4006798</v>
      </c>
      <c r="G210" s="36">
        <f t="shared" si="42"/>
        <v>0.1973420862351068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4006798</v>
      </c>
      <c r="O210" s="36">
        <f t="shared" si="46"/>
        <v>0.1973420862351068</v>
      </c>
      <c r="P210" s="31">
        <v>2424670</v>
      </c>
      <c r="Q210" s="31">
        <v>17155913</v>
      </c>
      <c r="R210" s="31">
        <v>17179632</v>
      </c>
      <c r="S210" s="31">
        <v>2424670</v>
      </c>
      <c r="T210" s="36">
        <f t="shared" si="47"/>
        <v>0.1413314464814551</v>
      </c>
      <c r="U210" s="36">
        <f t="shared" si="48"/>
        <v>0.65251271307023218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6887316</v>
      </c>
      <c r="E211" s="31">
        <v>6887316</v>
      </c>
      <c r="F211" s="31">
        <v>1173359</v>
      </c>
      <c r="G211" s="36">
        <f t="shared" si="42"/>
        <v>0.17036520467479641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1173359</v>
      </c>
      <c r="O211" s="36">
        <f t="shared" si="46"/>
        <v>0.17036520467479641</v>
      </c>
      <c r="P211" s="31">
        <v>827254</v>
      </c>
      <c r="Q211" s="31">
        <v>7575848</v>
      </c>
      <c r="R211" s="31">
        <v>8481273</v>
      </c>
      <c r="S211" s="31">
        <v>827254</v>
      </c>
      <c r="T211" s="36">
        <f t="shared" si="47"/>
        <v>0.10919622463386278</v>
      </c>
      <c r="U211" s="36">
        <f t="shared" si="48"/>
        <v>0.41837815229663433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26047088</v>
      </c>
      <c r="E212" s="31">
        <v>26047088</v>
      </c>
      <c r="F212" s="31">
        <v>63550</v>
      </c>
      <c r="G212" s="36">
        <f t="shared" si="42"/>
        <v>2.4398120818726454E-3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63550</v>
      </c>
      <c r="O212" s="36">
        <f t="shared" si="46"/>
        <v>2.4398120818726454E-3</v>
      </c>
      <c r="P212" s="31">
        <v>153056</v>
      </c>
      <c r="Q212" s="31">
        <v>22309405</v>
      </c>
      <c r="R212" s="31">
        <v>25800680</v>
      </c>
      <c r="S212" s="31">
        <v>153056</v>
      </c>
      <c r="T212" s="36">
        <f t="shared" si="47"/>
        <v>6.8606043056728769E-3</v>
      </c>
      <c r="U212" s="36">
        <f t="shared" si="48"/>
        <v>-0.58479249425047042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19058990</v>
      </c>
      <c r="E213" s="31">
        <v>19058990</v>
      </c>
      <c r="F213" s="31">
        <v>6227268</v>
      </c>
      <c r="G213" s="36">
        <f t="shared" si="42"/>
        <v>0.32673651646808144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6227268</v>
      </c>
      <c r="O213" s="36">
        <f t="shared" si="46"/>
        <v>0.32673651646808144</v>
      </c>
      <c r="P213" s="31">
        <v>4139743</v>
      </c>
      <c r="Q213" s="31">
        <v>18273242</v>
      </c>
      <c r="R213" s="31">
        <v>18273242</v>
      </c>
      <c r="S213" s="31">
        <v>4139743</v>
      </c>
      <c r="T213" s="36">
        <f t="shared" si="47"/>
        <v>0.22654671787305175</v>
      </c>
      <c r="U213" s="36">
        <f t="shared" si="48"/>
        <v>0.50426439515689747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52285360</v>
      </c>
      <c r="E214" s="31">
        <v>52285360</v>
      </c>
      <c r="F214" s="31">
        <v>10673301</v>
      </c>
      <c r="G214" s="36">
        <f t="shared" si="42"/>
        <v>0.20413555534474659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10673301</v>
      </c>
      <c r="O214" s="36">
        <f t="shared" si="46"/>
        <v>0.20413555534474659</v>
      </c>
      <c r="P214" s="31">
        <v>8879939</v>
      </c>
      <c r="Q214" s="31">
        <v>40312127</v>
      </c>
      <c r="R214" s="31">
        <v>49595536</v>
      </c>
      <c r="S214" s="31">
        <v>8879939</v>
      </c>
      <c r="T214" s="36">
        <f t="shared" si="47"/>
        <v>0.22027959477305675</v>
      </c>
      <c r="U214" s="36">
        <f t="shared" si="48"/>
        <v>0.2019565674944388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330941570</v>
      </c>
      <c r="E215" s="31">
        <v>330941570</v>
      </c>
      <c r="F215" s="31">
        <v>79061470</v>
      </c>
      <c r="G215" s="36">
        <f t="shared" si="42"/>
        <v>0.23889857656745872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79061470</v>
      </c>
      <c r="O215" s="36">
        <f t="shared" si="46"/>
        <v>0.23889857656745872</v>
      </c>
      <c r="P215" s="31">
        <v>88887488</v>
      </c>
      <c r="Q215" s="31">
        <v>320448966</v>
      </c>
      <c r="R215" s="31">
        <v>583745484</v>
      </c>
      <c r="S215" s="31">
        <v>88887488</v>
      </c>
      <c r="T215" s="36">
        <f t="shared" si="47"/>
        <v>0.27738422473174712</v>
      </c>
      <c r="U215" s="36">
        <f t="shared" si="48"/>
        <v>-0.11054444468044822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517537649</v>
      </c>
      <c r="E216" s="32">
        <f>SUM(E208:E215)</f>
        <v>517537649</v>
      </c>
      <c r="F216" s="32">
        <f>SUM(F208:F215)</f>
        <v>114685332</v>
      </c>
      <c r="G216" s="37">
        <f t="shared" si="42"/>
        <v>0.22159804648337766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114685332</v>
      </c>
      <c r="O216" s="37">
        <f t="shared" si="46"/>
        <v>0.22159804648337766</v>
      </c>
      <c r="P216" s="32">
        <f>SUM(P208:P215)</f>
        <v>118220269</v>
      </c>
      <c r="Q216" s="32">
        <f>SUM(Q208:Q215)</f>
        <v>492578150</v>
      </c>
      <c r="R216" s="32">
        <f>SUM(R208:R215)</f>
        <v>757835023</v>
      </c>
      <c r="S216" s="32">
        <f>SUM(S208:S215)</f>
        <v>118220269</v>
      </c>
      <c r="T216" s="37">
        <f t="shared" si="47"/>
        <v>0.24000307159381715</v>
      </c>
      <c r="U216" s="37">
        <f t="shared" si="48"/>
        <v>-2.990127691216804E-2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19956138</v>
      </c>
      <c r="E217" s="31">
        <v>19956138</v>
      </c>
      <c r="F217" s="31">
        <v>567559</v>
      </c>
      <c r="G217" s="36">
        <f t="shared" si="42"/>
        <v>2.8440322471211615E-2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567559</v>
      </c>
      <c r="O217" s="36">
        <f t="shared" si="46"/>
        <v>2.8440322471211615E-2</v>
      </c>
      <c r="P217" s="31">
        <v>411678</v>
      </c>
      <c r="Q217" s="31">
        <v>15073606</v>
      </c>
      <c r="R217" s="31">
        <v>15073606</v>
      </c>
      <c r="S217" s="31">
        <v>411678</v>
      </c>
      <c r="T217" s="36">
        <f t="shared" si="47"/>
        <v>2.7311182208159084E-2</v>
      </c>
      <c r="U217" s="36">
        <f t="shared" si="48"/>
        <v>0.37864787528116639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118091360</v>
      </c>
      <c r="E218" s="31">
        <v>118091360</v>
      </c>
      <c r="F218" s="31">
        <v>20936635</v>
      </c>
      <c r="G218" s="36">
        <f t="shared" si="42"/>
        <v>0.17729184421281963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20936635</v>
      </c>
      <c r="O218" s="36">
        <f t="shared" si="46"/>
        <v>0.17729184421281963</v>
      </c>
      <c r="P218" s="31">
        <v>17918829</v>
      </c>
      <c r="Q218" s="31">
        <v>97177270</v>
      </c>
      <c r="R218" s="31">
        <v>98182770</v>
      </c>
      <c r="S218" s="31">
        <v>17918829</v>
      </c>
      <c r="T218" s="36">
        <f t="shared" si="47"/>
        <v>0.18439321252799137</v>
      </c>
      <c r="U218" s="36">
        <f t="shared" si="48"/>
        <v>0.1684153579455443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37476018</v>
      </c>
      <c r="E219" s="31">
        <v>37476018</v>
      </c>
      <c r="F219" s="31">
        <v>8143908</v>
      </c>
      <c r="G219" s="36">
        <f t="shared" si="42"/>
        <v>0.21730985399782868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8143908</v>
      </c>
      <c r="O219" s="36">
        <f t="shared" si="46"/>
        <v>0.21730985399782868</v>
      </c>
      <c r="P219" s="31">
        <v>6072998</v>
      </c>
      <c r="Q219" s="31">
        <v>37313204</v>
      </c>
      <c r="R219" s="31">
        <v>34237695</v>
      </c>
      <c r="S219" s="31">
        <v>6072998</v>
      </c>
      <c r="T219" s="36">
        <f t="shared" si="47"/>
        <v>0.1627573445582427</v>
      </c>
      <c r="U219" s="36">
        <f t="shared" si="48"/>
        <v>0.34100291157678631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9999564</v>
      </c>
      <c r="E220" s="31">
        <v>9999564</v>
      </c>
      <c r="F220" s="31">
        <v>6382636</v>
      </c>
      <c r="G220" s="36">
        <f t="shared" si="42"/>
        <v>0.63829142950632645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6382636</v>
      </c>
      <c r="O220" s="36">
        <f t="shared" si="46"/>
        <v>0.63829142950632645</v>
      </c>
      <c r="P220" s="31">
        <v>6268663</v>
      </c>
      <c r="Q220" s="31">
        <v>11464740</v>
      </c>
      <c r="R220" s="31">
        <v>11534740</v>
      </c>
      <c r="S220" s="31">
        <v>6268663</v>
      </c>
      <c r="T220" s="36">
        <f t="shared" si="47"/>
        <v>0.54677759809642434</v>
      </c>
      <c r="U220" s="36">
        <f t="shared" si="48"/>
        <v>1.818138891817922E-2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34698243</v>
      </c>
      <c r="E221" s="31">
        <v>34698243</v>
      </c>
      <c r="F221" s="31">
        <v>5509626</v>
      </c>
      <c r="G221" s="36">
        <f t="shared" si="42"/>
        <v>0.1587868872784135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5509626</v>
      </c>
      <c r="O221" s="36">
        <f t="shared" si="46"/>
        <v>0.1587868872784135</v>
      </c>
      <c r="P221" s="31">
        <v>4730803</v>
      </c>
      <c r="Q221" s="31">
        <v>36821609</v>
      </c>
      <c r="R221" s="31">
        <v>28855033</v>
      </c>
      <c r="S221" s="31">
        <v>4730803</v>
      </c>
      <c r="T221" s="36">
        <f t="shared" si="47"/>
        <v>0.12847898634739183</v>
      </c>
      <c r="U221" s="36">
        <f t="shared" si="48"/>
        <v>0.16462807688250813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39826380</v>
      </c>
      <c r="E222" s="31">
        <v>39826380</v>
      </c>
      <c r="F222" s="31">
        <v>6874650</v>
      </c>
      <c r="G222" s="36">
        <f t="shared" si="42"/>
        <v>0.17261548752359618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6874650</v>
      </c>
      <c r="O222" s="36">
        <f t="shared" si="46"/>
        <v>0.17261548752359618</v>
      </c>
      <c r="P222" s="31">
        <v>6506280</v>
      </c>
      <c r="Q222" s="31">
        <v>34753217</v>
      </c>
      <c r="R222" s="31">
        <v>35147229</v>
      </c>
      <c r="S222" s="31">
        <v>6506280</v>
      </c>
      <c r="T222" s="36">
        <f t="shared" si="47"/>
        <v>0.18721374772298058</v>
      </c>
      <c r="U222" s="36">
        <f t="shared" si="48"/>
        <v>5.6617606374149254E-2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408425405</v>
      </c>
      <c r="E223" s="31">
        <v>421947489</v>
      </c>
      <c r="F223" s="31">
        <v>62277496</v>
      </c>
      <c r="G223" s="36">
        <f t="shared" si="42"/>
        <v>0.15248193485907174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62277496</v>
      </c>
      <c r="O223" s="36">
        <f t="shared" si="46"/>
        <v>0.15248193485907174</v>
      </c>
      <c r="P223" s="31">
        <v>165422247</v>
      </c>
      <c r="Q223" s="31">
        <v>388706055</v>
      </c>
      <c r="R223" s="31">
        <v>802478239</v>
      </c>
      <c r="S223" s="31">
        <v>165422247</v>
      </c>
      <c r="T223" s="36">
        <f t="shared" si="47"/>
        <v>0.42557157232860704</v>
      </c>
      <c r="U223" s="36">
        <f t="shared" si="48"/>
        <v>-0.62352405961454505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668473108</v>
      </c>
      <c r="E224" s="32">
        <f>SUM(E217:E223)</f>
        <v>681995192</v>
      </c>
      <c r="F224" s="32">
        <f>SUM(F217:F223)</f>
        <v>110692510</v>
      </c>
      <c r="G224" s="37">
        <f t="shared" si="42"/>
        <v>0.16559007187466396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110692510</v>
      </c>
      <c r="O224" s="37">
        <f t="shared" si="46"/>
        <v>0.16559007187466396</v>
      </c>
      <c r="P224" s="32">
        <f>SUM(P217:P223)</f>
        <v>207331498</v>
      </c>
      <c r="Q224" s="32">
        <f>SUM(Q217:Q223)</f>
        <v>621309701</v>
      </c>
      <c r="R224" s="32">
        <f>SUM(R217:R223)</f>
        <v>1025509312</v>
      </c>
      <c r="S224" s="32">
        <f>SUM(S217:S223)</f>
        <v>207331498</v>
      </c>
      <c r="T224" s="37">
        <f t="shared" si="47"/>
        <v>0.33370072552593222</v>
      </c>
      <c r="U224" s="37">
        <f t="shared" si="48"/>
        <v>-0.46610856976492787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35708379</v>
      </c>
      <c r="E225" s="31">
        <v>35708379</v>
      </c>
      <c r="F225" s="31">
        <v>6005405</v>
      </c>
      <c r="G225" s="36">
        <f t="shared" si="42"/>
        <v>0.16817915481405638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6005405</v>
      </c>
      <c r="O225" s="36">
        <f t="shared" si="46"/>
        <v>0.16817915481405638</v>
      </c>
      <c r="P225" s="31">
        <v>4812647</v>
      </c>
      <c r="Q225" s="31">
        <v>35886288</v>
      </c>
      <c r="R225" s="31">
        <v>32026288</v>
      </c>
      <c r="S225" s="31">
        <v>4812647</v>
      </c>
      <c r="T225" s="36">
        <f t="shared" si="47"/>
        <v>0.13410824212300809</v>
      </c>
      <c r="U225" s="36">
        <f t="shared" si="48"/>
        <v>0.24783824784988395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58626304</v>
      </c>
      <c r="E226" s="31">
        <v>58626304</v>
      </c>
      <c r="F226" s="31">
        <v>12782858</v>
      </c>
      <c r="G226" s="36">
        <f t="shared" si="42"/>
        <v>0.21803963626975359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12782858</v>
      </c>
      <c r="O226" s="36">
        <f t="shared" si="46"/>
        <v>0.21803963626975359</v>
      </c>
      <c r="P226" s="31">
        <v>12641704</v>
      </c>
      <c r="Q226" s="31">
        <v>75470246</v>
      </c>
      <c r="R226" s="31">
        <v>67878661</v>
      </c>
      <c r="S226" s="31">
        <v>12641704</v>
      </c>
      <c r="T226" s="36">
        <f t="shared" si="47"/>
        <v>0.16750580089536213</v>
      </c>
      <c r="U226" s="36">
        <f t="shared" si="48"/>
        <v>1.1165741580407174E-2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128916425</v>
      </c>
      <c r="E227" s="31">
        <v>128916425</v>
      </c>
      <c r="F227" s="31">
        <v>13146758</v>
      </c>
      <c r="G227" s="36">
        <f t="shared" si="42"/>
        <v>0.10197892161530232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13146758</v>
      </c>
      <c r="O227" s="36">
        <f t="shared" si="46"/>
        <v>0.10197892161530232</v>
      </c>
      <c r="P227" s="31">
        <v>14222352</v>
      </c>
      <c r="Q227" s="31">
        <v>132758136</v>
      </c>
      <c r="R227" s="31">
        <v>123174945</v>
      </c>
      <c r="S227" s="31">
        <v>14222352</v>
      </c>
      <c r="T227" s="36">
        <f t="shared" si="47"/>
        <v>0.10712979579647006</v>
      </c>
      <c r="U227" s="36">
        <f t="shared" si="48"/>
        <v>-7.5627013028506163E-2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144121653</v>
      </c>
      <c r="E228" s="31">
        <v>144121653</v>
      </c>
      <c r="F228" s="31">
        <v>28545949</v>
      </c>
      <c r="G228" s="36">
        <f t="shared" si="42"/>
        <v>0.1980684262620829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28545949</v>
      </c>
      <c r="O228" s="36">
        <f t="shared" si="46"/>
        <v>0.1980684262620829</v>
      </c>
      <c r="P228" s="31">
        <v>26472184</v>
      </c>
      <c r="Q228" s="31">
        <v>105564963</v>
      </c>
      <c r="R228" s="31">
        <v>98840501</v>
      </c>
      <c r="S228" s="31">
        <v>26472184</v>
      </c>
      <c r="T228" s="36">
        <f t="shared" si="47"/>
        <v>0.25076676245318252</v>
      </c>
      <c r="U228" s="36">
        <f t="shared" si="48"/>
        <v>7.8337510800015497E-2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47945746</v>
      </c>
      <c r="E229" s="31">
        <v>47945746</v>
      </c>
      <c r="F229" s="31">
        <v>10994094</v>
      </c>
      <c r="G229" s="36">
        <f t="shared" si="42"/>
        <v>0.22930280404855938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10994094</v>
      </c>
      <c r="O229" s="36">
        <f t="shared" si="46"/>
        <v>0.22930280404855938</v>
      </c>
      <c r="P229" s="31">
        <v>12138602</v>
      </c>
      <c r="Q229" s="31">
        <v>53395967</v>
      </c>
      <c r="R229" s="31">
        <v>49680624</v>
      </c>
      <c r="S229" s="31">
        <v>12138602</v>
      </c>
      <c r="T229" s="36">
        <f t="shared" si="47"/>
        <v>0.22733181328095434</v>
      </c>
      <c r="U229" s="36">
        <f t="shared" si="48"/>
        <v>-9.4286640257255305E-2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415318507</v>
      </c>
      <c r="E230" s="32">
        <f>SUM(E225:E229)</f>
        <v>415318507</v>
      </c>
      <c r="F230" s="32">
        <f>SUM(F225:F229)</f>
        <v>71475064</v>
      </c>
      <c r="G230" s="37">
        <f t="shared" si="42"/>
        <v>0.17209698772224469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71475064</v>
      </c>
      <c r="O230" s="37">
        <f t="shared" si="46"/>
        <v>0.17209698772224469</v>
      </c>
      <c r="P230" s="32">
        <f>SUM(P225:P229)</f>
        <v>70287489</v>
      </c>
      <c r="Q230" s="32">
        <f>SUM(Q225:Q229)</f>
        <v>403075600</v>
      </c>
      <c r="R230" s="32">
        <f>SUM(R225:R229)</f>
        <v>371601019</v>
      </c>
      <c r="S230" s="32">
        <f>SUM(S225:S229)</f>
        <v>70287489</v>
      </c>
      <c r="T230" s="37">
        <f t="shared" si="47"/>
        <v>0.17437793059168058</v>
      </c>
      <c r="U230" s="37">
        <f t="shared" si="48"/>
        <v>1.6895965653290101E-2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1601329264</v>
      </c>
      <c r="E231" s="32">
        <f>SUM(E208:E215,E217:E223,E225:E229)</f>
        <v>1614851348</v>
      </c>
      <c r="F231" s="32">
        <f>SUM(F208:F215,F217:F223,F225:F229)</f>
        <v>296852906</v>
      </c>
      <c r="G231" s="37">
        <f t="shared" si="42"/>
        <v>0.18537905518474307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296852906</v>
      </c>
      <c r="O231" s="37">
        <f t="shared" si="46"/>
        <v>0.18537905518474307</v>
      </c>
      <c r="P231" s="32">
        <f>SUM(P208:P215,P217:P223,P225:P229)</f>
        <v>395839256</v>
      </c>
      <c r="Q231" s="32">
        <f>SUM(Q208:Q215,Q217:Q223,Q225:Q229)</f>
        <v>1516963451</v>
      </c>
      <c r="R231" s="32">
        <f>SUM(R208:R215,R217:R223,R225:R229)</f>
        <v>2154945354</v>
      </c>
      <c r="S231" s="32">
        <f>SUM(S208:S215,S217:S223,S225:S229)</f>
        <v>395839256</v>
      </c>
      <c r="T231" s="37">
        <f t="shared" si="47"/>
        <v>0.26094185442573331</v>
      </c>
      <c r="U231" s="37">
        <f t="shared" si="48"/>
        <v>-0.25006703731274194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90942538</v>
      </c>
      <c r="E234" s="31">
        <v>90942538</v>
      </c>
      <c r="F234" s="31">
        <v>18366603</v>
      </c>
      <c r="G234" s="36">
        <f t="shared" ref="G234:G260" si="49">IF(($D234     =0),0,($F234     /$D234     ))</f>
        <v>0.2019583288955494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18366603</v>
      </c>
      <c r="O234" s="36">
        <f t="shared" ref="O234:O260" si="53">IF(($D234     =0),0,($N234     /$D234     ))</f>
        <v>0.2019583288955494</v>
      </c>
      <c r="P234" s="31">
        <v>18089294</v>
      </c>
      <c r="Q234" s="31">
        <v>83568788</v>
      </c>
      <c r="R234" s="31">
        <v>87052416</v>
      </c>
      <c r="S234" s="31">
        <v>18089294</v>
      </c>
      <c r="T234" s="36">
        <f t="shared" ref="T234:T260" si="54">IF(($Q234     =0),0,($S234     /$Q234     ))</f>
        <v>0.21645992999204439</v>
      </c>
      <c r="U234" s="36">
        <f t="shared" ref="U234:U260" si="55">IF(($P234     =0),0,(($F234     /$P234     )-1))</f>
        <v>1.5330006798496498E-2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73756768</v>
      </c>
      <c r="E235" s="31">
        <v>73756768</v>
      </c>
      <c r="F235" s="31">
        <v>17998174</v>
      </c>
      <c r="G235" s="36">
        <f t="shared" si="49"/>
        <v>0.24402064363774725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17998174</v>
      </c>
      <c r="O235" s="36">
        <f t="shared" si="53"/>
        <v>0.24402064363774725</v>
      </c>
      <c r="P235" s="31">
        <v>13460115</v>
      </c>
      <c r="Q235" s="31">
        <v>73613447</v>
      </c>
      <c r="R235" s="31">
        <v>79762252</v>
      </c>
      <c r="S235" s="31">
        <v>13460115</v>
      </c>
      <c r="T235" s="36">
        <f t="shared" si="54"/>
        <v>0.18284859014956872</v>
      </c>
      <c r="U235" s="36">
        <f t="shared" si="55"/>
        <v>0.337148605342525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99332037</v>
      </c>
      <c r="E236" s="31">
        <v>99332037</v>
      </c>
      <c r="F236" s="31">
        <v>105386</v>
      </c>
      <c r="G236" s="36">
        <f t="shared" si="49"/>
        <v>1.0609467316169102E-3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105386</v>
      </c>
      <c r="O236" s="36">
        <f t="shared" si="53"/>
        <v>1.0609467316169102E-3</v>
      </c>
      <c r="P236" s="31">
        <v>11567374</v>
      </c>
      <c r="Q236" s="31">
        <v>105983671</v>
      </c>
      <c r="R236" s="31">
        <v>97354209</v>
      </c>
      <c r="S236" s="31">
        <v>11567374</v>
      </c>
      <c r="T236" s="36">
        <f t="shared" si="54"/>
        <v>0.10914298297895343</v>
      </c>
      <c r="U236" s="36">
        <f t="shared" si="55"/>
        <v>-0.99088937558342971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11761498</v>
      </c>
      <c r="E237" s="31">
        <v>11761498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93669</v>
      </c>
      <c r="Q237" s="31">
        <v>4910110</v>
      </c>
      <c r="R237" s="31">
        <v>6204979</v>
      </c>
      <c r="S237" s="31">
        <v>93669</v>
      </c>
      <c r="T237" s="36">
        <f t="shared" si="54"/>
        <v>1.9076762027734614E-2</v>
      </c>
      <c r="U237" s="36">
        <f t="shared" si="55"/>
        <v>-1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55208447</v>
      </c>
      <c r="E238" s="31">
        <v>55208447</v>
      </c>
      <c r="F238" s="31">
        <v>6001591</v>
      </c>
      <c r="G238" s="36">
        <f t="shared" si="49"/>
        <v>0.10870783958114236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6001591</v>
      </c>
      <c r="O238" s="36">
        <f t="shared" si="53"/>
        <v>0.10870783958114236</v>
      </c>
      <c r="P238" s="31">
        <v>5848957</v>
      </c>
      <c r="Q238" s="31">
        <v>53139480</v>
      </c>
      <c r="R238" s="31">
        <v>50459315</v>
      </c>
      <c r="S238" s="31">
        <v>5848957</v>
      </c>
      <c r="T238" s="36">
        <f t="shared" si="54"/>
        <v>0.11006801346193075</v>
      </c>
      <c r="U238" s="36">
        <f t="shared" si="55"/>
        <v>2.6095934711094726E-2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17691176</v>
      </c>
      <c r="E239" s="31">
        <v>17691176</v>
      </c>
      <c r="F239" s="31">
        <v>3057745</v>
      </c>
      <c r="G239" s="36">
        <f t="shared" si="49"/>
        <v>0.17284012097330331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3057745</v>
      </c>
      <c r="O239" s="36">
        <f t="shared" si="53"/>
        <v>0.17284012097330331</v>
      </c>
      <c r="P239" s="31">
        <v>2210075</v>
      </c>
      <c r="Q239" s="31">
        <v>13819467</v>
      </c>
      <c r="R239" s="31">
        <v>15049117</v>
      </c>
      <c r="S239" s="31">
        <v>2210075</v>
      </c>
      <c r="T239" s="36">
        <f t="shared" si="54"/>
        <v>0.15992476410269657</v>
      </c>
      <c r="U239" s="36">
        <f t="shared" si="55"/>
        <v>0.38354806963564592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348692464</v>
      </c>
      <c r="E240" s="32">
        <f>SUM(E234:E239)</f>
        <v>348692464</v>
      </c>
      <c r="F240" s="32">
        <f>SUM(F234:F239)</f>
        <v>45529499</v>
      </c>
      <c r="G240" s="37">
        <f t="shared" si="49"/>
        <v>0.13057207625800596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45529499</v>
      </c>
      <c r="O240" s="37">
        <f t="shared" si="53"/>
        <v>0.13057207625800596</v>
      </c>
      <c r="P240" s="32">
        <f>SUM(P234:P239)</f>
        <v>51269484</v>
      </c>
      <c r="Q240" s="32">
        <f>SUM(Q234:Q239)</f>
        <v>335034963</v>
      </c>
      <c r="R240" s="32">
        <f>SUM(R234:R239)</f>
        <v>335882288</v>
      </c>
      <c r="S240" s="32">
        <f>SUM(S234:S239)</f>
        <v>51269484</v>
      </c>
      <c r="T240" s="37">
        <f t="shared" si="54"/>
        <v>0.15302726479922635</v>
      </c>
      <c r="U240" s="37">
        <f t="shared" si="55"/>
        <v>-0.11195714394160861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65372807</v>
      </c>
      <c r="E241" s="31">
        <v>65372807</v>
      </c>
      <c r="F241" s="31">
        <v>15071573</v>
      </c>
      <c r="G241" s="36">
        <f t="shared" si="49"/>
        <v>0.23054804729434367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15071573</v>
      </c>
      <c r="O241" s="36">
        <f t="shared" si="53"/>
        <v>0.23054804729434367</v>
      </c>
      <c r="P241" s="31">
        <v>8318510</v>
      </c>
      <c r="Q241" s="31">
        <v>38858520</v>
      </c>
      <c r="R241" s="31">
        <v>42813735</v>
      </c>
      <c r="S241" s="31">
        <v>8318510</v>
      </c>
      <c r="T241" s="36">
        <f t="shared" si="54"/>
        <v>0.21407171451717666</v>
      </c>
      <c r="U241" s="36">
        <f t="shared" si="55"/>
        <v>0.81181161049274442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52301410</v>
      </c>
      <c r="E243" s="31">
        <v>52301410</v>
      </c>
      <c r="F243" s="31">
        <v>7469121</v>
      </c>
      <c r="G243" s="36">
        <f t="shared" si="49"/>
        <v>0.14280917091910142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7469121</v>
      </c>
      <c r="O243" s="36">
        <f t="shared" si="53"/>
        <v>0.14280917091910142</v>
      </c>
      <c r="P243" s="31">
        <v>9771522</v>
      </c>
      <c r="Q243" s="31">
        <v>44299824</v>
      </c>
      <c r="R243" s="31">
        <v>63540434</v>
      </c>
      <c r="S243" s="31">
        <v>9771522</v>
      </c>
      <c r="T243" s="36">
        <f t="shared" si="54"/>
        <v>0.22057699371446712</v>
      </c>
      <c r="U243" s="36">
        <f t="shared" si="55"/>
        <v>-0.23562358044120457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3585478</v>
      </c>
      <c r="E244" s="31">
        <v>3585478</v>
      </c>
      <c r="F244" s="31">
        <v>157040</v>
      </c>
      <c r="G244" s="36">
        <f t="shared" si="49"/>
        <v>4.3798902126857282E-2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157040</v>
      </c>
      <c r="O244" s="36">
        <f t="shared" si="53"/>
        <v>4.3798902126857282E-2</v>
      </c>
      <c r="P244" s="31">
        <v>575531</v>
      </c>
      <c r="Q244" s="31">
        <v>4455184</v>
      </c>
      <c r="R244" s="31">
        <v>4445184</v>
      </c>
      <c r="S244" s="31">
        <v>575531</v>
      </c>
      <c r="T244" s="36">
        <f t="shared" si="54"/>
        <v>0.12918231884474357</v>
      </c>
      <c r="U244" s="36">
        <f t="shared" si="55"/>
        <v>-0.72713893778093619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21722689</v>
      </c>
      <c r="E245" s="31">
        <v>21722689</v>
      </c>
      <c r="F245" s="31">
        <v>4320850</v>
      </c>
      <c r="G245" s="36">
        <f t="shared" si="49"/>
        <v>0.19890953647589393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4320850</v>
      </c>
      <c r="O245" s="36">
        <f t="shared" si="53"/>
        <v>0.19890953647589393</v>
      </c>
      <c r="P245" s="31">
        <v>10497254</v>
      </c>
      <c r="Q245" s="31">
        <v>24216683</v>
      </c>
      <c r="R245" s="31">
        <v>20720276</v>
      </c>
      <c r="S245" s="31">
        <v>10497254</v>
      </c>
      <c r="T245" s="36">
        <f t="shared" si="54"/>
        <v>0.43347199944765352</v>
      </c>
      <c r="U245" s="36">
        <f t="shared" si="55"/>
        <v>-0.58838282849972001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51016053</v>
      </c>
      <c r="E246" s="31">
        <v>51016053</v>
      </c>
      <c r="F246" s="31">
        <v>9718912</v>
      </c>
      <c r="G246" s="36">
        <f t="shared" si="49"/>
        <v>0.19050693710075925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9718912</v>
      </c>
      <c r="O246" s="36">
        <f t="shared" si="53"/>
        <v>0.19050693710075925</v>
      </c>
      <c r="P246" s="31">
        <v>8784335</v>
      </c>
      <c r="Q246" s="31">
        <v>51481327</v>
      </c>
      <c r="R246" s="31">
        <v>48136412</v>
      </c>
      <c r="S246" s="31">
        <v>8784335</v>
      </c>
      <c r="T246" s="36">
        <f t="shared" si="54"/>
        <v>0.17063147964309466</v>
      </c>
      <c r="U246" s="36">
        <f t="shared" si="55"/>
        <v>0.10639132045852073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193998437</v>
      </c>
      <c r="E247" s="32">
        <f>SUM(E241:E246)</f>
        <v>193998437</v>
      </c>
      <c r="F247" s="32">
        <f>SUM(F241:F246)</f>
        <v>36737496</v>
      </c>
      <c r="G247" s="37">
        <f t="shared" si="49"/>
        <v>0.18937006178044621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36737496</v>
      </c>
      <c r="O247" s="37">
        <f t="shared" si="53"/>
        <v>0.18937006178044621</v>
      </c>
      <c r="P247" s="32">
        <f>SUM(P241:P246)</f>
        <v>37947152</v>
      </c>
      <c r="Q247" s="32">
        <f>SUM(Q241:Q246)</f>
        <v>163311538</v>
      </c>
      <c r="R247" s="32">
        <f>SUM(R241:R246)</f>
        <v>179656041</v>
      </c>
      <c r="S247" s="32">
        <f>SUM(S241:S246)</f>
        <v>37947152</v>
      </c>
      <c r="T247" s="37">
        <f t="shared" si="54"/>
        <v>0.2323605084167415</v>
      </c>
      <c r="U247" s="37">
        <f t="shared" si="55"/>
        <v>-3.1877385686282844E-2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13025073</v>
      </c>
      <c r="E248" s="31">
        <v>13025073</v>
      </c>
      <c r="F248" s="31">
        <v>2797296</v>
      </c>
      <c r="G248" s="36">
        <f t="shared" si="49"/>
        <v>0.21476240478652212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2797296</v>
      </c>
      <c r="O248" s="36">
        <f t="shared" si="53"/>
        <v>0.21476240478652212</v>
      </c>
      <c r="P248" s="31">
        <v>3107139</v>
      </c>
      <c r="Q248" s="31">
        <v>9880751</v>
      </c>
      <c r="R248" s="31">
        <v>28067793</v>
      </c>
      <c r="S248" s="31">
        <v>3107139</v>
      </c>
      <c r="T248" s="36">
        <f t="shared" si="54"/>
        <v>0.31446384996444099</v>
      </c>
      <c r="U248" s="36">
        <f t="shared" si="55"/>
        <v>-9.97197099968814E-2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2549256</v>
      </c>
      <c r="E249" s="31">
        <v>2549256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-7148</v>
      </c>
      <c r="Q249" s="31">
        <v>2097237</v>
      </c>
      <c r="R249" s="31">
        <v>2097237</v>
      </c>
      <c r="S249" s="31">
        <v>-7148</v>
      </c>
      <c r="T249" s="36">
        <f t="shared" si="54"/>
        <v>-3.4082938647372711E-3</v>
      </c>
      <c r="U249" s="36">
        <f t="shared" si="55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13978914</v>
      </c>
      <c r="E250" s="31">
        <v>13978914</v>
      </c>
      <c r="F250" s="31">
        <v>998276</v>
      </c>
      <c r="G250" s="36">
        <f t="shared" si="49"/>
        <v>7.1412986731301156E-2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998276</v>
      </c>
      <c r="O250" s="36">
        <f t="shared" si="53"/>
        <v>7.1412986731301156E-2</v>
      </c>
      <c r="P250" s="31">
        <v>1957755</v>
      </c>
      <c r="Q250" s="31">
        <v>13468948</v>
      </c>
      <c r="R250" s="31">
        <v>16008948</v>
      </c>
      <c r="S250" s="31">
        <v>1957755</v>
      </c>
      <c r="T250" s="36">
        <f t="shared" si="54"/>
        <v>0.14535322283522067</v>
      </c>
      <c r="U250" s="36">
        <f t="shared" si="55"/>
        <v>-0.49009145679617727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500000</v>
      </c>
      <c r="E251" s="31">
        <v>500000</v>
      </c>
      <c r="F251" s="31">
        <v>280802</v>
      </c>
      <c r="G251" s="36">
        <f t="shared" si="49"/>
        <v>0.56160399999999999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280802</v>
      </c>
      <c r="O251" s="36">
        <f t="shared" si="53"/>
        <v>0.56160399999999999</v>
      </c>
      <c r="P251" s="31">
        <v>283273</v>
      </c>
      <c r="Q251" s="31">
        <v>1405712</v>
      </c>
      <c r="R251" s="31">
        <v>1105978</v>
      </c>
      <c r="S251" s="31">
        <v>283273</v>
      </c>
      <c r="T251" s="36">
        <f t="shared" si="54"/>
        <v>0.20151567319621658</v>
      </c>
      <c r="U251" s="36">
        <f t="shared" si="55"/>
        <v>-8.7230339637028864E-3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13505796</v>
      </c>
      <c r="E252" s="31">
        <v>13505796</v>
      </c>
      <c r="F252" s="31">
        <v>2059256</v>
      </c>
      <c r="G252" s="36">
        <f t="shared" si="49"/>
        <v>0.15247202016082576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2059256</v>
      </c>
      <c r="O252" s="36">
        <f t="shared" si="53"/>
        <v>0.15247202016082576</v>
      </c>
      <c r="P252" s="31">
        <v>1373081</v>
      </c>
      <c r="Q252" s="31">
        <v>22806732</v>
      </c>
      <c r="R252" s="31">
        <v>22806732</v>
      </c>
      <c r="S252" s="31">
        <v>1373081</v>
      </c>
      <c r="T252" s="36">
        <f t="shared" si="54"/>
        <v>6.0205074536763971E-2</v>
      </c>
      <c r="U252" s="36">
        <f t="shared" si="55"/>
        <v>0.49973381031417663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67971382</v>
      </c>
      <c r="E253" s="31">
        <v>67971382</v>
      </c>
      <c r="F253" s="31">
        <v>8642618</v>
      </c>
      <c r="G253" s="36">
        <f t="shared" si="49"/>
        <v>0.12715083533243446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8642618</v>
      </c>
      <c r="O253" s="36">
        <f t="shared" si="53"/>
        <v>0.12715083533243446</v>
      </c>
      <c r="P253" s="31">
        <v>6901303</v>
      </c>
      <c r="Q253" s="31">
        <v>46321876</v>
      </c>
      <c r="R253" s="31">
        <v>57701876</v>
      </c>
      <c r="S253" s="31">
        <v>6901303</v>
      </c>
      <c r="T253" s="36">
        <f t="shared" si="54"/>
        <v>0.14898582691253695</v>
      </c>
      <c r="U253" s="36">
        <f t="shared" si="55"/>
        <v>0.25231684509432495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111530421</v>
      </c>
      <c r="E254" s="32">
        <f>SUM(E248:E253)</f>
        <v>111530421</v>
      </c>
      <c r="F254" s="32">
        <f>SUM(F248:F253)</f>
        <v>14778248</v>
      </c>
      <c r="G254" s="37">
        <f t="shared" si="49"/>
        <v>0.13250418914853734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14778248</v>
      </c>
      <c r="O254" s="37">
        <f t="shared" si="53"/>
        <v>0.13250418914853734</v>
      </c>
      <c r="P254" s="32">
        <f>SUM(P248:P253)</f>
        <v>13615403</v>
      </c>
      <c r="Q254" s="32">
        <f>SUM(Q248:Q253)</f>
        <v>95981256</v>
      </c>
      <c r="R254" s="32">
        <f>SUM(R248:R253)</f>
        <v>127788564</v>
      </c>
      <c r="S254" s="32">
        <f>SUM(S248:S253)</f>
        <v>13615403</v>
      </c>
      <c r="T254" s="37">
        <f t="shared" si="54"/>
        <v>0.14185481173532466</v>
      </c>
      <c r="U254" s="37">
        <f t="shared" si="55"/>
        <v>8.5406579592245624E-2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74271090</v>
      </c>
      <c r="E255" s="31">
        <v>74271090</v>
      </c>
      <c r="F255" s="31">
        <v>14498866</v>
      </c>
      <c r="G255" s="36">
        <f t="shared" si="49"/>
        <v>0.19521547347696122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14498866</v>
      </c>
      <c r="O255" s="36">
        <f t="shared" si="53"/>
        <v>0.19521547347696122</v>
      </c>
      <c r="P255" s="31">
        <v>14362563</v>
      </c>
      <c r="Q255" s="31">
        <v>71669631</v>
      </c>
      <c r="R255" s="31">
        <v>69394232</v>
      </c>
      <c r="S255" s="31">
        <v>14362563</v>
      </c>
      <c r="T255" s="36">
        <f t="shared" si="54"/>
        <v>0.200399566728619</v>
      </c>
      <c r="U255" s="36">
        <f t="shared" si="55"/>
        <v>9.4901585462148219E-3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9876722</v>
      </c>
      <c r="E256" s="31">
        <v>9876722</v>
      </c>
      <c r="F256" s="31">
        <v>1273066</v>
      </c>
      <c r="G256" s="36">
        <f t="shared" si="49"/>
        <v>0.12889559916741608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1273066</v>
      </c>
      <c r="O256" s="36">
        <f t="shared" si="53"/>
        <v>0.12889559916741608</v>
      </c>
      <c r="P256" s="31">
        <v>1164928</v>
      </c>
      <c r="Q256" s="31">
        <v>6771712</v>
      </c>
      <c r="R256" s="31">
        <v>6771712</v>
      </c>
      <c r="S256" s="31">
        <v>1164928</v>
      </c>
      <c r="T256" s="36">
        <f t="shared" si="54"/>
        <v>0.17202858006955996</v>
      </c>
      <c r="U256" s="36">
        <f t="shared" si="55"/>
        <v>9.2828054609383592E-2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55598594</v>
      </c>
      <c r="E257" s="31">
        <v>55598594</v>
      </c>
      <c r="F257" s="31">
        <v>11490245</v>
      </c>
      <c r="G257" s="36">
        <f t="shared" si="49"/>
        <v>0.20666430881327683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11490245</v>
      </c>
      <c r="O257" s="36">
        <f t="shared" si="53"/>
        <v>0.20666430881327683</v>
      </c>
      <c r="P257" s="31">
        <v>12040522</v>
      </c>
      <c r="Q257" s="31">
        <v>53044503</v>
      </c>
      <c r="R257" s="31">
        <v>53551591</v>
      </c>
      <c r="S257" s="31">
        <v>12040522</v>
      </c>
      <c r="T257" s="36">
        <f t="shared" si="54"/>
        <v>0.22698906237277783</v>
      </c>
      <c r="U257" s="36">
        <f t="shared" si="55"/>
        <v>-4.5702088331386337E-2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38149740</v>
      </c>
      <c r="E258" s="31">
        <v>38149740</v>
      </c>
      <c r="F258" s="31">
        <v>8141709</v>
      </c>
      <c r="G258" s="36">
        <f t="shared" si="49"/>
        <v>0.21341453441098157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8141709</v>
      </c>
      <c r="O258" s="36">
        <f t="shared" si="53"/>
        <v>0.21341453441098157</v>
      </c>
      <c r="P258" s="31">
        <v>4750088</v>
      </c>
      <c r="Q258" s="31">
        <v>35358263</v>
      </c>
      <c r="R258" s="31">
        <v>33626832</v>
      </c>
      <c r="S258" s="31">
        <v>4750088</v>
      </c>
      <c r="T258" s="36">
        <f t="shared" si="54"/>
        <v>0.13434166717974805</v>
      </c>
      <c r="U258" s="36">
        <f t="shared" si="55"/>
        <v>0.71401224566786969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177896146</v>
      </c>
      <c r="E259" s="32">
        <f>SUM(E255:E258)</f>
        <v>177896146</v>
      </c>
      <c r="F259" s="32">
        <f>SUM(F255:F258)</f>
        <v>35403886</v>
      </c>
      <c r="G259" s="37">
        <f t="shared" si="49"/>
        <v>0.19901435076620491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35403886</v>
      </c>
      <c r="O259" s="37">
        <f t="shared" si="53"/>
        <v>0.19901435076620491</v>
      </c>
      <c r="P259" s="32">
        <f>SUM(P255:P258)</f>
        <v>32318101</v>
      </c>
      <c r="Q259" s="32">
        <f>SUM(Q255:Q258)</f>
        <v>166844109</v>
      </c>
      <c r="R259" s="32">
        <f>SUM(R255:R258)</f>
        <v>163344367</v>
      </c>
      <c r="S259" s="32">
        <f>SUM(S255:S258)</f>
        <v>32318101</v>
      </c>
      <c r="T259" s="37">
        <f t="shared" si="54"/>
        <v>0.19370237998633802</v>
      </c>
      <c r="U259" s="37">
        <f t="shared" si="55"/>
        <v>9.5481631176287163E-2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832117468</v>
      </c>
      <c r="E260" s="32">
        <f>SUM(E234:E239,E241:E246,E248:E253,E255:E258)</f>
        <v>832117468</v>
      </c>
      <c r="F260" s="32">
        <f>SUM(F234:F239,F241:F246,F248:F253,F255:F258)</f>
        <v>132449129</v>
      </c>
      <c r="G260" s="37">
        <f t="shared" si="49"/>
        <v>0.1591711916808361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132449129</v>
      </c>
      <c r="O260" s="37">
        <f t="shared" si="53"/>
        <v>0.1591711916808361</v>
      </c>
      <c r="P260" s="32">
        <f>SUM(P234:P239,P241:P246,P248:P253,P255:P258)</f>
        <v>135150140</v>
      </c>
      <c r="Q260" s="32">
        <f>SUM(Q234:Q239,Q241:Q246,Q248:Q253,Q255:Q258)</f>
        <v>761171866</v>
      </c>
      <c r="R260" s="32">
        <f>SUM(R234:R239,R241:R246,R248:R253,R255:R258)</f>
        <v>806671260</v>
      </c>
      <c r="S260" s="32">
        <f>SUM(S234:S239,S241:S246,S248:S253,S255:S258)</f>
        <v>135150140</v>
      </c>
      <c r="T260" s="37">
        <f t="shared" si="54"/>
        <v>0.17755535383910262</v>
      </c>
      <c r="U260" s="37">
        <f t="shared" si="55"/>
        <v>-1.9985262316413399E-2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16420266</v>
      </c>
      <c r="E263" s="31">
        <v>16420266</v>
      </c>
      <c r="F263" s="31">
        <v>3181109</v>
      </c>
      <c r="G263" s="36">
        <f t="shared" ref="G263:G299" si="56">IF(($D263     =0),0,($F263     /$D263     ))</f>
        <v>0.19373066185407714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3181109</v>
      </c>
      <c r="O263" s="36">
        <f t="shared" ref="O263:O299" si="60">IF(($D263     =0),0,($N263     /$D263     ))</f>
        <v>0.19373066185407714</v>
      </c>
      <c r="P263" s="31">
        <v>3033004</v>
      </c>
      <c r="Q263" s="31">
        <v>18233388</v>
      </c>
      <c r="R263" s="31">
        <v>15807147</v>
      </c>
      <c r="S263" s="31">
        <v>3033004</v>
      </c>
      <c r="T263" s="36">
        <f t="shared" ref="T263:T299" si="61">IF(($Q263     =0),0,($S263     /$Q263     ))</f>
        <v>0.16634341352248963</v>
      </c>
      <c r="U263" s="36">
        <f t="shared" ref="U263:U299" si="62">IF(($P263     =0),0,(($F263     /$P263     )-1))</f>
        <v>4.8831125840915535E-2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48828960</v>
      </c>
      <c r="E264" s="31">
        <v>48828960</v>
      </c>
      <c r="F264" s="31">
        <v>12256537</v>
      </c>
      <c r="G264" s="36">
        <f t="shared" si="56"/>
        <v>0.25100958529528378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12256537</v>
      </c>
      <c r="O264" s="36">
        <f t="shared" si="60"/>
        <v>0.25100958529528378</v>
      </c>
      <c r="P264" s="31">
        <v>11225078</v>
      </c>
      <c r="Q264" s="31">
        <v>47165139</v>
      </c>
      <c r="R264" s="31">
        <v>46407336</v>
      </c>
      <c r="S264" s="31">
        <v>11225078</v>
      </c>
      <c r="T264" s="36">
        <f t="shared" si="61"/>
        <v>0.23799522778889723</v>
      </c>
      <c r="U264" s="36">
        <f t="shared" si="62"/>
        <v>9.1888804692493053E-2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39382636</v>
      </c>
      <c r="E265" s="31">
        <v>39382636</v>
      </c>
      <c r="F265" s="31">
        <v>37115985</v>
      </c>
      <c r="G265" s="36">
        <f t="shared" si="56"/>
        <v>0.94244542188592961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37115985</v>
      </c>
      <c r="O265" s="36">
        <f t="shared" si="60"/>
        <v>0.94244542188592961</v>
      </c>
      <c r="P265" s="31">
        <v>5266418</v>
      </c>
      <c r="Q265" s="31">
        <v>29042544</v>
      </c>
      <c r="R265" s="31">
        <v>27604867</v>
      </c>
      <c r="S265" s="31">
        <v>5266418</v>
      </c>
      <c r="T265" s="36">
        <f t="shared" si="61"/>
        <v>0.18133459658354997</v>
      </c>
      <c r="U265" s="36">
        <f t="shared" si="62"/>
        <v>6.0476716812072269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23631371</v>
      </c>
      <c r="E266" s="31">
        <v>23631371</v>
      </c>
      <c r="F266" s="31">
        <v>3723749</v>
      </c>
      <c r="G266" s="36">
        <f t="shared" si="56"/>
        <v>0.15757651132471323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3723749</v>
      </c>
      <c r="O266" s="36">
        <f t="shared" si="60"/>
        <v>0.15757651132471323</v>
      </c>
      <c r="P266" s="31">
        <v>5239153</v>
      </c>
      <c r="Q266" s="31">
        <v>23455266</v>
      </c>
      <c r="R266" s="31">
        <v>23118738</v>
      </c>
      <c r="S266" s="31">
        <v>5239153</v>
      </c>
      <c r="T266" s="36">
        <f t="shared" si="61"/>
        <v>0.22336787824107388</v>
      </c>
      <c r="U266" s="36">
        <f t="shared" si="62"/>
        <v>-0.28924599071643831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128263233</v>
      </c>
      <c r="E267" s="32">
        <f>SUM(E263:E266)</f>
        <v>128263233</v>
      </c>
      <c r="F267" s="32">
        <f>SUM(F263:F266)</f>
        <v>56277380</v>
      </c>
      <c r="G267" s="37">
        <f t="shared" si="56"/>
        <v>0.43876470819973795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56277380</v>
      </c>
      <c r="O267" s="37">
        <f t="shared" si="60"/>
        <v>0.43876470819973795</v>
      </c>
      <c r="P267" s="32">
        <f>SUM(P263:P266)</f>
        <v>24763653</v>
      </c>
      <c r="Q267" s="32">
        <f>SUM(Q263:Q266)</f>
        <v>117896337</v>
      </c>
      <c r="R267" s="32">
        <f>SUM(R263:R266)</f>
        <v>112938088</v>
      </c>
      <c r="S267" s="32">
        <f>SUM(S263:S266)</f>
        <v>24763653</v>
      </c>
      <c r="T267" s="37">
        <f t="shared" si="61"/>
        <v>0.21004599150523226</v>
      </c>
      <c r="U267" s="37">
        <f t="shared" si="62"/>
        <v>1.2725798976427267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10861266</v>
      </c>
      <c r="E268" s="31">
        <v>10861266</v>
      </c>
      <c r="F268" s="31">
        <v>1829458</v>
      </c>
      <c r="G268" s="36">
        <f t="shared" si="56"/>
        <v>0.16843874369709755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1829458</v>
      </c>
      <c r="O268" s="36">
        <f t="shared" si="60"/>
        <v>0.16843874369709755</v>
      </c>
      <c r="P268" s="31">
        <v>420828</v>
      </c>
      <c r="Q268" s="31">
        <v>25350</v>
      </c>
      <c r="R268" s="31">
        <v>2280490</v>
      </c>
      <c r="S268" s="31">
        <v>420828</v>
      </c>
      <c r="T268" s="36">
        <f t="shared" si="61"/>
        <v>16.600710059171597</v>
      </c>
      <c r="U268" s="36">
        <f t="shared" si="62"/>
        <v>3.3472820249603163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7859556</v>
      </c>
      <c r="E269" s="31">
        <v>7859556</v>
      </c>
      <c r="F269" s="31">
        <v>2371534</v>
      </c>
      <c r="G269" s="36">
        <f t="shared" si="56"/>
        <v>0.30173892774604572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2371534</v>
      </c>
      <c r="O269" s="36">
        <f t="shared" si="60"/>
        <v>0.30173892774604572</v>
      </c>
      <c r="P269" s="31">
        <v>2063377</v>
      </c>
      <c r="Q269" s="31">
        <v>5572929</v>
      </c>
      <c r="R269" s="31">
        <v>7630564</v>
      </c>
      <c r="S269" s="31">
        <v>2063377</v>
      </c>
      <c r="T269" s="36">
        <f t="shared" si="61"/>
        <v>0.37025000677381681</v>
      </c>
      <c r="U269" s="36">
        <f t="shared" si="62"/>
        <v>0.14934595083690483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1614859</v>
      </c>
      <c r="E270" s="31">
        <v>1614859</v>
      </c>
      <c r="F270" s="31">
        <v>378833</v>
      </c>
      <c r="G270" s="36">
        <f t="shared" si="56"/>
        <v>0.23459199843453823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378833</v>
      </c>
      <c r="O270" s="36">
        <f t="shared" si="60"/>
        <v>0.23459199843453823</v>
      </c>
      <c r="P270" s="31">
        <v>434247</v>
      </c>
      <c r="Q270" s="31">
        <v>2475869</v>
      </c>
      <c r="R270" s="31">
        <v>1519536</v>
      </c>
      <c r="S270" s="31">
        <v>434247</v>
      </c>
      <c r="T270" s="36">
        <f t="shared" si="61"/>
        <v>0.17539175134064039</v>
      </c>
      <c r="U270" s="36">
        <f t="shared" si="62"/>
        <v>-0.12760940202235138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4406106</v>
      </c>
      <c r="E271" s="31">
        <v>4406106</v>
      </c>
      <c r="F271" s="31">
        <v>496135</v>
      </c>
      <c r="G271" s="36">
        <f t="shared" si="56"/>
        <v>0.11260169410359169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496135</v>
      </c>
      <c r="O271" s="36">
        <f t="shared" si="60"/>
        <v>0.11260169410359169</v>
      </c>
      <c r="P271" s="31">
        <v>577210</v>
      </c>
      <c r="Q271" s="31">
        <v>2870661</v>
      </c>
      <c r="R271" s="31">
        <v>2428917</v>
      </c>
      <c r="S271" s="31">
        <v>577210</v>
      </c>
      <c r="T271" s="36">
        <f t="shared" si="61"/>
        <v>0.2010721572488009</v>
      </c>
      <c r="U271" s="36">
        <f t="shared" si="62"/>
        <v>-0.14046014448814126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2277594</v>
      </c>
      <c r="E272" s="31">
        <v>2277594</v>
      </c>
      <c r="F272" s="31">
        <v>206631</v>
      </c>
      <c r="G272" s="36">
        <f t="shared" si="56"/>
        <v>9.0723368607398866E-2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206631</v>
      </c>
      <c r="O272" s="36">
        <f t="shared" si="60"/>
        <v>9.0723368607398866E-2</v>
      </c>
      <c r="P272" s="31">
        <v>197331</v>
      </c>
      <c r="Q272" s="31">
        <v>1050888</v>
      </c>
      <c r="R272" s="31">
        <v>910888</v>
      </c>
      <c r="S272" s="31">
        <v>197331</v>
      </c>
      <c r="T272" s="36">
        <f t="shared" si="61"/>
        <v>0.18777548130723731</v>
      </c>
      <c r="U272" s="36">
        <f t="shared" si="62"/>
        <v>4.7128935646198578E-2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1475800</v>
      </c>
      <c r="E273" s="31">
        <v>1475800</v>
      </c>
      <c r="F273" s="31">
        <v>115999</v>
      </c>
      <c r="G273" s="36">
        <f t="shared" si="56"/>
        <v>7.8600758910421467E-2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115999</v>
      </c>
      <c r="O273" s="36">
        <f t="shared" si="60"/>
        <v>7.8600758910421467E-2</v>
      </c>
      <c r="P273" s="31">
        <v>179716</v>
      </c>
      <c r="Q273" s="31">
        <v>1515305</v>
      </c>
      <c r="R273" s="31">
        <v>1265305</v>
      </c>
      <c r="S273" s="31">
        <v>179716</v>
      </c>
      <c r="T273" s="36">
        <f t="shared" si="61"/>
        <v>0.11860054576471403</v>
      </c>
      <c r="U273" s="36">
        <f t="shared" si="62"/>
        <v>-0.35454272296289702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9678899</v>
      </c>
      <c r="E274" s="31">
        <v>9678899</v>
      </c>
      <c r="F274" s="31">
        <v>3292828</v>
      </c>
      <c r="G274" s="36">
        <f t="shared" si="56"/>
        <v>0.34020687683588807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3292828</v>
      </c>
      <c r="O274" s="36">
        <f t="shared" si="60"/>
        <v>0.34020687683588807</v>
      </c>
      <c r="P274" s="31">
        <v>2104014</v>
      </c>
      <c r="Q274" s="31">
        <v>10604087</v>
      </c>
      <c r="R274" s="31">
        <v>17743704</v>
      </c>
      <c r="S274" s="31">
        <v>2104014</v>
      </c>
      <c r="T274" s="36">
        <f t="shared" si="61"/>
        <v>0.19841538455880267</v>
      </c>
      <c r="U274" s="36">
        <f t="shared" si="62"/>
        <v>0.56502190574777544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38174080</v>
      </c>
      <c r="E275" s="32">
        <f>SUM(E268:E274)</f>
        <v>38174080</v>
      </c>
      <c r="F275" s="32">
        <f>SUM(F268:F274)</f>
        <v>8691418</v>
      </c>
      <c r="G275" s="37">
        <f t="shared" si="56"/>
        <v>0.22767851903700101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8691418</v>
      </c>
      <c r="O275" s="37">
        <f t="shared" si="60"/>
        <v>0.22767851903700101</v>
      </c>
      <c r="P275" s="32">
        <f>SUM(P268:P274)</f>
        <v>5976723</v>
      </c>
      <c r="Q275" s="32">
        <f>SUM(Q268:Q274)</f>
        <v>24115089</v>
      </c>
      <c r="R275" s="32">
        <f>SUM(R268:R274)</f>
        <v>33779404</v>
      </c>
      <c r="S275" s="32">
        <f>SUM(S268:S274)</f>
        <v>5976723</v>
      </c>
      <c r="T275" s="37">
        <f t="shared" si="61"/>
        <v>0.24784163143664947</v>
      </c>
      <c r="U275" s="37">
        <f t="shared" si="62"/>
        <v>0.4542112793248072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9045588</v>
      </c>
      <c r="E276" s="31">
        <v>9045588</v>
      </c>
      <c r="F276" s="31">
        <v>3122171</v>
      </c>
      <c r="G276" s="36">
        <f t="shared" si="56"/>
        <v>0.34515954076175037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3122171</v>
      </c>
      <c r="O276" s="36">
        <f t="shared" si="60"/>
        <v>0.34515954076175037</v>
      </c>
      <c r="P276" s="31">
        <v>2729746</v>
      </c>
      <c r="Q276" s="31">
        <v>8889584</v>
      </c>
      <c r="R276" s="31">
        <v>8660038</v>
      </c>
      <c r="S276" s="31">
        <v>2729746</v>
      </c>
      <c r="T276" s="36">
        <f t="shared" si="61"/>
        <v>0.30707241193738649</v>
      </c>
      <c r="U276" s="36">
        <f t="shared" si="62"/>
        <v>0.14375879660598456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12908847</v>
      </c>
      <c r="E278" s="31">
        <v>12908847</v>
      </c>
      <c r="F278" s="31">
        <v>1383913</v>
      </c>
      <c r="G278" s="36">
        <f t="shared" si="56"/>
        <v>0.10720655376889973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1383913</v>
      </c>
      <c r="O278" s="36">
        <f t="shared" si="60"/>
        <v>0.10720655376889973</v>
      </c>
      <c r="P278" s="31">
        <v>5242</v>
      </c>
      <c r="Q278" s="31">
        <v>0</v>
      </c>
      <c r="R278" s="31">
        <v>14425221</v>
      </c>
      <c r="S278" s="31">
        <v>5242</v>
      </c>
      <c r="T278" s="36">
        <f t="shared" si="61"/>
        <v>0</v>
      </c>
      <c r="U278" s="36">
        <f t="shared" si="62"/>
        <v>263.00476917207175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1421462</v>
      </c>
      <c r="E279" s="31">
        <v>1421462</v>
      </c>
      <c r="F279" s="31">
        <v>29048</v>
      </c>
      <c r="G279" s="36">
        <f t="shared" si="56"/>
        <v>2.0435298305547387E-2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29048</v>
      </c>
      <c r="O279" s="36">
        <f t="shared" si="60"/>
        <v>2.0435298305547387E-2</v>
      </c>
      <c r="P279" s="31">
        <v>0</v>
      </c>
      <c r="Q279" s="31">
        <v>0</v>
      </c>
      <c r="R279" s="31">
        <v>1247806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12915143</v>
      </c>
      <c r="E281" s="31">
        <v>12915143</v>
      </c>
      <c r="F281" s="31">
        <v>2464193</v>
      </c>
      <c r="G281" s="36">
        <f t="shared" si="56"/>
        <v>0.19079873912352344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2464193</v>
      </c>
      <c r="O281" s="36">
        <f t="shared" si="60"/>
        <v>0.19079873912352344</v>
      </c>
      <c r="P281" s="31">
        <v>1713213</v>
      </c>
      <c r="Q281" s="31">
        <v>10948204</v>
      </c>
      <c r="R281" s="31">
        <v>10498372</v>
      </c>
      <c r="S281" s="31">
        <v>1713213</v>
      </c>
      <c r="T281" s="36">
        <f t="shared" si="61"/>
        <v>0.15648347436711993</v>
      </c>
      <c r="U281" s="36">
        <f t="shared" si="62"/>
        <v>0.43834596165217055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9419598</v>
      </c>
      <c r="E284" s="31">
        <v>9419598</v>
      </c>
      <c r="F284" s="31">
        <v>2084566</v>
      </c>
      <c r="G284" s="36">
        <f t="shared" si="56"/>
        <v>0.22130095148434148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2084566</v>
      </c>
      <c r="O284" s="36">
        <f t="shared" si="60"/>
        <v>0.22130095148434148</v>
      </c>
      <c r="P284" s="31">
        <v>1796809</v>
      </c>
      <c r="Q284" s="31">
        <v>9537511</v>
      </c>
      <c r="R284" s="31">
        <v>8805919</v>
      </c>
      <c r="S284" s="31">
        <v>1796809</v>
      </c>
      <c r="T284" s="36">
        <f t="shared" si="61"/>
        <v>0.18839391115774334</v>
      </c>
      <c r="U284" s="36">
        <f t="shared" si="62"/>
        <v>0.16014890842599305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45710638</v>
      </c>
      <c r="E285" s="32">
        <f>SUM(E276:E284)</f>
        <v>45710638</v>
      </c>
      <c r="F285" s="32">
        <f>SUM(F276:F284)</f>
        <v>9083891</v>
      </c>
      <c r="G285" s="37">
        <f t="shared" si="56"/>
        <v>0.19872597271558537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9083891</v>
      </c>
      <c r="O285" s="37">
        <f t="shared" si="60"/>
        <v>0.19872597271558537</v>
      </c>
      <c r="P285" s="32">
        <f>SUM(P276:P284)</f>
        <v>6245010</v>
      </c>
      <c r="Q285" s="32">
        <f>SUM(Q276:Q284)</f>
        <v>29375299</v>
      </c>
      <c r="R285" s="32">
        <f>SUM(R276:R284)</f>
        <v>43637356</v>
      </c>
      <c r="S285" s="32">
        <f>SUM(S276:S284)</f>
        <v>6245010</v>
      </c>
      <c r="T285" s="37">
        <f t="shared" si="61"/>
        <v>0.21259392117166195</v>
      </c>
      <c r="U285" s="37">
        <f t="shared" si="62"/>
        <v>0.45458389978558889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12766991</v>
      </c>
      <c r="E286" s="31">
        <v>12766991</v>
      </c>
      <c r="F286" s="31">
        <v>1048141</v>
      </c>
      <c r="G286" s="36">
        <f t="shared" si="56"/>
        <v>8.209773156415634E-2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1048141</v>
      </c>
      <c r="O286" s="36">
        <f t="shared" si="60"/>
        <v>8.209773156415634E-2</v>
      </c>
      <c r="P286" s="31">
        <v>767710</v>
      </c>
      <c r="Q286" s="31">
        <v>11719475</v>
      </c>
      <c r="R286" s="31">
        <v>11719475</v>
      </c>
      <c r="S286" s="31">
        <v>767710</v>
      </c>
      <c r="T286" s="36">
        <f t="shared" si="61"/>
        <v>6.5507200621188241E-2</v>
      </c>
      <c r="U286" s="36">
        <f t="shared" si="62"/>
        <v>0.36528246343020143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1033415</v>
      </c>
      <c r="E287" s="31">
        <v>1033415</v>
      </c>
      <c r="F287" s="31">
        <v>285724</v>
      </c>
      <c r="G287" s="36">
        <f t="shared" si="56"/>
        <v>0.27648524552091852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285724</v>
      </c>
      <c r="O287" s="36">
        <f t="shared" si="60"/>
        <v>0.27648524552091852</v>
      </c>
      <c r="P287" s="31">
        <v>224960</v>
      </c>
      <c r="Q287" s="31">
        <v>973261</v>
      </c>
      <c r="R287" s="31">
        <v>973261</v>
      </c>
      <c r="S287" s="31">
        <v>224960</v>
      </c>
      <c r="T287" s="36">
        <f t="shared" si="61"/>
        <v>0.23114046489071277</v>
      </c>
      <c r="U287" s="36">
        <f t="shared" si="62"/>
        <v>0.27011024182076815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6925742</v>
      </c>
      <c r="E288" s="31">
        <v>6925742</v>
      </c>
      <c r="F288" s="31">
        <v>1973702</v>
      </c>
      <c r="G288" s="36">
        <f t="shared" si="56"/>
        <v>0.28498058402984111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1973702</v>
      </c>
      <c r="O288" s="36">
        <f t="shared" si="60"/>
        <v>0.28498058402984111</v>
      </c>
      <c r="P288" s="31">
        <v>1570117</v>
      </c>
      <c r="Q288" s="31">
        <v>7969077</v>
      </c>
      <c r="R288" s="31">
        <v>7502304</v>
      </c>
      <c r="S288" s="31">
        <v>1570117</v>
      </c>
      <c r="T288" s="36">
        <f t="shared" si="61"/>
        <v>0.19702620516780048</v>
      </c>
      <c r="U288" s="36">
        <f t="shared" si="62"/>
        <v>0.25704135424302765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1315213</v>
      </c>
      <c r="E289" s="31">
        <v>1315213</v>
      </c>
      <c r="F289" s="31">
        <v>293792</v>
      </c>
      <c r="G289" s="36">
        <f t="shared" si="56"/>
        <v>0.22337978715234719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293792</v>
      </c>
      <c r="O289" s="36">
        <f t="shared" si="60"/>
        <v>0.22337978715234719</v>
      </c>
      <c r="P289" s="31">
        <v>88135</v>
      </c>
      <c r="Q289" s="31">
        <v>1253301</v>
      </c>
      <c r="R289" s="31">
        <v>1172002</v>
      </c>
      <c r="S289" s="31">
        <v>88135</v>
      </c>
      <c r="T289" s="36">
        <f t="shared" si="61"/>
        <v>7.0322292888938889E-2</v>
      </c>
      <c r="U289" s="36">
        <f t="shared" si="62"/>
        <v>2.3334316673285302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20407914</v>
      </c>
      <c r="E290" s="31">
        <v>20407914</v>
      </c>
      <c r="F290" s="31">
        <v>3333061</v>
      </c>
      <c r="G290" s="36">
        <f t="shared" si="56"/>
        <v>0.1633219838147103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3333061</v>
      </c>
      <c r="O290" s="36">
        <f t="shared" si="60"/>
        <v>0.1633219838147103</v>
      </c>
      <c r="P290" s="31">
        <v>2624776</v>
      </c>
      <c r="Q290" s="31">
        <v>19285543</v>
      </c>
      <c r="R290" s="31">
        <v>19285543</v>
      </c>
      <c r="S290" s="31">
        <v>2624776</v>
      </c>
      <c r="T290" s="36">
        <f t="shared" si="61"/>
        <v>0.13610070507218802</v>
      </c>
      <c r="U290" s="36">
        <f t="shared" si="62"/>
        <v>0.26984588399162446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13723047</v>
      </c>
      <c r="E291" s="31">
        <v>13723047</v>
      </c>
      <c r="F291" s="31">
        <v>2785249</v>
      </c>
      <c r="G291" s="36">
        <f t="shared" si="56"/>
        <v>0.20296141228693598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2785249</v>
      </c>
      <c r="O291" s="36">
        <f t="shared" si="60"/>
        <v>0.20296141228693598</v>
      </c>
      <c r="P291" s="31">
        <v>2981253</v>
      </c>
      <c r="Q291" s="31">
        <v>12384730</v>
      </c>
      <c r="R291" s="31">
        <v>12452327</v>
      </c>
      <c r="S291" s="31">
        <v>2981253</v>
      </c>
      <c r="T291" s="36">
        <f t="shared" si="61"/>
        <v>0.24072006414350575</v>
      </c>
      <c r="U291" s="36">
        <f t="shared" si="62"/>
        <v>-6.5745510360912029E-2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56172322</v>
      </c>
      <c r="E292" s="32">
        <f>SUM(E286:E291)</f>
        <v>56172322</v>
      </c>
      <c r="F292" s="32">
        <f>SUM(F286:F291)</f>
        <v>9719669</v>
      </c>
      <c r="G292" s="37">
        <f t="shared" si="56"/>
        <v>0.17303306421977713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9719669</v>
      </c>
      <c r="O292" s="37">
        <f t="shared" si="60"/>
        <v>0.17303306421977713</v>
      </c>
      <c r="P292" s="32">
        <f>SUM(P286:P291)</f>
        <v>8256951</v>
      </c>
      <c r="Q292" s="32">
        <f>SUM(Q286:Q291)</f>
        <v>53585387</v>
      </c>
      <c r="R292" s="32">
        <f>SUM(R286:R291)</f>
        <v>53104912</v>
      </c>
      <c r="S292" s="32">
        <f>SUM(S286:S291)</f>
        <v>8256951</v>
      </c>
      <c r="T292" s="37">
        <f t="shared" si="61"/>
        <v>0.15408960282399378</v>
      </c>
      <c r="U292" s="37">
        <f t="shared" si="62"/>
        <v>0.17714989467661857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63640412</v>
      </c>
      <c r="E293" s="31">
        <v>63640412</v>
      </c>
      <c r="F293" s="31">
        <v>12358630</v>
      </c>
      <c r="G293" s="36">
        <f t="shared" si="56"/>
        <v>0.1941946887458868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12358630</v>
      </c>
      <c r="O293" s="36">
        <f t="shared" si="60"/>
        <v>0.1941946887458868</v>
      </c>
      <c r="P293" s="31">
        <v>11790217</v>
      </c>
      <c r="Q293" s="31">
        <v>57469336</v>
      </c>
      <c r="R293" s="31">
        <v>62301364</v>
      </c>
      <c r="S293" s="31">
        <v>11790217</v>
      </c>
      <c r="T293" s="36">
        <f t="shared" si="61"/>
        <v>0.20515665954449169</v>
      </c>
      <c r="U293" s="36">
        <f t="shared" si="62"/>
        <v>4.8210563045616439E-2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13805621</v>
      </c>
      <c r="E294" s="31">
        <v>13805621</v>
      </c>
      <c r="F294" s="31">
        <v>977008</v>
      </c>
      <c r="G294" s="36">
        <f t="shared" si="56"/>
        <v>7.0768855671179146E-2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977008</v>
      </c>
      <c r="O294" s="36">
        <f t="shared" si="60"/>
        <v>7.0768855671179146E-2</v>
      </c>
      <c r="P294" s="31">
        <v>1504458</v>
      </c>
      <c r="Q294" s="31">
        <v>6985666</v>
      </c>
      <c r="R294" s="31">
        <v>6220029</v>
      </c>
      <c r="S294" s="31">
        <v>1504458</v>
      </c>
      <c r="T294" s="36">
        <f t="shared" si="61"/>
        <v>0.2153635744966908</v>
      </c>
      <c r="U294" s="36">
        <f t="shared" si="62"/>
        <v>-0.35059137576456101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6883216</v>
      </c>
      <c r="E295" s="31">
        <v>6883216</v>
      </c>
      <c r="F295" s="31">
        <v>1449253</v>
      </c>
      <c r="G295" s="36">
        <f t="shared" si="56"/>
        <v>0.21054881904040204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1449253</v>
      </c>
      <c r="O295" s="36">
        <f t="shared" si="60"/>
        <v>0.21054881904040204</v>
      </c>
      <c r="P295" s="31">
        <v>1023389</v>
      </c>
      <c r="Q295" s="31">
        <v>5951159</v>
      </c>
      <c r="R295" s="31">
        <v>6403899</v>
      </c>
      <c r="S295" s="31">
        <v>1023389</v>
      </c>
      <c r="T295" s="36">
        <f t="shared" si="61"/>
        <v>0.17196465427994781</v>
      </c>
      <c r="U295" s="36">
        <f t="shared" si="62"/>
        <v>0.41613110948036369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3102932</v>
      </c>
      <c r="E296" s="31">
        <v>3102932</v>
      </c>
      <c r="F296" s="31">
        <v>672816</v>
      </c>
      <c r="G296" s="36">
        <f t="shared" si="56"/>
        <v>0.21683233793070553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672816</v>
      </c>
      <c r="O296" s="36">
        <f t="shared" si="60"/>
        <v>0.21683233793070553</v>
      </c>
      <c r="P296" s="31">
        <v>668784</v>
      </c>
      <c r="Q296" s="31">
        <v>2391264</v>
      </c>
      <c r="R296" s="31">
        <v>2391264</v>
      </c>
      <c r="S296" s="31">
        <v>668784</v>
      </c>
      <c r="T296" s="36">
        <f t="shared" si="61"/>
        <v>0.27967802802200009</v>
      </c>
      <c r="U296" s="36">
        <f t="shared" si="62"/>
        <v>6.0288523648890369E-3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42979257</v>
      </c>
      <c r="E297" s="31">
        <v>42979257</v>
      </c>
      <c r="F297" s="31">
        <v>6592616</v>
      </c>
      <c r="G297" s="36">
        <f t="shared" si="56"/>
        <v>0.15339064609702305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6592616</v>
      </c>
      <c r="O297" s="36">
        <f t="shared" si="60"/>
        <v>0.15339064609702305</v>
      </c>
      <c r="P297" s="31">
        <v>5106060</v>
      </c>
      <c r="Q297" s="31">
        <v>46350715</v>
      </c>
      <c r="R297" s="31">
        <v>56275626</v>
      </c>
      <c r="S297" s="31">
        <v>5106060</v>
      </c>
      <c r="T297" s="36">
        <f t="shared" si="61"/>
        <v>0.11016140743459944</v>
      </c>
      <c r="U297" s="36">
        <f t="shared" si="62"/>
        <v>0.29113563099532702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130411438</v>
      </c>
      <c r="E298" s="32">
        <f>SUM(E293:E297)</f>
        <v>130411438</v>
      </c>
      <c r="F298" s="32">
        <f>SUM(F293:F297)</f>
        <v>22050323</v>
      </c>
      <c r="G298" s="37">
        <f t="shared" si="56"/>
        <v>0.16908273797272291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22050323</v>
      </c>
      <c r="O298" s="37">
        <f t="shared" si="60"/>
        <v>0.16908273797272291</v>
      </c>
      <c r="P298" s="32">
        <f>SUM(P293:P297)</f>
        <v>20092908</v>
      </c>
      <c r="Q298" s="32">
        <f>SUM(Q293:Q297)</f>
        <v>119148140</v>
      </c>
      <c r="R298" s="32">
        <f>SUM(R293:R297)</f>
        <v>133592182</v>
      </c>
      <c r="S298" s="32">
        <f>SUM(S293:S297)</f>
        <v>20092908</v>
      </c>
      <c r="T298" s="37">
        <f t="shared" si="61"/>
        <v>0.16863803329200103</v>
      </c>
      <c r="U298" s="37">
        <f t="shared" si="62"/>
        <v>9.7418203477565246E-2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398731711</v>
      </c>
      <c r="E299" s="32">
        <f>SUM(E263:E266,E268:E274,E276:E284,E286:E291,E293:E297)</f>
        <v>398731711</v>
      </c>
      <c r="F299" s="32">
        <f>SUM(F263:F266,F268:F274,F276:F284,F286:F291,F293:F297)</f>
        <v>105822681</v>
      </c>
      <c r="G299" s="37">
        <f t="shared" si="56"/>
        <v>0.26539820656501534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105822681</v>
      </c>
      <c r="O299" s="37">
        <f t="shared" si="60"/>
        <v>0.26539820656501534</v>
      </c>
      <c r="P299" s="32">
        <f>SUM(P263:P266,P268:P274,P276:P284,P286:P291,P293:P297)</f>
        <v>65335245</v>
      </c>
      <c r="Q299" s="32">
        <f>SUM(Q263:Q266,Q268:Q274,Q276:Q284,Q286:Q291,Q293:Q297)</f>
        <v>344120252</v>
      </c>
      <c r="R299" s="32">
        <f>SUM(R263:R266,R268:R274,R276:R284,R286:R291,R293:R297)</f>
        <v>377051942</v>
      </c>
      <c r="S299" s="32">
        <f>SUM(S263:S266,S268:S274,S276:S284,S286:S291,S293:S297)</f>
        <v>65335245</v>
      </c>
      <c r="T299" s="37">
        <f t="shared" si="61"/>
        <v>0.18986166789160669</v>
      </c>
      <c r="U299" s="37">
        <f t="shared" si="62"/>
        <v>0.61968752087789669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2042452118</v>
      </c>
      <c r="E302" s="31">
        <v>2042878133</v>
      </c>
      <c r="F302" s="31">
        <v>419561595</v>
      </c>
      <c r="G302" s="36">
        <f t="shared" ref="G302:G339" si="63">IF(($D302     =0),0,($F302     /$D302     ))</f>
        <v>0.20542052922682028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419561595</v>
      </c>
      <c r="O302" s="36">
        <f t="shared" ref="O302:O339" si="67">IF(($D302     =0),0,($N302     /$D302     ))</f>
        <v>0.20542052922682028</v>
      </c>
      <c r="P302" s="31">
        <v>380309883</v>
      </c>
      <c r="Q302" s="31">
        <v>1841588632</v>
      </c>
      <c r="R302" s="31">
        <v>1829762570</v>
      </c>
      <c r="S302" s="31">
        <v>380309883</v>
      </c>
      <c r="T302" s="36">
        <f t="shared" ref="T302:T339" si="68">IF(($Q302     =0),0,($S302     /$Q302     ))</f>
        <v>0.20651185416309628</v>
      </c>
      <c r="U302" s="36">
        <f t="shared" ref="U302:U339" si="69">IF(($P302     =0),0,(($F302     /$P302     )-1))</f>
        <v>0.10320981324589984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2042452118</v>
      </c>
      <c r="E303" s="32">
        <f>E302</f>
        <v>2042878133</v>
      </c>
      <c r="F303" s="32">
        <f>F302</f>
        <v>419561595</v>
      </c>
      <c r="G303" s="37">
        <f t="shared" si="63"/>
        <v>0.20542052922682028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419561595</v>
      </c>
      <c r="O303" s="37">
        <f t="shared" si="67"/>
        <v>0.20542052922682028</v>
      </c>
      <c r="P303" s="32">
        <f>P302</f>
        <v>380309883</v>
      </c>
      <c r="Q303" s="32">
        <f>Q302</f>
        <v>1841588632</v>
      </c>
      <c r="R303" s="32">
        <f>R302</f>
        <v>1829762570</v>
      </c>
      <c r="S303" s="32">
        <f>S302</f>
        <v>380309883</v>
      </c>
      <c r="T303" s="37">
        <f t="shared" si="68"/>
        <v>0.20651185416309628</v>
      </c>
      <c r="U303" s="37">
        <f t="shared" si="69"/>
        <v>0.10320981324589984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15337546</v>
      </c>
      <c r="E304" s="31">
        <v>15337546</v>
      </c>
      <c r="F304" s="31">
        <v>2904340</v>
      </c>
      <c r="G304" s="36">
        <f t="shared" si="63"/>
        <v>0.18936145325986309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2904340</v>
      </c>
      <c r="O304" s="36">
        <f t="shared" si="67"/>
        <v>0.18936145325986309</v>
      </c>
      <c r="P304" s="31">
        <v>2925361</v>
      </c>
      <c r="Q304" s="31">
        <v>14354072</v>
      </c>
      <c r="R304" s="31">
        <v>13975380</v>
      </c>
      <c r="S304" s="31">
        <v>2925361</v>
      </c>
      <c r="T304" s="36">
        <f t="shared" si="68"/>
        <v>0.20380007847250592</v>
      </c>
      <c r="U304" s="36">
        <f t="shared" si="69"/>
        <v>-7.1857798063212908E-3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14810032</v>
      </c>
      <c r="E305" s="31">
        <v>14810032</v>
      </c>
      <c r="F305" s="31">
        <v>2685832</v>
      </c>
      <c r="G305" s="36">
        <f t="shared" si="63"/>
        <v>0.18135220774674896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2685832</v>
      </c>
      <c r="O305" s="36">
        <f t="shared" si="67"/>
        <v>0.18135220774674896</v>
      </c>
      <c r="P305" s="31">
        <v>3019757</v>
      </c>
      <c r="Q305" s="31">
        <v>12808665</v>
      </c>
      <c r="R305" s="31">
        <v>12076540</v>
      </c>
      <c r="S305" s="31">
        <v>3019757</v>
      </c>
      <c r="T305" s="36">
        <f t="shared" si="68"/>
        <v>0.23575891788878856</v>
      </c>
      <c r="U305" s="36">
        <f t="shared" si="69"/>
        <v>-0.11058008972245115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22472000</v>
      </c>
      <c r="E306" s="31">
        <v>22472000</v>
      </c>
      <c r="F306" s="31">
        <v>4663612</v>
      </c>
      <c r="G306" s="36">
        <f t="shared" si="63"/>
        <v>0.20752990388038448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4663612</v>
      </c>
      <c r="O306" s="36">
        <f t="shared" si="67"/>
        <v>0.20752990388038448</v>
      </c>
      <c r="P306" s="31">
        <v>3729848</v>
      </c>
      <c r="Q306" s="31">
        <v>20847561</v>
      </c>
      <c r="R306" s="31">
        <v>21140762</v>
      </c>
      <c r="S306" s="31">
        <v>3729848</v>
      </c>
      <c r="T306" s="36">
        <f t="shared" si="68"/>
        <v>0.17891052099571744</v>
      </c>
      <c r="U306" s="36">
        <f t="shared" si="69"/>
        <v>0.25034907588727484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100948375</v>
      </c>
      <c r="E307" s="31">
        <v>101016957</v>
      </c>
      <c r="F307" s="31">
        <v>19444186</v>
      </c>
      <c r="G307" s="36">
        <f t="shared" si="63"/>
        <v>0.19261514610809732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19444186</v>
      </c>
      <c r="O307" s="36">
        <f t="shared" si="67"/>
        <v>0.19261514610809732</v>
      </c>
      <c r="P307" s="31">
        <v>18175717</v>
      </c>
      <c r="Q307" s="31">
        <v>94410342</v>
      </c>
      <c r="R307" s="31">
        <v>95551038</v>
      </c>
      <c r="S307" s="31">
        <v>18175717</v>
      </c>
      <c r="T307" s="36">
        <f t="shared" si="68"/>
        <v>0.19251828364312037</v>
      </c>
      <c r="U307" s="36">
        <f t="shared" si="69"/>
        <v>6.9789213817534668E-2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17956401</v>
      </c>
      <c r="E308" s="31">
        <v>17956401</v>
      </c>
      <c r="F308" s="31">
        <v>3697782</v>
      </c>
      <c r="G308" s="36">
        <f t="shared" si="63"/>
        <v>0.20593113285897324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3697782</v>
      </c>
      <c r="O308" s="36">
        <f t="shared" si="67"/>
        <v>0.20593113285897324</v>
      </c>
      <c r="P308" s="31">
        <v>3368117</v>
      </c>
      <c r="Q308" s="31">
        <v>16965332</v>
      </c>
      <c r="R308" s="31">
        <v>16330286</v>
      </c>
      <c r="S308" s="31">
        <v>3368117</v>
      </c>
      <c r="T308" s="36">
        <f t="shared" si="68"/>
        <v>0.19852938922739619</v>
      </c>
      <c r="U308" s="36">
        <f t="shared" si="69"/>
        <v>9.7878131905750232E-2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8634254</v>
      </c>
      <c r="E309" s="31">
        <v>8634254</v>
      </c>
      <c r="F309" s="31">
        <v>2022979</v>
      </c>
      <c r="G309" s="36">
        <f t="shared" si="63"/>
        <v>0.2342969062527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2022979</v>
      </c>
      <c r="O309" s="36">
        <f t="shared" si="67"/>
        <v>0.2342969062527</v>
      </c>
      <c r="P309" s="31">
        <v>1639703</v>
      </c>
      <c r="Q309" s="31">
        <v>10014244</v>
      </c>
      <c r="R309" s="31">
        <v>9946944</v>
      </c>
      <c r="S309" s="31">
        <v>1639703</v>
      </c>
      <c r="T309" s="36">
        <f t="shared" si="68"/>
        <v>0.16373707291334225</v>
      </c>
      <c r="U309" s="36">
        <f t="shared" si="69"/>
        <v>0.2337472090982331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180158608</v>
      </c>
      <c r="E310" s="32">
        <f>SUM(E304:E309)</f>
        <v>180227190</v>
      </c>
      <c r="F310" s="32">
        <f>SUM(F304:F309)</f>
        <v>35418731</v>
      </c>
      <c r="G310" s="37">
        <f t="shared" si="63"/>
        <v>0.1965974948030238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35418731</v>
      </c>
      <c r="O310" s="37">
        <f t="shared" si="67"/>
        <v>0.1965974948030238</v>
      </c>
      <c r="P310" s="32">
        <f>SUM(P304:P309)</f>
        <v>32858503</v>
      </c>
      <c r="Q310" s="32">
        <f>SUM(Q304:Q309)</f>
        <v>169400216</v>
      </c>
      <c r="R310" s="32">
        <f>SUM(R304:R309)</f>
        <v>169020950</v>
      </c>
      <c r="S310" s="32">
        <f>SUM(S304:S309)</f>
        <v>32858503</v>
      </c>
      <c r="T310" s="37">
        <f t="shared" si="68"/>
        <v>0.19396966412368682</v>
      </c>
      <c r="U310" s="37">
        <f t="shared" si="69"/>
        <v>7.7916757193716268E-2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19749723</v>
      </c>
      <c r="E311" s="31">
        <v>19904748</v>
      </c>
      <c r="F311" s="31">
        <v>3939222</v>
      </c>
      <c r="G311" s="36">
        <f t="shared" si="63"/>
        <v>0.19945707592962189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3939222</v>
      </c>
      <c r="O311" s="36">
        <f t="shared" si="67"/>
        <v>0.19945707592962189</v>
      </c>
      <c r="P311" s="31">
        <v>3460690</v>
      </c>
      <c r="Q311" s="31">
        <v>16350525</v>
      </c>
      <c r="R311" s="31">
        <v>16501316</v>
      </c>
      <c r="S311" s="31">
        <v>3460690</v>
      </c>
      <c r="T311" s="36">
        <f t="shared" si="68"/>
        <v>0.2116562006418754</v>
      </c>
      <c r="U311" s="36">
        <f t="shared" si="69"/>
        <v>0.13827647087719508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76990665</v>
      </c>
      <c r="E312" s="31">
        <v>76709227</v>
      </c>
      <c r="F312" s="31">
        <v>15430892</v>
      </c>
      <c r="G312" s="36">
        <f t="shared" si="63"/>
        <v>0.20042549314257774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15430892</v>
      </c>
      <c r="O312" s="36">
        <f t="shared" si="67"/>
        <v>0.20042549314257774</v>
      </c>
      <c r="P312" s="31">
        <v>15858824</v>
      </c>
      <c r="Q312" s="31">
        <v>71405299</v>
      </c>
      <c r="R312" s="31">
        <v>69994080</v>
      </c>
      <c r="S312" s="31">
        <v>15858824</v>
      </c>
      <c r="T312" s="36">
        <f t="shared" si="68"/>
        <v>0.22209589795289564</v>
      </c>
      <c r="U312" s="36">
        <f t="shared" si="69"/>
        <v>-2.6983841929262842E-2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87905117</v>
      </c>
      <c r="E313" s="31">
        <v>89188731</v>
      </c>
      <c r="F313" s="31">
        <v>5100724</v>
      </c>
      <c r="G313" s="36">
        <f t="shared" si="63"/>
        <v>5.8025336568291015E-2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5100724</v>
      </c>
      <c r="O313" s="36">
        <f t="shared" si="67"/>
        <v>5.8025336568291015E-2</v>
      </c>
      <c r="P313" s="31">
        <v>3909299</v>
      </c>
      <c r="Q313" s="31">
        <v>84953551</v>
      </c>
      <c r="R313" s="31">
        <v>81072562</v>
      </c>
      <c r="S313" s="31">
        <v>3909299</v>
      </c>
      <c r="T313" s="36">
        <f t="shared" si="68"/>
        <v>4.6016899281820484E-2</v>
      </c>
      <c r="U313" s="36">
        <f t="shared" si="69"/>
        <v>0.3047669160123081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25458307</v>
      </c>
      <c r="E314" s="31">
        <v>25458307</v>
      </c>
      <c r="F314" s="31">
        <v>4870332</v>
      </c>
      <c r="G314" s="36">
        <f t="shared" si="63"/>
        <v>0.19130620115469579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4870332</v>
      </c>
      <c r="O314" s="36">
        <f t="shared" si="67"/>
        <v>0.19130620115469579</v>
      </c>
      <c r="P314" s="31">
        <v>5289258</v>
      </c>
      <c r="Q314" s="31">
        <v>26099094</v>
      </c>
      <c r="R314" s="31">
        <v>23370435</v>
      </c>
      <c r="S314" s="31">
        <v>5289258</v>
      </c>
      <c r="T314" s="36">
        <f t="shared" si="68"/>
        <v>0.20266059810352038</v>
      </c>
      <c r="U314" s="36">
        <f t="shared" si="69"/>
        <v>-7.9203169896420289E-2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39141433</v>
      </c>
      <c r="E315" s="31">
        <v>25528247</v>
      </c>
      <c r="F315" s="31">
        <v>9033660</v>
      </c>
      <c r="G315" s="36">
        <f t="shared" si="63"/>
        <v>0.23079533138196551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9033660</v>
      </c>
      <c r="O315" s="36">
        <f t="shared" si="67"/>
        <v>0.23079533138196551</v>
      </c>
      <c r="P315" s="31">
        <v>6423254</v>
      </c>
      <c r="Q315" s="31">
        <v>33644061</v>
      </c>
      <c r="R315" s="31">
        <v>31974471</v>
      </c>
      <c r="S315" s="31">
        <v>6423254</v>
      </c>
      <c r="T315" s="36">
        <f t="shared" si="68"/>
        <v>0.19091791564639002</v>
      </c>
      <c r="U315" s="36">
        <f t="shared" si="69"/>
        <v>0.40639931100342608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36212594</v>
      </c>
      <c r="E316" s="31">
        <v>36212594</v>
      </c>
      <c r="F316" s="31">
        <v>4493145</v>
      </c>
      <c r="G316" s="36">
        <f t="shared" si="63"/>
        <v>0.12407686121574169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4493145</v>
      </c>
      <c r="O316" s="36">
        <f t="shared" si="67"/>
        <v>0.12407686121574169</v>
      </c>
      <c r="P316" s="31">
        <v>5172683</v>
      </c>
      <c r="Q316" s="31">
        <v>44240142</v>
      </c>
      <c r="R316" s="31">
        <v>39247345</v>
      </c>
      <c r="S316" s="31">
        <v>5172683</v>
      </c>
      <c r="T316" s="36">
        <f t="shared" si="68"/>
        <v>0.11692283899088751</v>
      </c>
      <c r="U316" s="36">
        <f t="shared" si="69"/>
        <v>-0.13137050926956084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285457839</v>
      </c>
      <c r="E317" s="32">
        <f>SUM(E311:E316)</f>
        <v>273001854</v>
      </c>
      <c r="F317" s="32">
        <f>SUM(F311:F316)</f>
        <v>42867975</v>
      </c>
      <c r="G317" s="37">
        <f t="shared" si="63"/>
        <v>0.15017270203604394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42867975</v>
      </c>
      <c r="O317" s="37">
        <f t="shared" si="67"/>
        <v>0.15017270203604394</v>
      </c>
      <c r="P317" s="32">
        <f>SUM(P311:P316)</f>
        <v>40114008</v>
      </c>
      <c r="Q317" s="32">
        <f>SUM(Q311:Q316)</f>
        <v>276692672</v>
      </c>
      <c r="R317" s="32">
        <f>SUM(R311:R316)</f>
        <v>262160209</v>
      </c>
      <c r="S317" s="32">
        <f>SUM(S311:S316)</f>
        <v>40114008</v>
      </c>
      <c r="T317" s="37">
        <f t="shared" si="68"/>
        <v>0.14497676324438399</v>
      </c>
      <c r="U317" s="37">
        <f t="shared" si="69"/>
        <v>6.8653498797726753E-2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36902658</v>
      </c>
      <c r="E318" s="31">
        <v>36898647</v>
      </c>
      <c r="F318" s="31">
        <v>8180863</v>
      </c>
      <c r="G318" s="36">
        <f t="shared" si="63"/>
        <v>0.22168763561692495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8180863</v>
      </c>
      <c r="O318" s="36">
        <f t="shared" si="67"/>
        <v>0.22168763561692495</v>
      </c>
      <c r="P318" s="31">
        <v>7285057</v>
      </c>
      <c r="Q318" s="31">
        <v>38493133</v>
      </c>
      <c r="R318" s="31">
        <v>31415196</v>
      </c>
      <c r="S318" s="31">
        <v>7285057</v>
      </c>
      <c r="T318" s="36">
        <f t="shared" si="68"/>
        <v>0.18925601613150064</v>
      </c>
      <c r="U318" s="36">
        <f t="shared" si="69"/>
        <v>0.12296485806494029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63589474</v>
      </c>
      <c r="E319" s="31">
        <v>63589474</v>
      </c>
      <c r="F319" s="31">
        <v>10387456</v>
      </c>
      <c r="G319" s="36">
        <f t="shared" si="63"/>
        <v>0.16335181511330005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10387456</v>
      </c>
      <c r="O319" s="36">
        <f t="shared" si="67"/>
        <v>0.16335181511330005</v>
      </c>
      <c r="P319" s="31">
        <v>12982138</v>
      </c>
      <c r="Q319" s="31">
        <v>58409622</v>
      </c>
      <c r="R319" s="31">
        <v>56197762</v>
      </c>
      <c r="S319" s="31">
        <v>12982138</v>
      </c>
      <c r="T319" s="36">
        <f t="shared" si="68"/>
        <v>0.22226026389967049</v>
      </c>
      <c r="U319" s="36">
        <f t="shared" si="69"/>
        <v>-0.19986553832658382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20615666</v>
      </c>
      <c r="E320" s="31">
        <v>20615666</v>
      </c>
      <c r="F320" s="31">
        <v>3331353</v>
      </c>
      <c r="G320" s="36">
        <f t="shared" si="63"/>
        <v>0.16159327571566207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3331353</v>
      </c>
      <c r="O320" s="36">
        <f t="shared" si="67"/>
        <v>0.16159327571566207</v>
      </c>
      <c r="P320" s="31">
        <v>3459981</v>
      </c>
      <c r="Q320" s="31">
        <v>18095676</v>
      </c>
      <c r="R320" s="31">
        <v>17076631</v>
      </c>
      <c r="S320" s="31">
        <v>3459981</v>
      </c>
      <c r="T320" s="36">
        <f t="shared" si="68"/>
        <v>0.19120484915843983</v>
      </c>
      <c r="U320" s="36">
        <f t="shared" si="69"/>
        <v>-3.7175926688614802E-2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11693386</v>
      </c>
      <c r="E321" s="31">
        <v>11693386</v>
      </c>
      <c r="F321" s="31">
        <v>2366654</v>
      </c>
      <c r="G321" s="36">
        <f t="shared" si="63"/>
        <v>0.20239253198346485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2366654</v>
      </c>
      <c r="O321" s="36">
        <f t="shared" si="67"/>
        <v>0.20239253198346485</v>
      </c>
      <c r="P321" s="31">
        <v>2008970</v>
      </c>
      <c r="Q321" s="31">
        <v>9103248</v>
      </c>
      <c r="R321" s="31">
        <v>9738279</v>
      </c>
      <c r="S321" s="31">
        <v>2008970</v>
      </c>
      <c r="T321" s="36">
        <f t="shared" si="68"/>
        <v>0.22068716572370653</v>
      </c>
      <c r="U321" s="36">
        <f t="shared" si="69"/>
        <v>0.17804347501455964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1897978</v>
      </c>
      <c r="E322" s="31">
        <v>1897978</v>
      </c>
      <c r="F322" s="31">
        <v>424900</v>
      </c>
      <c r="G322" s="36">
        <f t="shared" si="63"/>
        <v>0.22386982357013621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424900</v>
      </c>
      <c r="O322" s="36">
        <f t="shared" si="67"/>
        <v>0.22386982357013621</v>
      </c>
      <c r="P322" s="31">
        <v>390918</v>
      </c>
      <c r="Q322" s="31">
        <v>1765938</v>
      </c>
      <c r="R322" s="31">
        <v>1772295</v>
      </c>
      <c r="S322" s="31">
        <v>390918</v>
      </c>
      <c r="T322" s="36">
        <f t="shared" si="68"/>
        <v>0.22136564250840063</v>
      </c>
      <c r="U322" s="36">
        <f t="shared" si="69"/>
        <v>8.6928716508321457E-2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134699162</v>
      </c>
      <c r="E323" s="32">
        <f>SUM(E318:E322)</f>
        <v>134695151</v>
      </c>
      <c r="F323" s="32">
        <f>SUM(F318:F322)</f>
        <v>24691226</v>
      </c>
      <c r="G323" s="37">
        <f t="shared" si="63"/>
        <v>0.1833064559080182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24691226</v>
      </c>
      <c r="O323" s="37">
        <f t="shared" si="67"/>
        <v>0.1833064559080182</v>
      </c>
      <c r="P323" s="32">
        <f>SUM(P318:P322)</f>
        <v>26127064</v>
      </c>
      <c r="Q323" s="32">
        <f>SUM(Q318:Q322)</f>
        <v>125867617</v>
      </c>
      <c r="R323" s="32">
        <f>SUM(R318:R322)</f>
        <v>116200163</v>
      </c>
      <c r="S323" s="32">
        <f>SUM(S318:S322)</f>
        <v>26127064</v>
      </c>
      <c r="T323" s="37">
        <f t="shared" si="68"/>
        <v>0.20757574205921447</v>
      </c>
      <c r="U323" s="37">
        <f t="shared" si="69"/>
        <v>-5.4955964435958071E-2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380000</v>
      </c>
      <c r="E324" s="31">
        <v>380000</v>
      </c>
      <c r="F324" s="31">
        <v>28502</v>
      </c>
      <c r="G324" s="36">
        <f t="shared" si="63"/>
        <v>7.5005263157894742E-2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28502</v>
      </c>
      <c r="O324" s="36">
        <f t="shared" si="67"/>
        <v>7.5005263157894742E-2</v>
      </c>
      <c r="P324" s="31">
        <v>0</v>
      </c>
      <c r="Q324" s="31">
        <v>620000</v>
      </c>
      <c r="R324" s="31">
        <v>620000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16367355</v>
      </c>
      <c r="E325" s="31">
        <v>16367355</v>
      </c>
      <c r="F325" s="31">
        <v>3169195</v>
      </c>
      <c r="G325" s="36">
        <f t="shared" si="63"/>
        <v>0.19362902558171433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3169195</v>
      </c>
      <c r="O325" s="36">
        <f t="shared" si="67"/>
        <v>0.19362902558171433</v>
      </c>
      <c r="P325" s="31">
        <v>1838701</v>
      </c>
      <c r="Q325" s="31">
        <v>14508961</v>
      </c>
      <c r="R325" s="31">
        <v>14266742</v>
      </c>
      <c r="S325" s="31">
        <v>1838701</v>
      </c>
      <c r="T325" s="36">
        <f t="shared" si="68"/>
        <v>0.12672864721326357</v>
      </c>
      <c r="U325" s="36">
        <f t="shared" si="69"/>
        <v>0.72360541490976504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42300000</v>
      </c>
      <c r="E326" s="31">
        <v>42275000</v>
      </c>
      <c r="F326" s="31">
        <v>9200324</v>
      </c>
      <c r="G326" s="36">
        <f t="shared" si="63"/>
        <v>0.21750174940898345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9200324</v>
      </c>
      <c r="O326" s="36">
        <f t="shared" si="67"/>
        <v>0.21750174940898345</v>
      </c>
      <c r="P326" s="31">
        <v>8435566</v>
      </c>
      <c r="Q326" s="31">
        <v>38616277</v>
      </c>
      <c r="R326" s="31">
        <v>37696767</v>
      </c>
      <c r="S326" s="31">
        <v>8435566</v>
      </c>
      <c r="T326" s="36">
        <f t="shared" si="68"/>
        <v>0.21844586416241007</v>
      </c>
      <c r="U326" s="36">
        <f t="shared" si="69"/>
        <v>9.0658765517334539E-2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58608051</v>
      </c>
      <c r="E327" s="31">
        <v>58608051</v>
      </c>
      <c r="F327" s="31">
        <v>11361056</v>
      </c>
      <c r="G327" s="36">
        <f t="shared" si="63"/>
        <v>0.19384804316389911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11361056</v>
      </c>
      <c r="O327" s="36">
        <f t="shared" si="67"/>
        <v>0.19384804316389911</v>
      </c>
      <c r="P327" s="31">
        <v>10611413</v>
      </c>
      <c r="Q327" s="31">
        <v>53405176</v>
      </c>
      <c r="R327" s="31">
        <v>53488476</v>
      </c>
      <c r="S327" s="31">
        <v>10611413</v>
      </c>
      <c r="T327" s="36">
        <f t="shared" si="68"/>
        <v>0.19869633984541124</v>
      </c>
      <c r="U327" s="36">
        <f t="shared" si="69"/>
        <v>7.0644974425177809E-2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24866800</v>
      </c>
      <c r="E328" s="31">
        <v>24866800</v>
      </c>
      <c r="F328" s="31">
        <v>4700414</v>
      </c>
      <c r="G328" s="36">
        <f t="shared" si="63"/>
        <v>0.18902367815722168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4700414</v>
      </c>
      <c r="O328" s="36">
        <f t="shared" si="67"/>
        <v>0.18902367815722168</v>
      </c>
      <c r="P328" s="31">
        <v>3728047</v>
      </c>
      <c r="Q328" s="31">
        <v>20165400</v>
      </c>
      <c r="R328" s="31">
        <v>20669500</v>
      </c>
      <c r="S328" s="31">
        <v>3728047</v>
      </c>
      <c r="T328" s="36">
        <f t="shared" si="68"/>
        <v>0.18487344659664573</v>
      </c>
      <c r="U328" s="36">
        <f t="shared" si="69"/>
        <v>0.26082476964480339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66833826</v>
      </c>
      <c r="E329" s="31">
        <v>66833826</v>
      </c>
      <c r="F329" s="31">
        <v>12118990</v>
      </c>
      <c r="G329" s="36">
        <f t="shared" si="63"/>
        <v>0.18133018450866481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12118990</v>
      </c>
      <c r="O329" s="36">
        <f t="shared" si="67"/>
        <v>0.18133018450866481</v>
      </c>
      <c r="P329" s="31">
        <v>11935309</v>
      </c>
      <c r="Q329" s="31">
        <v>54048209</v>
      </c>
      <c r="R329" s="31">
        <v>56642411</v>
      </c>
      <c r="S329" s="31">
        <v>11935309</v>
      </c>
      <c r="T329" s="36">
        <f t="shared" si="68"/>
        <v>0.22082709530671035</v>
      </c>
      <c r="U329" s="36">
        <f t="shared" si="69"/>
        <v>1.5389714669306054E-2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46121801</v>
      </c>
      <c r="E330" s="31">
        <v>56427597</v>
      </c>
      <c r="F330" s="31">
        <v>11806907</v>
      </c>
      <c r="G330" s="36">
        <f t="shared" si="63"/>
        <v>0.25599405799439617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11806907</v>
      </c>
      <c r="O330" s="36">
        <f t="shared" si="67"/>
        <v>0.25599405799439617</v>
      </c>
      <c r="P330" s="31">
        <v>9094009</v>
      </c>
      <c r="Q330" s="31">
        <v>37096397</v>
      </c>
      <c r="R330" s="31">
        <v>41034359</v>
      </c>
      <c r="S330" s="31">
        <v>9094009</v>
      </c>
      <c r="T330" s="36">
        <f t="shared" si="68"/>
        <v>0.24514534389957063</v>
      </c>
      <c r="U330" s="36">
        <f t="shared" si="69"/>
        <v>0.29831705686677901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23441690</v>
      </c>
      <c r="E331" s="31">
        <v>23441690</v>
      </c>
      <c r="F331" s="31">
        <v>4249822</v>
      </c>
      <c r="G331" s="36">
        <f t="shared" si="63"/>
        <v>0.18129332825406361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4249822</v>
      </c>
      <c r="O331" s="36">
        <f t="shared" si="67"/>
        <v>0.18129332825406361</v>
      </c>
      <c r="P331" s="31">
        <v>5172798</v>
      </c>
      <c r="Q331" s="31">
        <v>15207808</v>
      </c>
      <c r="R331" s="31">
        <v>25741678</v>
      </c>
      <c r="S331" s="31">
        <v>5172798</v>
      </c>
      <c r="T331" s="36">
        <f t="shared" si="68"/>
        <v>0.34014093286816877</v>
      </c>
      <c r="U331" s="36">
        <f t="shared" si="69"/>
        <v>-0.17842877297740989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278919523</v>
      </c>
      <c r="E332" s="32">
        <f>SUM(E324:E331)</f>
        <v>289200319</v>
      </c>
      <c r="F332" s="32">
        <f>SUM(F324:F331)</f>
        <v>56635210</v>
      </c>
      <c r="G332" s="37">
        <f t="shared" si="63"/>
        <v>0.20305215422299427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56635210</v>
      </c>
      <c r="O332" s="37">
        <f t="shared" si="67"/>
        <v>0.20305215422299427</v>
      </c>
      <c r="P332" s="32">
        <f>SUM(P324:P331)</f>
        <v>50815843</v>
      </c>
      <c r="Q332" s="32">
        <f>SUM(Q324:Q331)</f>
        <v>233668228</v>
      </c>
      <c r="R332" s="32">
        <f>SUM(R324:R331)</f>
        <v>250159933</v>
      </c>
      <c r="S332" s="32">
        <f>SUM(S324:S331)</f>
        <v>50815843</v>
      </c>
      <c r="T332" s="37">
        <f t="shared" si="68"/>
        <v>0.21747005758951535</v>
      </c>
      <c r="U332" s="37">
        <f t="shared" si="69"/>
        <v>0.11451875353125596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838500</v>
      </c>
      <c r="E333" s="31">
        <v>838500</v>
      </c>
      <c r="F333" s="31">
        <v>187809</v>
      </c>
      <c r="G333" s="36">
        <f t="shared" si="63"/>
        <v>0.22398211091234346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187809</v>
      </c>
      <c r="O333" s="36">
        <f t="shared" si="67"/>
        <v>0.22398211091234346</v>
      </c>
      <c r="P333" s="31">
        <v>301736</v>
      </c>
      <c r="Q333" s="31">
        <v>860808</v>
      </c>
      <c r="R333" s="31">
        <v>831300</v>
      </c>
      <c r="S333" s="31">
        <v>301736</v>
      </c>
      <c r="T333" s="36">
        <f t="shared" si="68"/>
        <v>0.35052648209589132</v>
      </c>
      <c r="U333" s="36">
        <f t="shared" si="69"/>
        <v>-0.37757178460641094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11970336</v>
      </c>
      <c r="E334" s="31">
        <v>11970336</v>
      </c>
      <c r="F334" s="31">
        <v>2010069</v>
      </c>
      <c r="G334" s="36">
        <f t="shared" si="63"/>
        <v>0.16792085034204554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2010069</v>
      </c>
      <c r="O334" s="36">
        <f t="shared" si="67"/>
        <v>0.16792085034204554</v>
      </c>
      <c r="P334" s="31">
        <v>2503918</v>
      </c>
      <c r="Q334" s="31">
        <v>10075066</v>
      </c>
      <c r="R334" s="31">
        <v>9863735</v>
      </c>
      <c r="S334" s="31">
        <v>2503918</v>
      </c>
      <c r="T334" s="36">
        <f t="shared" si="68"/>
        <v>0.24852621312852938</v>
      </c>
      <c r="U334" s="36">
        <f t="shared" si="69"/>
        <v>-0.19723050035983603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10336885</v>
      </c>
      <c r="E335" s="31">
        <v>10336885</v>
      </c>
      <c r="F335" s="31">
        <v>2084585</v>
      </c>
      <c r="G335" s="36">
        <f t="shared" si="63"/>
        <v>0.20166471814284478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2084585</v>
      </c>
      <c r="O335" s="36">
        <f t="shared" si="67"/>
        <v>0.20166471814284478</v>
      </c>
      <c r="P335" s="31">
        <v>2200262</v>
      </c>
      <c r="Q335" s="31">
        <v>9849594</v>
      </c>
      <c r="R335" s="31">
        <v>10234233</v>
      </c>
      <c r="S335" s="31">
        <v>2200262</v>
      </c>
      <c r="T335" s="36">
        <f t="shared" si="68"/>
        <v>0.22338606037974762</v>
      </c>
      <c r="U335" s="36">
        <f t="shared" si="69"/>
        <v>-5.2574193436963457E-2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8284320</v>
      </c>
      <c r="E336" s="31">
        <v>8284320</v>
      </c>
      <c r="F336" s="31">
        <v>1465531</v>
      </c>
      <c r="G336" s="36">
        <f t="shared" si="63"/>
        <v>0.17690419974119784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1465531</v>
      </c>
      <c r="O336" s="36">
        <f t="shared" si="67"/>
        <v>0.17690419974119784</v>
      </c>
      <c r="P336" s="31">
        <v>811903</v>
      </c>
      <c r="Q336" s="31">
        <v>7707130</v>
      </c>
      <c r="R336" s="31">
        <v>6038574</v>
      </c>
      <c r="S336" s="31">
        <v>811903</v>
      </c>
      <c r="T336" s="36">
        <f t="shared" si="68"/>
        <v>0.10534440187203278</v>
      </c>
      <c r="U336" s="36">
        <f t="shared" si="69"/>
        <v>0.80505676170675566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31430041</v>
      </c>
      <c r="E337" s="32">
        <f>SUM(E333:E336)</f>
        <v>31430041</v>
      </c>
      <c r="F337" s="32">
        <f>SUM(F333:F336)</f>
        <v>5747994</v>
      </c>
      <c r="G337" s="37">
        <f t="shared" si="63"/>
        <v>0.18288216677795616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5747994</v>
      </c>
      <c r="O337" s="37">
        <f t="shared" si="67"/>
        <v>0.18288216677795616</v>
      </c>
      <c r="P337" s="32">
        <f>SUM(P333:P336)</f>
        <v>5817819</v>
      </c>
      <c r="Q337" s="32">
        <f>SUM(Q333:Q336)</f>
        <v>28492598</v>
      </c>
      <c r="R337" s="32">
        <f>SUM(R333:R336)</f>
        <v>26967842</v>
      </c>
      <c r="S337" s="32">
        <f>SUM(S333:S336)</f>
        <v>5817819</v>
      </c>
      <c r="T337" s="37">
        <f t="shared" si="68"/>
        <v>0.20418703131248334</v>
      </c>
      <c r="U337" s="37">
        <f t="shared" si="69"/>
        <v>-1.2001920307249114E-2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2953117291</v>
      </c>
      <c r="E338" s="32">
        <f>SUM(E302,E304:E309,E311:E316,E318:E322,E324:E331,E333:E336)</f>
        <v>2951432688</v>
      </c>
      <c r="F338" s="32">
        <f>SUM(F302,F304:F309,F311:F316,F318:F322,F324:F331,F333:F336)</f>
        <v>584922731</v>
      </c>
      <c r="G338" s="37">
        <f t="shared" si="63"/>
        <v>0.19806958998297369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584922731</v>
      </c>
      <c r="O338" s="37">
        <f t="shared" si="67"/>
        <v>0.19806958998297369</v>
      </c>
      <c r="P338" s="32">
        <f>SUM(P302,P304:P309,P311:P316,P318:P322,P324:P331,P333:P336)</f>
        <v>536043120</v>
      </c>
      <c r="Q338" s="32">
        <f>SUM(Q302,Q304:Q309,Q311:Q316,Q318:Q322,Q324:Q331,Q333:Q336)</f>
        <v>2675709963</v>
      </c>
      <c r="R338" s="32">
        <f>SUM(R302,R304:R309,R311:R316,R318:R322,R324:R331,R333:R336)</f>
        <v>2654271667</v>
      </c>
      <c r="S338" s="32">
        <f>SUM(S302,S304:S309,S311:S316,S318:S322,S324:S331,S333:S336)</f>
        <v>536043120</v>
      </c>
      <c r="T338" s="37">
        <f t="shared" si="68"/>
        <v>0.20033678067221816</v>
      </c>
      <c r="U338" s="37">
        <f t="shared" si="69"/>
        <v>9.1185968397467621E-2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17008419627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17102238602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3209747329</v>
      </c>
      <c r="G339" s="39">
        <f t="shared" si="63"/>
        <v>0.18871520102342076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3209747329</v>
      </c>
      <c r="O339" s="39">
        <f t="shared" si="67"/>
        <v>0.18871520102342076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3165855330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16244929881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16859198613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3165855330</v>
      </c>
      <c r="T339" s="39">
        <f t="shared" si="68"/>
        <v>0.19488267128211928</v>
      </c>
      <c r="U339" s="39">
        <f t="shared" si="69"/>
        <v>1.3864183427484633E-2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4866036-64CB-4B60-AC2F-CBD497539356}"/>
</file>

<file path=customXml/itemProps2.xml><?xml version="1.0" encoding="utf-8"?>
<ds:datastoreItem xmlns:ds="http://schemas.openxmlformats.org/officeDocument/2006/customXml" ds:itemID="{9ED93652-7F8D-46D9-9F73-B777D8A7FCFF}"/>
</file>

<file path=customXml/itemProps3.xml><?xml version="1.0" encoding="utf-8"?>
<ds:datastoreItem xmlns:ds="http://schemas.openxmlformats.org/officeDocument/2006/customXml" ds:itemID="{B90F57B8-2285-40F8-A209-038A066B3C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2025-10-30T13:23:30Z</dcterms:created>
  <dcterms:modified xsi:type="dcterms:W3CDTF">2025-11-03T06:44:45Z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