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5-26\01. National Publications\Q1\Final\"/>
    </mc:Choice>
  </mc:AlternateContent>
  <xr:revisionPtr revIDLastSave="0" documentId="8_{94CB5DFE-1711-462F-A4E4-04A4184E76FE}" xr6:coauthVersionLast="47" xr6:coauthVersionMax="47" xr10:uidLastSave="{00000000-0000-0000-0000-000000000000}"/>
  <workbookProtection workbookAlgorithmName="SHA-512" workbookHashValue="TGHF+7L/6+pS9HcK625Vk5eG4u7EyKMm5d2b/0Zq3Ni0BQaAAc5p9A70JrqZrjJMau6f9yFA/bPvKoO5I6xmyQ==" workbookSaltValue="B6+BwQ2Evw64BNP/IziKLg==" workbookSpinCount="100000" lockStructure="1"/>
  <bookViews>
    <workbookView xWindow="28680" yWindow="-120" windowWidth="29040" windowHeight="17520" xr2:uid="{00000000-000D-0000-FFFF-FFFF00000000}"/>
  </bookViews>
  <sheets>
    <sheet name="Summary" sheetId="1" r:id="rId1"/>
    <sheet name="BUF" sheetId="2" r:id="rId2"/>
    <sheet name="NMA" sheetId="3" r:id="rId3"/>
    <sheet name="MAN" sheetId="4" r:id="rId4"/>
    <sheet name="EKU" sheetId="5" r:id="rId5"/>
    <sheet name="JHB" sheetId="6" r:id="rId6"/>
    <sheet name="TSH" sheetId="7" r:id="rId7"/>
    <sheet name="ETH" sheetId="8" r:id="rId8"/>
    <sheet name="CPT" sheetId="9" r:id="rId9"/>
  </sheets>
  <definedNames>
    <definedName name="_xlnm.Print_Area" localSheetId="1">BUF!$A$1:$X$128</definedName>
    <definedName name="_xlnm.Print_Area" localSheetId="8">CPT!$A$1:$X$128</definedName>
    <definedName name="_xlnm.Print_Area" localSheetId="4">EKU!$A$1:$X$128</definedName>
    <definedName name="_xlnm.Print_Area" localSheetId="7">ETH!$A$1:$X$128</definedName>
    <definedName name="_xlnm.Print_Area" localSheetId="5">JHB!$A$1:$X$128</definedName>
    <definedName name="_xlnm.Print_Area" localSheetId="3">MAN!$A$1:$X$128</definedName>
    <definedName name="_xlnm.Print_Area" localSheetId="2">NMA!$A$1:$X$128</definedName>
    <definedName name="_xlnm.Print_Area" localSheetId="0">Summary!$A$1:$X$128</definedName>
    <definedName name="_xlnm.Print_Area" localSheetId="6">TSH!$A$1:$X$128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7" i="2" l="1"/>
  <c r="O115" i="2" s="1"/>
  <c r="N87" i="2"/>
  <c r="M87" i="2"/>
  <c r="L87" i="2"/>
  <c r="K87" i="2"/>
  <c r="K115" i="2" s="1"/>
  <c r="J87" i="2"/>
  <c r="J115" i="2" s="1"/>
  <c r="I87" i="2"/>
  <c r="H87" i="2"/>
  <c r="G87" i="2"/>
  <c r="G115" i="2" s="1"/>
  <c r="F87" i="2"/>
  <c r="D87" i="2"/>
  <c r="C87" i="2"/>
  <c r="C115" i="2" s="1"/>
  <c r="B87" i="2"/>
  <c r="B115" i="2" s="1"/>
  <c r="O87" i="3"/>
  <c r="N87" i="3"/>
  <c r="M87" i="3"/>
  <c r="L87" i="3"/>
  <c r="K87" i="3"/>
  <c r="J87" i="3"/>
  <c r="I87" i="3"/>
  <c r="H87" i="3"/>
  <c r="H115" i="3" s="1"/>
  <c r="G87" i="3"/>
  <c r="G115" i="3" s="1"/>
  <c r="F87" i="3"/>
  <c r="D87" i="3"/>
  <c r="C87" i="3"/>
  <c r="B87" i="3"/>
  <c r="O87" i="4"/>
  <c r="N87" i="4"/>
  <c r="M87" i="4"/>
  <c r="L87" i="4"/>
  <c r="L115" i="4" s="1"/>
  <c r="R115" i="4" s="1"/>
  <c r="K87" i="4"/>
  <c r="K115" i="4" s="1"/>
  <c r="J87" i="4"/>
  <c r="I87" i="4"/>
  <c r="H87" i="4"/>
  <c r="G87" i="4"/>
  <c r="F87" i="4"/>
  <c r="D87" i="4"/>
  <c r="C87" i="4"/>
  <c r="C115" i="4" s="1"/>
  <c r="B87" i="4"/>
  <c r="O87" i="5"/>
  <c r="N87" i="5"/>
  <c r="M87" i="5"/>
  <c r="M115" i="5" s="1"/>
  <c r="S115" i="5" s="1"/>
  <c r="L87" i="5"/>
  <c r="K87" i="5"/>
  <c r="J87" i="5"/>
  <c r="I87" i="5"/>
  <c r="H87" i="5"/>
  <c r="G87" i="5"/>
  <c r="F87" i="5"/>
  <c r="D87" i="5"/>
  <c r="C87" i="5"/>
  <c r="C115" i="5" s="1"/>
  <c r="B87" i="5"/>
  <c r="B115" i="5" s="1"/>
  <c r="O87" i="6"/>
  <c r="O115" i="6" s="1"/>
  <c r="N87" i="6"/>
  <c r="M87" i="6"/>
  <c r="L87" i="6"/>
  <c r="K87" i="6"/>
  <c r="J87" i="6"/>
  <c r="I87" i="6"/>
  <c r="H87" i="6"/>
  <c r="H115" i="6" s="1"/>
  <c r="G87" i="6"/>
  <c r="F87" i="6"/>
  <c r="D87" i="6"/>
  <c r="C87" i="6"/>
  <c r="B87" i="6"/>
  <c r="O87" i="7"/>
  <c r="N87" i="7"/>
  <c r="M87" i="7"/>
  <c r="L87" i="7"/>
  <c r="K87" i="7"/>
  <c r="J87" i="7"/>
  <c r="I87" i="7"/>
  <c r="H87" i="7"/>
  <c r="H115" i="7" s="1"/>
  <c r="G87" i="7"/>
  <c r="G115" i="7" s="1"/>
  <c r="F87" i="7"/>
  <c r="F115" i="7" s="1"/>
  <c r="D87" i="7"/>
  <c r="C87" i="7"/>
  <c r="B87" i="7"/>
  <c r="O87" i="8"/>
  <c r="O114" i="8" s="1"/>
  <c r="N87" i="8"/>
  <c r="M87" i="8"/>
  <c r="L87" i="8"/>
  <c r="K87" i="8"/>
  <c r="J87" i="8"/>
  <c r="I87" i="8"/>
  <c r="H87" i="8"/>
  <c r="H115" i="8" s="1"/>
  <c r="G87" i="8"/>
  <c r="G115" i="8" s="1"/>
  <c r="F87" i="8"/>
  <c r="D87" i="8"/>
  <c r="C87" i="8"/>
  <c r="B87" i="8"/>
  <c r="O87" i="9"/>
  <c r="N87" i="9"/>
  <c r="M87" i="9"/>
  <c r="L87" i="9"/>
  <c r="L115" i="9" s="1"/>
  <c r="R115" i="9" s="1"/>
  <c r="K87" i="9"/>
  <c r="K115" i="9" s="1"/>
  <c r="J87" i="9"/>
  <c r="J115" i="9" s="1"/>
  <c r="I87" i="9"/>
  <c r="H87" i="9"/>
  <c r="G87" i="9"/>
  <c r="F87" i="9"/>
  <c r="F115" i="9" s="1"/>
  <c r="D87" i="9"/>
  <c r="C87" i="9"/>
  <c r="B87" i="9"/>
  <c r="O87" i="1"/>
  <c r="N87" i="1"/>
  <c r="M87" i="1"/>
  <c r="L87" i="1"/>
  <c r="K87" i="1"/>
  <c r="K115" i="1" s="1"/>
  <c r="J87" i="1"/>
  <c r="I87" i="1"/>
  <c r="H87" i="1"/>
  <c r="G87" i="1"/>
  <c r="F87" i="1"/>
  <c r="D87" i="1"/>
  <c r="C87" i="1"/>
  <c r="B87" i="1"/>
  <c r="B115" i="1" s="1"/>
  <c r="S115" i="2"/>
  <c r="N115" i="2"/>
  <c r="M115" i="2"/>
  <c r="L115" i="2"/>
  <c r="R115" i="2" s="1"/>
  <c r="I115" i="2"/>
  <c r="H115" i="2"/>
  <c r="F115" i="2"/>
  <c r="D115" i="2"/>
  <c r="N114" i="2"/>
  <c r="U113" i="2"/>
  <c r="T113" i="2"/>
  <c r="S113" i="2"/>
  <c r="R113" i="2"/>
  <c r="S112" i="2"/>
  <c r="R112" i="2"/>
  <c r="E112" i="2"/>
  <c r="U112" i="2" s="1"/>
  <c r="S111" i="2"/>
  <c r="R111" i="2"/>
  <c r="E111" i="2"/>
  <c r="T111" i="2" s="1"/>
  <c r="S110" i="2"/>
  <c r="R110" i="2"/>
  <c r="E110" i="2"/>
  <c r="T110" i="2" s="1"/>
  <c r="S109" i="2"/>
  <c r="R109" i="2"/>
  <c r="E109" i="2"/>
  <c r="U109" i="2" s="1"/>
  <c r="S108" i="2"/>
  <c r="R108" i="2"/>
  <c r="E108" i="2"/>
  <c r="U108" i="2" s="1"/>
  <c r="S107" i="2"/>
  <c r="R107" i="2"/>
  <c r="E107" i="2"/>
  <c r="U107" i="2" s="1"/>
  <c r="S106" i="2"/>
  <c r="R106" i="2"/>
  <c r="E106" i="2"/>
  <c r="U106" i="2" s="1"/>
  <c r="S105" i="2"/>
  <c r="R105" i="2"/>
  <c r="E105" i="2"/>
  <c r="T105" i="2" s="1"/>
  <c r="S104" i="2"/>
  <c r="R104" i="2"/>
  <c r="E104" i="2"/>
  <c r="U104" i="2" s="1"/>
  <c r="S103" i="2"/>
  <c r="R103" i="2"/>
  <c r="E103" i="2"/>
  <c r="U103" i="2" s="1"/>
  <c r="S102" i="2"/>
  <c r="R102" i="2"/>
  <c r="E102" i="2"/>
  <c r="U102" i="2" s="1"/>
  <c r="S101" i="2"/>
  <c r="R101" i="2"/>
  <c r="E101" i="2"/>
  <c r="U101" i="2" s="1"/>
  <c r="S100" i="2"/>
  <c r="R100" i="2"/>
  <c r="E100" i="2"/>
  <c r="U100" i="2" s="1"/>
  <c r="T99" i="2"/>
  <c r="S99" i="2"/>
  <c r="R99" i="2"/>
  <c r="E99" i="2"/>
  <c r="U99" i="2" s="1"/>
  <c r="S98" i="2"/>
  <c r="R98" i="2"/>
  <c r="E98" i="2"/>
  <c r="U98" i="2" s="1"/>
  <c r="M97" i="2"/>
  <c r="S97" i="2" s="1"/>
  <c r="L97" i="2"/>
  <c r="R97" i="2" s="1"/>
  <c r="K97" i="2"/>
  <c r="K114" i="2" s="1"/>
  <c r="J97" i="2"/>
  <c r="J114" i="2" s="1"/>
  <c r="I97" i="2"/>
  <c r="I114" i="2" s="1"/>
  <c r="H97" i="2"/>
  <c r="G97" i="2"/>
  <c r="F97" i="2"/>
  <c r="F114" i="2" s="1"/>
  <c r="D97" i="2"/>
  <c r="D114" i="2" s="1"/>
  <c r="C97" i="2"/>
  <c r="C114" i="2" s="1"/>
  <c r="B97" i="2"/>
  <c r="O115" i="3"/>
  <c r="N115" i="3"/>
  <c r="M115" i="3"/>
  <c r="S115" i="3" s="1"/>
  <c r="L115" i="3"/>
  <c r="R115" i="3" s="1"/>
  <c r="K115" i="3"/>
  <c r="J115" i="3"/>
  <c r="I115" i="3"/>
  <c r="F115" i="3"/>
  <c r="D115" i="3"/>
  <c r="C115" i="3"/>
  <c r="B115" i="3"/>
  <c r="O114" i="3"/>
  <c r="N114" i="3"/>
  <c r="U113" i="3"/>
  <c r="T113" i="3"/>
  <c r="S113" i="3"/>
  <c r="R113" i="3"/>
  <c r="S112" i="3"/>
  <c r="R112" i="3"/>
  <c r="E112" i="3"/>
  <c r="U112" i="3" s="1"/>
  <c r="S111" i="3"/>
  <c r="R111" i="3"/>
  <c r="E111" i="3"/>
  <c r="U111" i="3" s="1"/>
  <c r="S110" i="3"/>
  <c r="R110" i="3"/>
  <c r="E110" i="3"/>
  <c r="U110" i="3" s="1"/>
  <c r="S109" i="3"/>
  <c r="R109" i="3"/>
  <c r="E109" i="3"/>
  <c r="U109" i="3" s="1"/>
  <c r="S108" i="3"/>
  <c r="R108" i="3"/>
  <c r="E108" i="3"/>
  <c r="T108" i="3" s="1"/>
  <c r="S107" i="3"/>
  <c r="R107" i="3"/>
  <c r="E107" i="3"/>
  <c r="U107" i="3" s="1"/>
  <c r="S106" i="3"/>
  <c r="R106" i="3"/>
  <c r="E106" i="3"/>
  <c r="U106" i="3" s="1"/>
  <c r="T105" i="3"/>
  <c r="S105" i="3"/>
  <c r="R105" i="3"/>
  <c r="E105" i="3"/>
  <c r="U105" i="3" s="1"/>
  <c r="S104" i="3"/>
  <c r="R104" i="3"/>
  <c r="E104" i="3"/>
  <c r="U104" i="3" s="1"/>
  <c r="S103" i="3"/>
  <c r="R103" i="3"/>
  <c r="E103" i="3"/>
  <c r="U103" i="3" s="1"/>
  <c r="S102" i="3"/>
  <c r="R102" i="3"/>
  <c r="E102" i="3"/>
  <c r="U102" i="3" s="1"/>
  <c r="S101" i="3"/>
  <c r="R101" i="3"/>
  <c r="E101" i="3"/>
  <c r="U101" i="3" s="1"/>
  <c r="S100" i="3"/>
  <c r="R100" i="3"/>
  <c r="E100" i="3"/>
  <c r="T100" i="3" s="1"/>
  <c r="S99" i="3"/>
  <c r="R99" i="3"/>
  <c r="E99" i="3"/>
  <c r="U99" i="3" s="1"/>
  <c r="S98" i="3"/>
  <c r="R98" i="3"/>
  <c r="E98" i="3"/>
  <c r="U98" i="3" s="1"/>
  <c r="M97" i="3"/>
  <c r="S97" i="3" s="1"/>
  <c r="L97" i="3"/>
  <c r="R97" i="3" s="1"/>
  <c r="K97" i="3"/>
  <c r="K114" i="3" s="1"/>
  <c r="J97" i="3"/>
  <c r="J114" i="3" s="1"/>
  <c r="I97" i="3"/>
  <c r="I114" i="3" s="1"/>
  <c r="H97" i="3"/>
  <c r="G97" i="3"/>
  <c r="F97" i="3"/>
  <c r="F114" i="3" s="1"/>
  <c r="D97" i="3"/>
  <c r="D114" i="3" s="1"/>
  <c r="C97" i="3"/>
  <c r="C114" i="3" s="1"/>
  <c r="B97" i="3"/>
  <c r="B114" i="3" s="1"/>
  <c r="O115" i="4"/>
  <c r="N115" i="4"/>
  <c r="M115" i="4"/>
  <c r="S115" i="4" s="1"/>
  <c r="J115" i="4"/>
  <c r="I115" i="4"/>
  <c r="H115" i="4"/>
  <c r="G115" i="4"/>
  <c r="F115" i="4"/>
  <c r="D115" i="4"/>
  <c r="B115" i="4"/>
  <c r="O114" i="4"/>
  <c r="N114" i="4"/>
  <c r="U113" i="4"/>
  <c r="T113" i="4"/>
  <c r="S113" i="4"/>
  <c r="R113" i="4"/>
  <c r="S112" i="4"/>
  <c r="R112" i="4"/>
  <c r="E112" i="4"/>
  <c r="U112" i="4" s="1"/>
  <c r="S111" i="4"/>
  <c r="R111" i="4"/>
  <c r="E111" i="4"/>
  <c r="T111" i="4" s="1"/>
  <c r="U110" i="4"/>
  <c r="S110" i="4"/>
  <c r="R110" i="4"/>
  <c r="E110" i="4"/>
  <c r="T110" i="4" s="1"/>
  <c r="S109" i="4"/>
  <c r="R109" i="4"/>
  <c r="E109" i="4"/>
  <c r="U109" i="4" s="1"/>
  <c r="U108" i="4"/>
  <c r="S108" i="4"/>
  <c r="R108" i="4"/>
  <c r="E108" i="4"/>
  <c r="T108" i="4" s="1"/>
  <c r="S107" i="4"/>
  <c r="R107" i="4"/>
  <c r="E107" i="4"/>
  <c r="U107" i="4" s="1"/>
  <c r="S106" i="4"/>
  <c r="R106" i="4"/>
  <c r="E106" i="4"/>
  <c r="U106" i="4" s="1"/>
  <c r="S105" i="4"/>
  <c r="R105" i="4"/>
  <c r="E105" i="4"/>
  <c r="U105" i="4" s="1"/>
  <c r="S104" i="4"/>
  <c r="R104" i="4"/>
  <c r="E104" i="4"/>
  <c r="U104" i="4" s="1"/>
  <c r="S103" i="4"/>
  <c r="R103" i="4"/>
  <c r="E103" i="4"/>
  <c r="T103" i="4" s="1"/>
  <c r="S102" i="4"/>
  <c r="R102" i="4"/>
  <c r="E102" i="4"/>
  <c r="U102" i="4" s="1"/>
  <c r="S101" i="4"/>
  <c r="R101" i="4"/>
  <c r="E101" i="4"/>
  <c r="U101" i="4" s="1"/>
  <c r="S100" i="4"/>
  <c r="R100" i="4"/>
  <c r="E100" i="4"/>
  <c r="U100" i="4" s="1"/>
  <c r="S99" i="4"/>
  <c r="R99" i="4"/>
  <c r="E99" i="4"/>
  <c r="U99" i="4" s="1"/>
  <c r="S98" i="4"/>
  <c r="R98" i="4"/>
  <c r="E98" i="4"/>
  <c r="U98" i="4" s="1"/>
  <c r="M97" i="4"/>
  <c r="L97" i="4"/>
  <c r="R97" i="4" s="1"/>
  <c r="K97" i="4"/>
  <c r="J97" i="4"/>
  <c r="J114" i="4" s="1"/>
  <c r="I97" i="4"/>
  <c r="I114" i="4" s="1"/>
  <c r="H97" i="4"/>
  <c r="H114" i="4" s="1"/>
  <c r="G97" i="4"/>
  <c r="F97" i="4"/>
  <c r="F114" i="4" s="1"/>
  <c r="D97" i="4"/>
  <c r="D114" i="4" s="1"/>
  <c r="C97" i="4"/>
  <c r="C114" i="4" s="1"/>
  <c r="B97" i="4"/>
  <c r="B114" i="4" s="1"/>
  <c r="O115" i="5"/>
  <c r="N115" i="5"/>
  <c r="L115" i="5"/>
  <c r="R115" i="5" s="1"/>
  <c r="K115" i="5"/>
  <c r="J115" i="5"/>
  <c r="I115" i="5"/>
  <c r="H115" i="5"/>
  <c r="G115" i="5"/>
  <c r="F115" i="5"/>
  <c r="D115" i="5"/>
  <c r="O114" i="5"/>
  <c r="N114" i="5"/>
  <c r="U113" i="5"/>
  <c r="T113" i="5"/>
  <c r="S113" i="5"/>
  <c r="R113" i="5"/>
  <c r="S112" i="5"/>
  <c r="R112" i="5"/>
  <c r="E112" i="5"/>
  <c r="U112" i="5" s="1"/>
  <c r="S111" i="5"/>
  <c r="R111" i="5"/>
  <c r="E111" i="5"/>
  <c r="U111" i="5" s="1"/>
  <c r="S110" i="5"/>
  <c r="R110" i="5"/>
  <c r="E110" i="5"/>
  <c r="U110" i="5" s="1"/>
  <c r="S109" i="5"/>
  <c r="R109" i="5"/>
  <c r="E109" i="5"/>
  <c r="U109" i="5" s="1"/>
  <c r="S108" i="5"/>
  <c r="R108" i="5"/>
  <c r="E108" i="5"/>
  <c r="U108" i="5" s="1"/>
  <c r="S107" i="5"/>
  <c r="R107" i="5"/>
  <c r="E107" i="5"/>
  <c r="U107" i="5" s="1"/>
  <c r="S106" i="5"/>
  <c r="R106" i="5"/>
  <c r="E106" i="5"/>
  <c r="T106" i="5" s="1"/>
  <c r="S105" i="5"/>
  <c r="R105" i="5"/>
  <c r="E105" i="5"/>
  <c r="U105" i="5" s="1"/>
  <c r="S104" i="5"/>
  <c r="R104" i="5"/>
  <c r="E104" i="5"/>
  <c r="U104" i="5" s="1"/>
  <c r="S103" i="5"/>
  <c r="R103" i="5"/>
  <c r="E103" i="5"/>
  <c r="U103" i="5" s="1"/>
  <c r="S102" i="5"/>
  <c r="R102" i="5"/>
  <c r="E102" i="5"/>
  <c r="U102" i="5" s="1"/>
  <c r="S101" i="5"/>
  <c r="R101" i="5"/>
  <c r="E101" i="5"/>
  <c r="U101" i="5" s="1"/>
  <c r="S100" i="5"/>
  <c r="R100" i="5"/>
  <c r="E100" i="5"/>
  <c r="U100" i="5" s="1"/>
  <c r="S99" i="5"/>
  <c r="R99" i="5"/>
  <c r="E99" i="5"/>
  <c r="U99" i="5" s="1"/>
  <c r="S98" i="5"/>
  <c r="R98" i="5"/>
  <c r="E98" i="5"/>
  <c r="T98" i="5" s="1"/>
  <c r="M97" i="5"/>
  <c r="M114" i="5" s="1"/>
  <c r="S114" i="5" s="1"/>
  <c r="L97" i="5"/>
  <c r="L114" i="5" s="1"/>
  <c r="R114" i="5" s="1"/>
  <c r="K97" i="5"/>
  <c r="K114" i="5" s="1"/>
  <c r="J97" i="5"/>
  <c r="J114" i="5" s="1"/>
  <c r="I97" i="5"/>
  <c r="I114" i="5" s="1"/>
  <c r="H97" i="5"/>
  <c r="H114" i="5" s="1"/>
  <c r="G97" i="5"/>
  <c r="G114" i="5" s="1"/>
  <c r="F97" i="5"/>
  <c r="F114" i="5" s="1"/>
  <c r="D97" i="5"/>
  <c r="D114" i="5" s="1"/>
  <c r="C97" i="5"/>
  <c r="B97" i="5"/>
  <c r="N115" i="6"/>
  <c r="M115" i="6"/>
  <c r="S115" i="6" s="1"/>
  <c r="L115" i="6"/>
  <c r="R115" i="6" s="1"/>
  <c r="K115" i="6"/>
  <c r="J115" i="6"/>
  <c r="I115" i="6"/>
  <c r="G115" i="6"/>
  <c r="F115" i="6"/>
  <c r="D115" i="6"/>
  <c r="C115" i="6"/>
  <c r="B115" i="6"/>
  <c r="N114" i="6"/>
  <c r="U113" i="6"/>
  <c r="T113" i="6"/>
  <c r="S113" i="6"/>
  <c r="R113" i="6"/>
  <c r="S112" i="6"/>
  <c r="R112" i="6"/>
  <c r="E112" i="6"/>
  <c r="U112" i="6" s="1"/>
  <c r="S111" i="6"/>
  <c r="R111" i="6"/>
  <c r="E111" i="6"/>
  <c r="U111" i="6" s="1"/>
  <c r="S110" i="6"/>
  <c r="R110" i="6"/>
  <c r="E110" i="6"/>
  <c r="U110" i="6" s="1"/>
  <c r="S109" i="6"/>
  <c r="R109" i="6"/>
  <c r="E109" i="6"/>
  <c r="T109" i="6" s="1"/>
  <c r="T108" i="6"/>
  <c r="S108" i="6"/>
  <c r="R108" i="6"/>
  <c r="E108" i="6"/>
  <c r="U108" i="6" s="1"/>
  <c r="S107" i="6"/>
  <c r="R107" i="6"/>
  <c r="E107" i="6"/>
  <c r="U107" i="6" s="1"/>
  <c r="S106" i="6"/>
  <c r="R106" i="6"/>
  <c r="E106" i="6"/>
  <c r="U106" i="6" s="1"/>
  <c r="S105" i="6"/>
  <c r="R105" i="6"/>
  <c r="E105" i="6"/>
  <c r="U105" i="6" s="1"/>
  <c r="S104" i="6"/>
  <c r="R104" i="6"/>
  <c r="E104" i="6"/>
  <c r="U104" i="6" s="1"/>
  <c r="S103" i="6"/>
  <c r="R103" i="6"/>
  <c r="E103" i="6"/>
  <c r="U103" i="6" s="1"/>
  <c r="S102" i="6"/>
  <c r="R102" i="6"/>
  <c r="E102" i="6"/>
  <c r="U102" i="6" s="1"/>
  <c r="S101" i="6"/>
  <c r="R101" i="6"/>
  <c r="E101" i="6"/>
  <c r="T101" i="6" s="1"/>
  <c r="S100" i="6"/>
  <c r="R100" i="6"/>
  <c r="E100" i="6"/>
  <c r="T100" i="6" s="1"/>
  <c r="S99" i="6"/>
  <c r="R99" i="6"/>
  <c r="E99" i="6"/>
  <c r="U99" i="6" s="1"/>
  <c r="S98" i="6"/>
  <c r="R98" i="6"/>
  <c r="E98" i="6"/>
  <c r="T98" i="6" s="1"/>
  <c r="M97" i="6"/>
  <c r="M114" i="6" s="1"/>
  <c r="S114" i="6" s="1"/>
  <c r="L97" i="6"/>
  <c r="L114" i="6" s="1"/>
  <c r="R114" i="6" s="1"/>
  <c r="K97" i="6"/>
  <c r="K114" i="6" s="1"/>
  <c r="J97" i="6"/>
  <c r="J114" i="6" s="1"/>
  <c r="I97" i="6"/>
  <c r="I114" i="6" s="1"/>
  <c r="H97" i="6"/>
  <c r="G97" i="6"/>
  <c r="F97" i="6"/>
  <c r="F114" i="6" s="1"/>
  <c r="D97" i="6"/>
  <c r="D114" i="6" s="1"/>
  <c r="C97" i="6"/>
  <c r="C114" i="6" s="1"/>
  <c r="B97" i="6"/>
  <c r="B114" i="6" s="1"/>
  <c r="O115" i="7"/>
  <c r="N115" i="7"/>
  <c r="M115" i="7"/>
  <c r="S115" i="7" s="1"/>
  <c r="L115" i="7"/>
  <c r="R115" i="7" s="1"/>
  <c r="K115" i="7"/>
  <c r="J115" i="7"/>
  <c r="I115" i="7"/>
  <c r="D115" i="7"/>
  <c r="C115" i="7"/>
  <c r="B115" i="7"/>
  <c r="O114" i="7"/>
  <c r="N114" i="7"/>
  <c r="U113" i="7"/>
  <c r="T113" i="7"/>
  <c r="S113" i="7"/>
  <c r="R113" i="7"/>
  <c r="S112" i="7"/>
  <c r="R112" i="7"/>
  <c r="E112" i="7"/>
  <c r="T112" i="7" s="1"/>
  <c r="S111" i="7"/>
  <c r="R111" i="7"/>
  <c r="E111" i="7"/>
  <c r="U111" i="7" s="1"/>
  <c r="S110" i="7"/>
  <c r="R110" i="7"/>
  <c r="E110" i="7"/>
  <c r="U110" i="7" s="1"/>
  <c r="S109" i="7"/>
  <c r="R109" i="7"/>
  <c r="E109" i="7"/>
  <c r="U109" i="7" s="1"/>
  <c r="S108" i="7"/>
  <c r="R108" i="7"/>
  <c r="E108" i="7"/>
  <c r="U108" i="7" s="1"/>
  <c r="S107" i="7"/>
  <c r="R107" i="7"/>
  <c r="E107" i="7"/>
  <c r="U107" i="7" s="1"/>
  <c r="T106" i="7"/>
  <c r="S106" i="7"/>
  <c r="R106" i="7"/>
  <c r="E106" i="7"/>
  <c r="U106" i="7" s="1"/>
  <c r="S105" i="7"/>
  <c r="R105" i="7"/>
  <c r="E105" i="7"/>
  <c r="U105" i="7" s="1"/>
  <c r="S104" i="7"/>
  <c r="R104" i="7"/>
  <c r="E104" i="7"/>
  <c r="U104" i="7" s="1"/>
  <c r="S103" i="7"/>
  <c r="R103" i="7"/>
  <c r="E103" i="7"/>
  <c r="U103" i="7" s="1"/>
  <c r="S102" i="7"/>
  <c r="R102" i="7"/>
  <c r="E102" i="7"/>
  <c r="U102" i="7" s="1"/>
  <c r="T101" i="7"/>
  <c r="S101" i="7"/>
  <c r="R101" i="7"/>
  <c r="E101" i="7"/>
  <c r="U101" i="7" s="1"/>
  <c r="S100" i="7"/>
  <c r="R100" i="7"/>
  <c r="E100" i="7"/>
  <c r="U100" i="7" s="1"/>
  <c r="S99" i="7"/>
  <c r="R99" i="7"/>
  <c r="E99" i="7"/>
  <c r="U99" i="7" s="1"/>
  <c r="S98" i="7"/>
  <c r="R98" i="7"/>
  <c r="E98" i="7"/>
  <c r="M97" i="7"/>
  <c r="S97" i="7" s="1"/>
  <c r="L97" i="7"/>
  <c r="L114" i="7" s="1"/>
  <c r="R114" i="7" s="1"/>
  <c r="K97" i="7"/>
  <c r="K114" i="7" s="1"/>
  <c r="J97" i="7"/>
  <c r="J114" i="7" s="1"/>
  <c r="I97" i="7"/>
  <c r="I114" i="7" s="1"/>
  <c r="H97" i="7"/>
  <c r="G97" i="7"/>
  <c r="F97" i="7"/>
  <c r="D97" i="7"/>
  <c r="D114" i="7" s="1"/>
  <c r="C97" i="7"/>
  <c r="C114" i="7" s="1"/>
  <c r="B97" i="7"/>
  <c r="B114" i="7" s="1"/>
  <c r="S115" i="8"/>
  <c r="N115" i="8"/>
  <c r="M115" i="8"/>
  <c r="L115" i="8"/>
  <c r="R115" i="8" s="1"/>
  <c r="K115" i="8"/>
  <c r="J115" i="8"/>
  <c r="I115" i="8"/>
  <c r="F115" i="8"/>
  <c r="D115" i="8"/>
  <c r="C115" i="8"/>
  <c r="B115" i="8"/>
  <c r="N114" i="8"/>
  <c r="U113" i="8"/>
  <c r="T113" i="8"/>
  <c r="S113" i="8"/>
  <c r="R113" i="8"/>
  <c r="S112" i="8"/>
  <c r="R112" i="8"/>
  <c r="E112" i="8"/>
  <c r="U112" i="8" s="1"/>
  <c r="S111" i="8"/>
  <c r="R111" i="8"/>
  <c r="E111" i="8"/>
  <c r="U111" i="8" s="1"/>
  <c r="S110" i="8"/>
  <c r="R110" i="8"/>
  <c r="E110" i="8"/>
  <c r="U110" i="8" s="1"/>
  <c r="S109" i="8"/>
  <c r="R109" i="8"/>
  <c r="E109" i="8"/>
  <c r="U109" i="8" s="1"/>
  <c r="S108" i="8"/>
  <c r="R108" i="8"/>
  <c r="E108" i="8"/>
  <c r="U108" i="8" s="1"/>
  <c r="S107" i="8"/>
  <c r="R107" i="8"/>
  <c r="E107" i="8"/>
  <c r="U107" i="8" s="1"/>
  <c r="S106" i="8"/>
  <c r="R106" i="8"/>
  <c r="E106" i="8"/>
  <c r="U106" i="8" s="1"/>
  <c r="S105" i="8"/>
  <c r="R105" i="8"/>
  <c r="E105" i="8"/>
  <c r="U105" i="8" s="1"/>
  <c r="S104" i="8"/>
  <c r="R104" i="8"/>
  <c r="E104" i="8"/>
  <c r="U104" i="8" s="1"/>
  <c r="S103" i="8"/>
  <c r="R103" i="8"/>
  <c r="E103" i="8"/>
  <c r="U103" i="8" s="1"/>
  <c r="S102" i="8"/>
  <c r="R102" i="8"/>
  <c r="E102" i="8"/>
  <c r="U102" i="8" s="1"/>
  <c r="T101" i="8"/>
  <c r="S101" i="8"/>
  <c r="R101" i="8"/>
  <c r="E101" i="8"/>
  <c r="U101" i="8" s="1"/>
  <c r="S100" i="8"/>
  <c r="R100" i="8"/>
  <c r="E100" i="8"/>
  <c r="U100" i="8" s="1"/>
  <c r="S99" i="8"/>
  <c r="R99" i="8"/>
  <c r="E99" i="8"/>
  <c r="U99" i="8" s="1"/>
  <c r="S98" i="8"/>
  <c r="R98" i="8"/>
  <c r="E98" i="8"/>
  <c r="U98" i="8" s="1"/>
  <c r="M97" i="8"/>
  <c r="S97" i="8" s="1"/>
  <c r="L97" i="8"/>
  <c r="R97" i="8" s="1"/>
  <c r="K97" i="8"/>
  <c r="K114" i="8" s="1"/>
  <c r="J97" i="8"/>
  <c r="J114" i="8" s="1"/>
  <c r="I97" i="8"/>
  <c r="I114" i="8" s="1"/>
  <c r="H97" i="8"/>
  <c r="G97" i="8"/>
  <c r="F97" i="8"/>
  <c r="F114" i="8" s="1"/>
  <c r="D97" i="8"/>
  <c r="D114" i="8" s="1"/>
  <c r="C97" i="8"/>
  <c r="C114" i="8" s="1"/>
  <c r="B97" i="8"/>
  <c r="B114" i="8" s="1"/>
  <c r="O115" i="9"/>
  <c r="N115" i="9"/>
  <c r="M115" i="9"/>
  <c r="S115" i="9" s="1"/>
  <c r="I115" i="9"/>
  <c r="H115" i="9"/>
  <c r="G115" i="9"/>
  <c r="D115" i="9"/>
  <c r="C115" i="9"/>
  <c r="B115" i="9"/>
  <c r="O114" i="9"/>
  <c r="N114" i="9"/>
  <c r="U113" i="9"/>
  <c r="T113" i="9"/>
  <c r="S113" i="9"/>
  <c r="R113" i="9"/>
  <c r="S112" i="9"/>
  <c r="R112" i="9"/>
  <c r="E112" i="9"/>
  <c r="U112" i="9" s="1"/>
  <c r="S111" i="9"/>
  <c r="R111" i="9"/>
  <c r="E111" i="9"/>
  <c r="U111" i="9" s="1"/>
  <c r="S110" i="9"/>
  <c r="R110" i="9"/>
  <c r="E110" i="9"/>
  <c r="U110" i="9" s="1"/>
  <c r="T109" i="9"/>
  <c r="S109" i="9"/>
  <c r="R109" i="9"/>
  <c r="E109" i="9"/>
  <c r="U109" i="9" s="1"/>
  <c r="S108" i="9"/>
  <c r="R108" i="9"/>
  <c r="E108" i="9"/>
  <c r="U108" i="9" s="1"/>
  <c r="T107" i="9"/>
  <c r="S107" i="9"/>
  <c r="R107" i="9"/>
  <c r="E107" i="9"/>
  <c r="U107" i="9" s="1"/>
  <c r="S106" i="9"/>
  <c r="R106" i="9"/>
  <c r="E106" i="9"/>
  <c r="U106" i="9" s="1"/>
  <c r="S105" i="9"/>
  <c r="R105" i="9"/>
  <c r="E105" i="9"/>
  <c r="U105" i="9" s="1"/>
  <c r="S104" i="9"/>
  <c r="R104" i="9"/>
  <c r="E104" i="9"/>
  <c r="U104" i="9" s="1"/>
  <c r="S103" i="9"/>
  <c r="R103" i="9"/>
  <c r="E103" i="9"/>
  <c r="U103" i="9" s="1"/>
  <c r="S102" i="9"/>
  <c r="R102" i="9"/>
  <c r="E102" i="9"/>
  <c r="U102" i="9" s="1"/>
  <c r="S101" i="9"/>
  <c r="R101" i="9"/>
  <c r="E101" i="9"/>
  <c r="U101" i="9" s="1"/>
  <c r="S100" i="9"/>
  <c r="R100" i="9"/>
  <c r="E100" i="9"/>
  <c r="U100" i="9" s="1"/>
  <c r="S99" i="9"/>
  <c r="R99" i="9"/>
  <c r="E99" i="9"/>
  <c r="U99" i="9" s="1"/>
  <c r="S98" i="9"/>
  <c r="R98" i="9"/>
  <c r="E98" i="9"/>
  <c r="U98" i="9" s="1"/>
  <c r="M97" i="9"/>
  <c r="S97" i="9" s="1"/>
  <c r="L97" i="9"/>
  <c r="R97" i="9" s="1"/>
  <c r="K97" i="9"/>
  <c r="J97" i="9"/>
  <c r="J114" i="9" s="1"/>
  <c r="I97" i="9"/>
  <c r="I114" i="9" s="1"/>
  <c r="H97" i="9"/>
  <c r="H114" i="9" s="1"/>
  <c r="G97" i="9"/>
  <c r="G114" i="9" s="1"/>
  <c r="F97" i="9"/>
  <c r="D97" i="9"/>
  <c r="D114" i="9" s="1"/>
  <c r="C97" i="9"/>
  <c r="C114" i="9" s="1"/>
  <c r="B97" i="9"/>
  <c r="B114" i="9" s="1"/>
  <c r="O115" i="1"/>
  <c r="N115" i="1"/>
  <c r="M115" i="1"/>
  <c r="S115" i="1" s="1"/>
  <c r="L115" i="1"/>
  <c r="R115" i="1" s="1"/>
  <c r="J115" i="1"/>
  <c r="I115" i="1"/>
  <c r="H115" i="1"/>
  <c r="G115" i="1"/>
  <c r="F115" i="1"/>
  <c r="D115" i="1"/>
  <c r="C115" i="1"/>
  <c r="O114" i="1"/>
  <c r="N114" i="1"/>
  <c r="U113" i="1"/>
  <c r="T113" i="1"/>
  <c r="S113" i="1"/>
  <c r="R113" i="1"/>
  <c r="S112" i="1"/>
  <c r="R112" i="1"/>
  <c r="E112" i="1"/>
  <c r="T112" i="1" s="1"/>
  <c r="S111" i="1"/>
  <c r="R111" i="1"/>
  <c r="E111" i="1"/>
  <c r="U111" i="1" s="1"/>
  <c r="S110" i="1"/>
  <c r="R110" i="1"/>
  <c r="E110" i="1"/>
  <c r="T110" i="1" s="1"/>
  <c r="S109" i="1"/>
  <c r="R109" i="1"/>
  <c r="E109" i="1"/>
  <c r="U109" i="1" s="1"/>
  <c r="S108" i="1"/>
  <c r="R108" i="1"/>
  <c r="E108" i="1"/>
  <c r="U108" i="1" s="1"/>
  <c r="S107" i="1"/>
  <c r="R107" i="1"/>
  <c r="E107" i="1"/>
  <c r="U107" i="1" s="1"/>
  <c r="S106" i="1"/>
  <c r="R106" i="1"/>
  <c r="E106" i="1"/>
  <c r="U106" i="1" s="1"/>
  <c r="S105" i="1"/>
  <c r="R105" i="1"/>
  <c r="E105" i="1"/>
  <c r="T105" i="1" s="1"/>
  <c r="S104" i="1"/>
  <c r="R104" i="1"/>
  <c r="E104" i="1"/>
  <c r="U104" i="1" s="1"/>
  <c r="S103" i="1"/>
  <c r="R103" i="1"/>
  <c r="E103" i="1"/>
  <c r="U103" i="1" s="1"/>
  <c r="S102" i="1"/>
  <c r="R102" i="1"/>
  <c r="E102" i="1"/>
  <c r="U102" i="1" s="1"/>
  <c r="S101" i="1"/>
  <c r="R101" i="1"/>
  <c r="E101" i="1"/>
  <c r="U101" i="1" s="1"/>
  <c r="S100" i="1"/>
  <c r="R100" i="1"/>
  <c r="E100" i="1"/>
  <c r="U100" i="1" s="1"/>
  <c r="U99" i="1"/>
  <c r="S99" i="1"/>
  <c r="R99" i="1"/>
  <c r="E99" i="1"/>
  <c r="T99" i="1" s="1"/>
  <c r="S98" i="1"/>
  <c r="R98" i="1"/>
  <c r="E98" i="1"/>
  <c r="U98" i="1" s="1"/>
  <c r="M97" i="1"/>
  <c r="S97" i="1" s="1"/>
  <c r="L97" i="1"/>
  <c r="R97" i="1" s="1"/>
  <c r="K97" i="1"/>
  <c r="J97" i="1"/>
  <c r="I97" i="1"/>
  <c r="I114" i="1" s="1"/>
  <c r="H97" i="1"/>
  <c r="H114" i="1" s="1"/>
  <c r="G97" i="1"/>
  <c r="G114" i="1" s="1"/>
  <c r="F97" i="1"/>
  <c r="F114" i="1" s="1"/>
  <c r="D97" i="1"/>
  <c r="D114" i="1" s="1"/>
  <c r="C97" i="1"/>
  <c r="C114" i="1" s="1"/>
  <c r="B97" i="1"/>
  <c r="E86" i="2"/>
  <c r="E85" i="2"/>
  <c r="E84" i="2"/>
  <c r="E83" i="2"/>
  <c r="M82" i="2"/>
  <c r="L82" i="2"/>
  <c r="K82" i="2"/>
  <c r="J82" i="2"/>
  <c r="I82" i="2"/>
  <c r="H82" i="2"/>
  <c r="G82" i="2"/>
  <c r="F82" i="2"/>
  <c r="D82" i="2"/>
  <c r="C82" i="2"/>
  <c r="B82" i="2"/>
  <c r="A79" i="2"/>
  <c r="E86" i="3"/>
  <c r="E85" i="3"/>
  <c r="E84" i="3"/>
  <c r="E83" i="3"/>
  <c r="M82" i="3"/>
  <c r="L82" i="3"/>
  <c r="K82" i="3"/>
  <c r="J82" i="3"/>
  <c r="I82" i="3"/>
  <c r="H82" i="3"/>
  <c r="G82" i="3"/>
  <c r="F82" i="3"/>
  <c r="D82" i="3"/>
  <c r="C82" i="3"/>
  <c r="B82" i="3"/>
  <c r="A79" i="3"/>
  <c r="E86" i="4"/>
  <c r="E85" i="4"/>
  <c r="E84" i="4"/>
  <c r="E83" i="4"/>
  <c r="M82" i="4"/>
  <c r="L82" i="4"/>
  <c r="K82" i="4"/>
  <c r="J82" i="4"/>
  <c r="I82" i="4"/>
  <c r="H82" i="4"/>
  <c r="G82" i="4"/>
  <c r="F82" i="4"/>
  <c r="D82" i="4"/>
  <c r="C82" i="4"/>
  <c r="B82" i="4"/>
  <c r="A79" i="4"/>
  <c r="E86" i="5"/>
  <c r="E85" i="5"/>
  <c r="E84" i="5"/>
  <c r="E83" i="5"/>
  <c r="M82" i="5"/>
  <c r="L82" i="5"/>
  <c r="K82" i="5"/>
  <c r="J82" i="5"/>
  <c r="I82" i="5"/>
  <c r="H82" i="5"/>
  <c r="G82" i="5"/>
  <c r="F82" i="5"/>
  <c r="D82" i="5"/>
  <c r="C82" i="5"/>
  <c r="B82" i="5"/>
  <c r="A79" i="5"/>
  <c r="E86" i="6"/>
  <c r="E85" i="6"/>
  <c r="E84" i="6"/>
  <c r="E83" i="6"/>
  <c r="M82" i="6"/>
  <c r="L82" i="6"/>
  <c r="K82" i="6"/>
  <c r="J82" i="6"/>
  <c r="I82" i="6"/>
  <c r="H82" i="6"/>
  <c r="G82" i="6"/>
  <c r="F82" i="6"/>
  <c r="D82" i="6"/>
  <c r="C82" i="6"/>
  <c r="B82" i="6"/>
  <c r="A79" i="6"/>
  <c r="E86" i="7"/>
  <c r="E85" i="7"/>
  <c r="E84" i="7"/>
  <c r="E83" i="7"/>
  <c r="M82" i="7"/>
  <c r="L82" i="7"/>
  <c r="K82" i="7"/>
  <c r="J82" i="7"/>
  <c r="I82" i="7"/>
  <c r="H82" i="7"/>
  <c r="G82" i="7"/>
  <c r="F82" i="7"/>
  <c r="D82" i="7"/>
  <c r="C82" i="7"/>
  <c r="B82" i="7"/>
  <c r="A79" i="7"/>
  <c r="E86" i="8"/>
  <c r="E85" i="8"/>
  <c r="E84" i="8"/>
  <c r="E83" i="8"/>
  <c r="M82" i="8"/>
  <c r="L82" i="8"/>
  <c r="K82" i="8"/>
  <c r="J82" i="8"/>
  <c r="I82" i="8"/>
  <c r="H82" i="8"/>
  <c r="G82" i="8"/>
  <c r="F82" i="8"/>
  <c r="D82" i="8"/>
  <c r="C82" i="8"/>
  <c r="B82" i="8"/>
  <c r="A79" i="8"/>
  <c r="E86" i="9"/>
  <c r="E85" i="9"/>
  <c r="E84" i="9"/>
  <c r="E83" i="9"/>
  <c r="M82" i="9"/>
  <c r="L82" i="9"/>
  <c r="K82" i="9"/>
  <c r="J82" i="9"/>
  <c r="I82" i="9"/>
  <c r="H82" i="9"/>
  <c r="G82" i="9"/>
  <c r="F82" i="9"/>
  <c r="D82" i="9"/>
  <c r="C82" i="9"/>
  <c r="B82" i="9"/>
  <c r="A79" i="9"/>
  <c r="E86" i="1"/>
  <c r="E85" i="1"/>
  <c r="E84" i="1"/>
  <c r="E83" i="1"/>
  <c r="M82" i="1"/>
  <c r="L82" i="1"/>
  <c r="K82" i="1"/>
  <c r="J82" i="1"/>
  <c r="I82" i="1"/>
  <c r="H82" i="1"/>
  <c r="G82" i="1"/>
  <c r="F82" i="1"/>
  <c r="D82" i="1"/>
  <c r="C82" i="1"/>
  <c r="B82" i="1"/>
  <c r="A79" i="1"/>
  <c r="S96" i="9"/>
  <c r="R96" i="9"/>
  <c r="Q96" i="9"/>
  <c r="P96" i="9"/>
  <c r="E96" i="9"/>
  <c r="U96" i="9" s="1"/>
  <c r="S95" i="9"/>
  <c r="R95" i="9"/>
  <c r="Q95" i="9"/>
  <c r="P95" i="9"/>
  <c r="E95" i="9"/>
  <c r="U95" i="9" s="1"/>
  <c r="S94" i="9"/>
  <c r="R94" i="9"/>
  <c r="Q94" i="9"/>
  <c r="P94" i="9"/>
  <c r="E94" i="9"/>
  <c r="U94" i="9" s="1"/>
  <c r="U93" i="9"/>
  <c r="T93" i="9"/>
  <c r="S93" i="9"/>
  <c r="R93" i="9"/>
  <c r="Q93" i="9"/>
  <c r="P93" i="9"/>
  <c r="E93" i="9"/>
  <c r="U92" i="9"/>
  <c r="S92" i="9"/>
  <c r="R92" i="9"/>
  <c r="Q92" i="9"/>
  <c r="P92" i="9"/>
  <c r="E92" i="9"/>
  <c r="T92" i="9" s="1"/>
  <c r="S91" i="9"/>
  <c r="R91" i="9"/>
  <c r="Q91" i="9"/>
  <c r="P91" i="9"/>
  <c r="E91" i="9"/>
  <c r="U91" i="9" s="1"/>
  <c r="S90" i="9"/>
  <c r="R90" i="9"/>
  <c r="Q90" i="9"/>
  <c r="P90" i="9"/>
  <c r="E90" i="9"/>
  <c r="U90" i="9" s="1"/>
  <c r="S89" i="9"/>
  <c r="R89" i="9"/>
  <c r="Q89" i="9"/>
  <c r="P89" i="9"/>
  <c r="E89" i="9"/>
  <c r="T89" i="9" s="1"/>
  <c r="T88" i="9"/>
  <c r="S88" i="9"/>
  <c r="R88" i="9"/>
  <c r="Q88" i="9"/>
  <c r="P88" i="9"/>
  <c r="E88" i="9"/>
  <c r="U88" i="9" s="1"/>
  <c r="O75" i="9"/>
  <c r="N75" i="9"/>
  <c r="M75" i="9"/>
  <c r="L75" i="9"/>
  <c r="K75" i="9"/>
  <c r="J75" i="9"/>
  <c r="I75" i="9"/>
  <c r="H75" i="9"/>
  <c r="R75" i="9" s="1"/>
  <c r="G75" i="9"/>
  <c r="F75" i="9"/>
  <c r="C75" i="9"/>
  <c r="B75" i="9"/>
  <c r="S74" i="9"/>
  <c r="O74" i="9"/>
  <c r="N74" i="9"/>
  <c r="M74" i="9"/>
  <c r="L74" i="9"/>
  <c r="K74" i="9"/>
  <c r="J74" i="9"/>
  <c r="I74" i="9"/>
  <c r="H74" i="9"/>
  <c r="G74" i="9"/>
  <c r="F74" i="9"/>
  <c r="C74" i="9"/>
  <c r="B74" i="9"/>
  <c r="E74" i="9" s="1"/>
  <c r="O73" i="9"/>
  <c r="N73" i="9"/>
  <c r="M73" i="9"/>
  <c r="L73" i="9"/>
  <c r="K73" i="9"/>
  <c r="J73" i="9"/>
  <c r="I73" i="9"/>
  <c r="Q73" i="9" s="1"/>
  <c r="H73" i="9"/>
  <c r="R73" i="9" s="1"/>
  <c r="G73" i="9"/>
  <c r="F73" i="9"/>
  <c r="C73" i="9"/>
  <c r="B73" i="9"/>
  <c r="E73" i="9" s="1"/>
  <c r="S72" i="9"/>
  <c r="R72" i="9"/>
  <c r="Q72" i="9"/>
  <c r="P72" i="9"/>
  <c r="E72" i="9"/>
  <c r="U72" i="9" s="1"/>
  <c r="S71" i="9"/>
  <c r="R71" i="9"/>
  <c r="Q71" i="9"/>
  <c r="P71" i="9"/>
  <c r="E71" i="9"/>
  <c r="U74" i="9" s="1"/>
  <c r="O69" i="9"/>
  <c r="N69" i="9"/>
  <c r="M69" i="9"/>
  <c r="L69" i="9"/>
  <c r="K69" i="9"/>
  <c r="J69" i="9"/>
  <c r="I69" i="9"/>
  <c r="S69" i="9" s="1"/>
  <c r="H69" i="9"/>
  <c r="G69" i="9"/>
  <c r="F69" i="9"/>
  <c r="C69" i="9"/>
  <c r="B69" i="9"/>
  <c r="E69" i="9" s="1"/>
  <c r="O68" i="9"/>
  <c r="N68" i="9"/>
  <c r="M68" i="9"/>
  <c r="L68" i="9"/>
  <c r="K68" i="9"/>
  <c r="J68" i="9"/>
  <c r="I68" i="9"/>
  <c r="H68" i="9"/>
  <c r="R68" i="9" s="1"/>
  <c r="G68" i="9"/>
  <c r="F68" i="9"/>
  <c r="E68" i="9"/>
  <c r="C68" i="9"/>
  <c r="B68" i="9"/>
  <c r="S67" i="9"/>
  <c r="R67" i="9"/>
  <c r="Q67" i="9"/>
  <c r="P67" i="9"/>
  <c r="E67" i="9"/>
  <c r="S66" i="9"/>
  <c r="R66" i="9"/>
  <c r="Q66" i="9"/>
  <c r="P66" i="9"/>
  <c r="E66" i="9"/>
  <c r="T66" i="9" s="1"/>
  <c r="S65" i="9"/>
  <c r="R65" i="9"/>
  <c r="Q65" i="9"/>
  <c r="P65" i="9"/>
  <c r="E65" i="9"/>
  <c r="U65" i="9" s="1"/>
  <c r="S64" i="9"/>
  <c r="R64" i="9"/>
  <c r="Q64" i="9"/>
  <c r="P64" i="9"/>
  <c r="E64" i="9"/>
  <c r="T64" i="9" s="1"/>
  <c r="S63" i="9"/>
  <c r="R63" i="9"/>
  <c r="Q63" i="9"/>
  <c r="P63" i="9"/>
  <c r="E63" i="9"/>
  <c r="T63" i="9" s="1"/>
  <c r="O61" i="9"/>
  <c r="N61" i="9"/>
  <c r="M61" i="9"/>
  <c r="L61" i="9"/>
  <c r="K61" i="9"/>
  <c r="J61" i="9"/>
  <c r="I61" i="9"/>
  <c r="H61" i="9"/>
  <c r="R61" i="9" s="1"/>
  <c r="C61" i="9"/>
  <c r="B61" i="9"/>
  <c r="U60" i="9"/>
  <c r="T60" i="9"/>
  <c r="S60" i="9"/>
  <c r="R60" i="9"/>
  <c r="Q60" i="9"/>
  <c r="P60" i="9"/>
  <c r="E60" i="9"/>
  <c r="S59" i="9"/>
  <c r="R59" i="9"/>
  <c r="Q59" i="9"/>
  <c r="P59" i="9"/>
  <c r="E59" i="9"/>
  <c r="U59" i="9" s="1"/>
  <c r="S58" i="9"/>
  <c r="R58" i="9"/>
  <c r="Q58" i="9"/>
  <c r="P58" i="9"/>
  <c r="E58" i="9"/>
  <c r="T58" i="9" s="1"/>
  <c r="S57" i="9"/>
  <c r="R57" i="9"/>
  <c r="Q57" i="9"/>
  <c r="P57" i="9"/>
  <c r="E57" i="9"/>
  <c r="O55" i="9"/>
  <c r="N55" i="9"/>
  <c r="M55" i="9"/>
  <c r="L55" i="9"/>
  <c r="K55" i="9"/>
  <c r="J55" i="9"/>
  <c r="I55" i="9"/>
  <c r="S55" i="9" s="1"/>
  <c r="H55" i="9"/>
  <c r="G55" i="9"/>
  <c r="F55" i="9"/>
  <c r="C55" i="9"/>
  <c r="B55" i="9"/>
  <c r="S54" i="9"/>
  <c r="R54" i="9"/>
  <c r="Q54" i="9"/>
  <c r="P54" i="9"/>
  <c r="E54" i="9"/>
  <c r="U54" i="9" s="1"/>
  <c r="S53" i="9"/>
  <c r="R53" i="9"/>
  <c r="Q53" i="9"/>
  <c r="P53" i="9"/>
  <c r="E53" i="9"/>
  <c r="T53" i="9" s="1"/>
  <c r="S52" i="9"/>
  <c r="R52" i="9"/>
  <c r="Q52" i="9"/>
  <c r="P52" i="9"/>
  <c r="E52" i="9"/>
  <c r="U52" i="9" s="1"/>
  <c r="U51" i="9"/>
  <c r="S51" i="9"/>
  <c r="R51" i="9"/>
  <c r="Q51" i="9"/>
  <c r="P51" i="9"/>
  <c r="E51" i="9"/>
  <c r="T51" i="9" s="1"/>
  <c r="S50" i="9"/>
  <c r="R50" i="9"/>
  <c r="Q50" i="9"/>
  <c r="P50" i="9"/>
  <c r="E50" i="9"/>
  <c r="U50" i="9" s="1"/>
  <c r="S49" i="9"/>
  <c r="R49" i="9"/>
  <c r="Q49" i="9"/>
  <c r="P49" i="9"/>
  <c r="E49" i="9"/>
  <c r="U49" i="9" s="1"/>
  <c r="S48" i="9"/>
  <c r="R48" i="9"/>
  <c r="Q48" i="9"/>
  <c r="P48" i="9"/>
  <c r="E48" i="9"/>
  <c r="T48" i="9" s="1"/>
  <c r="S47" i="9"/>
  <c r="R47" i="9"/>
  <c r="Q47" i="9"/>
  <c r="P47" i="9"/>
  <c r="E47" i="9"/>
  <c r="S46" i="9"/>
  <c r="R46" i="9"/>
  <c r="Q46" i="9"/>
  <c r="P46" i="9"/>
  <c r="E46" i="9"/>
  <c r="U46" i="9" s="1"/>
  <c r="S45" i="9"/>
  <c r="R45" i="9"/>
  <c r="Q45" i="9"/>
  <c r="P45" i="9"/>
  <c r="E45" i="9"/>
  <c r="U45" i="9" s="1"/>
  <c r="S44" i="9"/>
  <c r="R44" i="9"/>
  <c r="Q44" i="9"/>
  <c r="P44" i="9"/>
  <c r="E44" i="9"/>
  <c r="U44" i="9" s="1"/>
  <c r="O42" i="9"/>
  <c r="N42" i="9"/>
  <c r="M42" i="9"/>
  <c r="L42" i="9"/>
  <c r="K42" i="9"/>
  <c r="J42" i="9"/>
  <c r="I42" i="9"/>
  <c r="S42" i="9" s="1"/>
  <c r="H42" i="9"/>
  <c r="G42" i="9"/>
  <c r="F42" i="9"/>
  <c r="C42" i="9"/>
  <c r="B42" i="9"/>
  <c r="T41" i="9"/>
  <c r="S41" i="9"/>
  <c r="R41" i="9"/>
  <c r="Q41" i="9"/>
  <c r="P41" i="9"/>
  <c r="E41" i="9"/>
  <c r="U41" i="9" s="1"/>
  <c r="S40" i="9"/>
  <c r="R40" i="9"/>
  <c r="Q40" i="9"/>
  <c r="U40" i="9" s="1"/>
  <c r="P40" i="9"/>
  <c r="E40" i="9"/>
  <c r="S39" i="9"/>
  <c r="R39" i="9"/>
  <c r="Q39" i="9"/>
  <c r="P39" i="9"/>
  <c r="E39" i="9"/>
  <c r="U39" i="9" s="1"/>
  <c r="S38" i="9"/>
  <c r="R38" i="9"/>
  <c r="Q38" i="9"/>
  <c r="P38" i="9"/>
  <c r="E38" i="9"/>
  <c r="U38" i="9" s="1"/>
  <c r="U37" i="9"/>
  <c r="S37" i="9"/>
  <c r="R37" i="9"/>
  <c r="Q37" i="9"/>
  <c r="P37" i="9"/>
  <c r="E37" i="9"/>
  <c r="T37" i="9" s="1"/>
  <c r="R35" i="9"/>
  <c r="O35" i="9"/>
  <c r="N35" i="9"/>
  <c r="M35" i="9"/>
  <c r="L35" i="9"/>
  <c r="K35" i="9"/>
  <c r="J35" i="9"/>
  <c r="I35" i="9"/>
  <c r="S35" i="9" s="1"/>
  <c r="H35" i="9"/>
  <c r="G35" i="9"/>
  <c r="F35" i="9"/>
  <c r="C35" i="9"/>
  <c r="B35" i="9"/>
  <c r="E35" i="9" s="1"/>
  <c r="S34" i="9"/>
  <c r="R34" i="9"/>
  <c r="Q34" i="9"/>
  <c r="P34" i="9"/>
  <c r="E34" i="9"/>
  <c r="U34" i="9" s="1"/>
  <c r="O32" i="9"/>
  <c r="N32" i="9"/>
  <c r="M32" i="9"/>
  <c r="L32" i="9"/>
  <c r="K32" i="9"/>
  <c r="J32" i="9"/>
  <c r="I32" i="9"/>
  <c r="H32" i="9"/>
  <c r="G32" i="9"/>
  <c r="F32" i="9"/>
  <c r="C32" i="9"/>
  <c r="B32" i="9"/>
  <c r="E32" i="9" s="1"/>
  <c r="U31" i="9"/>
  <c r="S31" i="9"/>
  <c r="R31" i="9"/>
  <c r="Q31" i="9"/>
  <c r="P31" i="9"/>
  <c r="E31" i="9"/>
  <c r="T31" i="9" s="1"/>
  <c r="S30" i="9"/>
  <c r="R30" i="9"/>
  <c r="Q30" i="9"/>
  <c r="P30" i="9"/>
  <c r="E30" i="9"/>
  <c r="T29" i="9"/>
  <c r="S29" i="9"/>
  <c r="R29" i="9"/>
  <c r="Q29" i="9"/>
  <c r="P29" i="9"/>
  <c r="E29" i="9"/>
  <c r="U29" i="9" s="1"/>
  <c r="S28" i="9"/>
  <c r="R28" i="9"/>
  <c r="Q28" i="9"/>
  <c r="P28" i="9"/>
  <c r="E28" i="9"/>
  <c r="T28" i="9" s="1"/>
  <c r="O26" i="9"/>
  <c r="N26" i="9"/>
  <c r="M26" i="9"/>
  <c r="L26" i="9"/>
  <c r="K26" i="9"/>
  <c r="J26" i="9"/>
  <c r="I26" i="9"/>
  <c r="H26" i="9"/>
  <c r="G26" i="9"/>
  <c r="F26" i="9"/>
  <c r="C26" i="9"/>
  <c r="B26" i="9"/>
  <c r="U25" i="9"/>
  <c r="S25" i="9"/>
  <c r="R25" i="9"/>
  <c r="Q25" i="9"/>
  <c r="P25" i="9"/>
  <c r="E25" i="9"/>
  <c r="T25" i="9" s="1"/>
  <c r="S24" i="9"/>
  <c r="R24" i="9"/>
  <c r="Q24" i="9"/>
  <c r="P24" i="9"/>
  <c r="E24" i="9"/>
  <c r="U24" i="9" s="1"/>
  <c r="S23" i="9"/>
  <c r="R23" i="9"/>
  <c r="Q23" i="9"/>
  <c r="P23" i="9"/>
  <c r="E23" i="9"/>
  <c r="T23" i="9" s="1"/>
  <c r="S22" i="9"/>
  <c r="R22" i="9"/>
  <c r="Q22" i="9"/>
  <c r="P22" i="9"/>
  <c r="E22" i="9"/>
  <c r="U22" i="9" s="1"/>
  <c r="S21" i="9"/>
  <c r="R21" i="9"/>
  <c r="Q21" i="9"/>
  <c r="P21" i="9"/>
  <c r="E21" i="9"/>
  <c r="U21" i="9" s="1"/>
  <c r="U20" i="9"/>
  <c r="S20" i="9"/>
  <c r="R20" i="9"/>
  <c r="Q20" i="9"/>
  <c r="P20" i="9"/>
  <c r="E20" i="9"/>
  <c r="T20" i="9" s="1"/>
  <c r="S19" i="9"/>
  <c r="R19" i="9"/>
  <c r="Q19" i="9"/>
  <c r="P19" i="9"/>
  <c r="E19" i="9"/>
  <c r="R17" i="9"/>
  <c r="O17" i="9"/>
  <c r="N17" i="9"/>
  <c r="M17" i="9"/>
  <c r="L17" i="9"/>
  <c r="K17" i="9"/>
  <c r="J17" i="9"/>
  <c r="I17" i="9"/>
  <c r="S17" i="9" s="1"/>
  <c r="H17" i="9"/>
  <c r="G17" i="9"/>
  <c r="F17" i="9"/>
  <c r="C17" i="9"/>
  <c r="B17" i="9"/>
  <c r="E17" i="9" s="1"/>
  <c r="S16" i="9"/>
  <c r="R16" i="9"/>
  <c r="Q16" i="9"/>
  <c r="P16" i="9"/>
  <c r="E16" i="9"/>
  <c r="S15" i="9"/>
  <c r="R15" i="9"/>
  <c r="Q15" i="9"/>
  <c r="U15" i="9" s="1"/>
  <c r="P15" i="9"/>
  <c r="T15" i="9" s="1"/>
  <c r="E15" i="9"/>
  <c r="S14" i="9"/>
  <c r="R14" i="9"/>
  <c r="Q14" i="9"/>
  <c r="P14" i="9"/>
  <c r="E14" i="9"/>
  <c r="T14" i="9" s="1"/>
  <c r="S13" i="9"/>
  <c r="R13" i="9"/>
  <c r="Q13" i="9"/>
  <c r="P13" i="9"/>
  <c r="E13" i="9"/>
  <c r="U13" i="9" s="1"/>
  <c r="S12" i="9"/>
  <c r="R12" i="9"/>
  <c r="Q12" i="9"/>
  <c r="P12" i="9"/>
  <c r="E12" i="9"/>
  <c r="T12" i="9" s="1"/>
  <c r="S11" i="9"/>
  <c r="R11" i="9"/>
  <c r="Q11" i="9"/>
  <c r="P11" i="9"/>
  <c r="E11" i="9"/>
  <c r="U11" i="9" s="1"/>
  <c r="S10" i="9"/>
  <c r="R10" i="9"/>
  <c r="Q10" i="9"/>
  <c r="P10" i="9"/>
  <c r="E10" i="9"/>
  <c r="U10" i="9" s="1"/>
  <c r="U9" i="9"/>
  <c r="S9" i="9"/>
  <c r="R9" i="9"/>
  <c r="Q9" i="9"/>
  <c r="P9" i="9"/>
  <c r="E9" i="9"/>
  <c r="T9" i="9" s="1"/>
  <c r="S96" i="8"/>
  <c r="R96" i="8"/>
  <c r="Q96" i="8"/>
  <c r="P96" i="8"/>
  <c r="E96" i="8"/>
  <c r="S95" i="8"/>
  <c r="R95" i="8"/>
  <c r="Q95" i="8"/>
  <c r="P95" i="8"/>
  <c r="E95" i="8"/>
  <c r="U95" i="8" s="1"/>
  <c r="U94" i="8"/>
  <c r="S94" i="8"/>
  <c r="R94" i="8"/>
  <c r="Q94" i="8"/>
  <c r="P94" i="8"/>
  <c r="E94" i="8"/>
  <c r="T94" i="8" s="1"/>
  <c r="T93" i="8"/>
  <c r="S93" i="8"/>
  <c r="R93" i="8"/>
  <c r="Q93" i="8"/>
  <c r="P93" i="8"/>
  <c r="E93" i="8"/>
  <c r="U93" i="8" s="1"/>
  <c r="U92" i="8"/>
  <c r="T92" i="8"/>
  <c r="S92" i="8"/>
  <c r="R92" i="8"/>
  <c r="Q92" i="8"/>
  <c r="P92" i="8"/>
  <c r="E92" i="8"/>
  <c r="T91" i="8"/>
  <c r="S91" i="8"/>
  <c r="R91" i="8"/>
  <c r="Q91" i="8"/>
  <c r="P91" i="8"/>
  <c r="E91" i="8"/>
  <c r="U91" i="8" s="1"/>
  <c r="S90" i="8"/>
  <c r="R90" i="8"/>
  <c r="Q90" i="8"/>
  <c r="P90" i="8"/>
  <c r="E90" i="8"/>
  <c r="U90" i="8" s="1"/>
  <c r="S89" i="8"/>
  <c r="R89" i="8"/>
  <c r="Q89" i="8"/>
  <c r="P89" i="8"/>
  <c r="E89" i="8"/>
  <c r="T89" i="8" s="1"/>
  <c r="S88" i="8"/>
  <c r="R88" i="8"/>
  <c r="Q88" i="8"/>
  <c r="P88" i="8"/>
  <c r="E88" i="8"/>
  <c r="O75" i="8"/>
  <c r="N75" i="8"/>
  <c r="M75" i="8"/>
  <c r="L75" i="8"/>
  <c r="K75" i="8"/>
  <c r="J75" i="8"/>
  <c r="I75" i="8"/>
  <c r="S75" i="8" s="1"/>
  <c r="H75" i="8"/>
  <c r="G75" i="8"/>
  <c r="F75" i="8"/>
  <c r="C75" i="8"/>
  <c r="B75" i="8"/>
  <c r="O74" i="8"/>
  <c r="N74" i="8"/>
  <c r="M74" i="8"/>
  <c r="L74" i="8"/>
  <c r="K74" i="8"/>
  <c r="J74" i="8"/>
  <c r="I74" i="8"/>
  <c r="S74" i="8" s="1"/>
  <c r="H74" i="8"/>
  <c r="R74" i="8" s="1"/>
  <c r="G74" i="8"/>
  <c r="F74" i="8"/>
  <c r="C74" i="8"/>
  <c r="E74" i="8" s="1"/>
  <c r="B74" i="8"/>
  <c r="O73" i="8"/>
  <c r="N73" i="8"/>
  <c r="M73" i="8"/>
  <c r="L73" i="8"/>
  <c r="K73" i="8"/>
  <c r="J73" i="8"/>
  <c r="I73" i="8"/>
  <c r="S73" i="8" s="1"/>
  <c r="H73" i="8"/>
  <c r="R73" i="8" s="1"/>
  <c r="G73" i="8"/>
  <c r="F73" i="8"/>
  <c r="C73" i="8"/>
  <c r="B73" i="8"/>
  <c r="S72" i="8"/>
  <c r="R72" i="8"/>
  <c r="Q72" i="8"/>
  <c r="P72" i="8"/>
  <c r="E72" i="8"/>
  <c r="U72" i="8" s="1"/>
  <c r="S71" i="8"/>
  <c r="R71" i="8"/>
  <c r="Q71" i="8"/>
  <c r="P71" i="8"/>
  <c r="E71" i="8"/>
  <c r="T71" i="8" s="1"/>
  <c r="O69" i="8"/>
  <c r="N69" i="8"/>
  <c r="M69" i="8"/>
  <c r="L69" i="8"/>
  <c r="K69" i="8"/>
  <c r="J69" i="8"/>
  <c r="I69" i="8"/>
  <c r="S69" i="8" s="1"/>
  <c r="H69" i="8"/>
  <c r="R69" i="8" s="1"/>
  <c r="G69" i="8"/>
  <c r="F69" i="8"/>
  <c r="C69" i="8"/>
  <c r="B69" i="8"/>
  <c r="O68" i="8"/>
  <c r="N68" i="8"/>
  <c r="M68" i="8"/>
  <c r="L68" i="8"/>
  <c r="K68" i="8"/>
  <c r="J68" i="8"/>
  <c r="I68" i="8"/>
  <c r="S68" i="8" s="1"/>
  <c r="H68" i="8"/>
  <c r="R68" i="8" s="1"/>
  <c r="G68" i="8"/>
  <c r="F68" i="8"/>
  <c r="C68" i="8"/>
  <c r="B68" i="8"/>
  <c r="S67" i="8"/>
  <c r="R67" i="8"/>
  <c r="Q67" i="8"/>
  <c r="P67" i="8"/>
  <c r="E67" i="8"/>
  <c r="S66" i="8"/>
  <c r="R66" i="8"/>
  <c r="Q66" i="8"/>
  <c r="P66" i="8"/>
  <c r="E66" i="8"/>
  <c r="T66" i="8" s="1"/>
  <c r="S65" i="8"/>
  <c r="R65" i="8"/>
  <c r="Q65" i="8"/>
  <c r="P65" i="8"/>
  <c r="E65" i="8"/>
  <c r="U64" i="8"/>
  <c r="T64" i="8"/>
  <c r="S64" i="8"/>
  <c r="R64" i="8"/>
  <c r="Q64" i="8"/>
  <c r="P64" i="8"/>
  <c r="E64" i="8"/>
  <c r="S63" i="8"/>
  <c r="R63" i="8"/>
  <c r="Q63" i="8"/>
  <c r="P63" i="8"/>
  <c r="E63" i="8"/>
  <c r="U63" i="8" s="1"/>
  <c r="O61" i="8"/>
  <c r="N61" i="8"/>
  <c r="M61" i="8"/>
  <c r="L61" i="8"/>
  <c r="K61" i="8"/>
  <c r="J61" i="8"/>
  <c r="I61" i="8"/>
  <c r="H61" i="8"/>
  <c r="C61" i="8"/>
  <c r="B61" i="8"/>
  <c r="U60" i="8"/>
  <c r="T60" i="8"/>
  <c r="S60" i="8"/>
  <c r="R60" i="8"/>
  <c r="Q60" i="8"/>
  <c r="P60" i="8"/>
  <c r="E60" i="8"/>
  <c r="U59" i="8"/>
  <c r="S59" i="8"/>
  <c r="R59" i="8"/>
  <c r="Q59" i="8"/>
  <c r="P59" i="8"/>
  <c r="E59" i="8"/>
  <c r="T59" i="8" s="1"/>
  <c r="S58" i="8"/>
  <c r="R58" i="8"/>
  <c r="Q58" i="8"/>
  <c r="P58" i="8"/>
  <c r="E58" i="8"/>
  <c r="U58" i="8" s="1"/>
  <c r="S57" i="8"/>
  <c r="R57" i="8"/>
  <c r="Q57" i="8"/>
  <c r="P57" i="8"/>
  <c r="E57" i="8"/>
  <c r="T57" i="8" s="1"/>
  <c r="O55" i="8"/>
  <c r="N55" i="8"/>
  <c r="M55" i="8"/>
  <c r="L55" i="8"/>
  <c r="K55" i="8"/>
  <c r="J55" i="8"/>
  <c r="I55" i="8"/>
  <c r="S55" i="8" s="1"/>
  <c r="H55" i="8"/>
  <c r="R55" i="8" s="1"/>
  <c r="G55" i="8"/>
  <c r="F55" i="8"/>
  <c r="C55" i="8"/>
  <c r="B55" i="8"/>
  <c r="S54" i="8"/>
  <c r="R54" i="8"/>
  <c r="Q54" i="8"/>
  <c r="P54" i="8"/>
  <c r="E54" i="8"/>
  <c r="T54" i="8" s="1"/>
  <c r="S53" i="8"/>
  <c r="R53" i="8"/>
  <c r="Q53" i="8"/>
  <c r="P53" i="8"/>
  <c r="E53" i="8"/>
  <c r="S52" i="8"/>
  <c r="R52" i="8"/>
  <c r="Q52" i="8"/>
  <c r="P52" i="8"/>
  <c r="E52" i="8"/>
  <c r="U52" i="8" s="1"/>
  <c r="S51" i="8"/>
  <c r="R51" i="8"/>
  <c r="Q51" i="8"/>
  <c r="P51" i="8"/>
  <c r="E51" i="8"/>
  <c r="T51" i="8" s="1"/>
  <c r="T50" i="8"/>
  <c r="S50" i="8"/>
  <c r="R50" i="8"/>
  <c r="Q50" i="8"/>
  <c r="P50" i="8"/>
  <c r="E50" i="8"/>
  <c r="U50" i="8" s="1"/>
  <c r="T49" i="8"/>
  <c r="S49" i="8"/>
  <c r="R49" i="8"/>
  <c r="Q49" i="8"/>
  <c r="P49" i="8"/>
  <c r="E49" i="8"/>
  <c r="U49" i="8" s="1"/>
  <c r="S48" i="8"/>
  <c r="R48" i="8"/>
  <c r="Q48" i="8"/>
  <c r="P48" i="8"/>
  <c r="E48" i="8"/>
  <c r="U48" i="8" s="1"/>
  <c r="S47" i="8"/>
  <c r="R47" i="8"/>
  <c r="Q47" i="8"/>
  <c r="P47" i="8"/>
  <c r="E47" i="8"/>
  <c r="U47" i="8" s="1"/>
  <c r="S46" i="8"/>
  <c r="R46" i="8"/>
  <c r="Q46" i="8"/>
  <c r="P46" i="8"/>
  <c r="E46" i="8"/>
  <c r="T46" i="8" s="1"/>
  <c r="S45" i="8"/>
  <c r="R45" i="8"/>
  <c r="Q45" i="8"/>
  <c r="P45" i="8"/>
  <c r="E45" i="8"/>
  <c r="S44" i="8"/>
  <c r="R44" i="8"/>
  <c r="Q44" i="8"/>
  <c r="P44" i="8"/>
  <c r="E44" i="8"/>
  <c r="U44" i="8" s="1"/>
  <c r="O42" i="8"/>
  <c r="N42" i="8"/>
  <c r="M42" i="8"/>
  <c r="L42" i="8"/>
  <c r="K42" i="8"/>
  <c r="J42" i="8"/>
  <c r="I42" i="8"/>
  <c r="Q42" i="8" s="1"/>
  <c r="H42" i="8"/>
  <c r="R42" i="8" s="1"/>
  <c r="G42" i="8"/>
  <c r="F42" i="8"/>
  <c r="C42" i="8"/>
  <c r="B42" i="8"/>
  <c r="T41" i="8"/>
  <c r="S41" i="8"/>
  <c r="R41" i="8"/>
  <c r="Q41" i="8"/>
  <c r="P41" i="8"/>
  <c r="E41" i="8"/>
  <c r="U41" i="8" s="1"/>
  <c r="U40" i="8"/>
  <c r="S40" i="8"/>
  <c r="R40" i="8"/>
  <c r="Q40" i="8"/>
  <c r="P40" i="8"/>
  <c r="E40" i="8"/>
  <c r="T40" i="8" s="1"/>
  <c r="S39" i="8"/>
  <c r="R39" i="8"/>
  <c r="Q39" i="8"/>
  <c r="P39" i="8"/>
  <c r="E39" i="8"/>
  <c r="U39" i="8" s="1"/>
  <c r="S38" i="8"/>
  <c r="R38" i="8"/>
  <c r="Q38" i="8"/>
  <c r="P38" i="8"/>
  <c r="E38" i="8"/>
  <c r="U37" i="8"/>
  <c r="S37" i="8"/>
  <c r="R37" i="8"/>
  <c r="Q37" i="8"/>
  <c r="P37" i="8"/>
  <c r="E37" i="8"/>
  <c r="T37" i="8" s="1"/>
  <c r="R35" i="8"/>
  <c r="O35" i="8"/>
  <c r="N35" i="8"/>
  <c r="M35" i="8"/>
  <c r="L35" i="8"/>
  <c r="K35" i="8"/>
  <c r="J35" i="8"/>
  <c r="I35" i="8"/>
  <c r="S35" i="8" s="1"/>
  <c r="H35" i="8"/>
  <c r="P35" i="8" s="1"/>
  <c r="G35" i="8"/>
  <c r="F35" i="8"/>
  <c r="C35" i="8"/>
  <c r="B35" i="8"/>
  <c r="E35" i="8" s="1"/>
  <c r="U34" i="8"/>
  <c r="S34" i="8"/>
  <c r="R34" i="8"/>
  <c r="Q34" i="8"/>
  <c r="P34" i="8"/>
  <c r="T34" i="8" s="1"/>
  <c r="E34" i="8"/>
  <c r="O32" i="8"/>
  <c r="N32" i="8"/>
  <c r="M32" i="8"/>
  <c r="L32" i="8"/>
  <c r="K32" i="8"/>
  <c r="J32" i="8"/>
  <c r="I32" i="8"/>
  <c r="S32" i="8" s="1"/>
  <c r="H32" i="8"/>
  <c r="G32" i="8"/>
  <c r="F32" i="8"/>
  <c r="C32" i="8"/>
  <c r="B32" i="8"/>
  <c r="E32" i="8" s="1"/>
  <c r="U31" i="8"/>
  <c r="S31" i="8"/>
  <c r="R31" i="8"/>
  <c r="Q31" i="8"/>
  <c r="P31" i="8"/>
  <c r="E31" i="8"/>
  <c r="T31" i="8" s="1"/>
  <c r="S30" i="8"/>
  <c r="R30" i="8"/>
  <c r="Q30" i="8"/>
  <c r="P30" i="8"/>
  <c r="E30" i="8"/>
  <c r="S29" i="8"/>
  <c r="R29" i="8"/>
  <c r="Q29" i="8"/>
  <c r="P29" i="8"/>
  <c r="E29" i="8"/>
  <c r="T29" i="8" s="1"/>
  <c r="S28" i="8"/>
  <c r="R28" i="8"/>
  <c r="Q28" i="8"/>
  <c r="P28" i="8"/>
  <c r="E28" i="8"/>
  <c r="O26" i="8"/>
  <c r="N26" i="8"/>
  <c r="M26" i="8"/>
  <c r="L26" i="8"/>
  <c r="K26" i="8"/>
  <c r="J26" i="8"/>
  <c r="I26" i="8"/>
  <c r="S26" i="8" s="1"/>
  <c r="H26" i="8"/>
  <c r="G26" i="8"/>
  <c r="F26" i="8"/>
  <c r="C26" i="8"/>
  <c r="B26" i="8"/>
  <c r="S25" i="8"/>
  <c r="R25" i="8"/>
  <c r="Q25" i="8"/>
  <c r="P25" i="8"/>
  <c r="E25" i="8"/>
  <c r="S24" i="8"/>
  <c r="R24" i="8"/>
  <c r="Q24" i="8"/>
  <c r="P24" i="8"/>
  <c r="E24" i="8"/>
  <c r="U24" i="8" s="1"/>
  <c r="S23" i="8"/>
  <c r="R23" i="8"/>
  <c r="Q23" i="8"/>
  <c r="P23" i="8"/>
  <c r="E23" i="8"/>
  <c r="T23" i="8" s="1"/>
  <c r="S22" i="8"/>
  <c r="R22" i="8"/>
  <c r="Q22" i="8"/>
  <c r="P22" i="8"/>
  <c r="E22" i="8"/>
  <c r="U22" i="8" s="1"/>
  <c r="U21" i="8"/>
  <c r="S21" i="8"/>
  <c r="R21" i="8"/>
  <c r="Q21" i="8"/>
  <c r="P21" i="8"/>
  <c r="E21" i="8"/>
  <c r="T21" i="8" s="1"/>
  <c r="S20" i="8"/>
  <c r="R20" i="8"/>
  <c r="Q20" i="8"/>
  <c r="P20" i="8"/>
  <c r="E20" i="8"/>
  <c r="T20" i="8" s="1"/>
  <c r="S19" i="8"/>
  <c r="R19" i="8"/>
  <c r="Q19" i="8"/>
  <c r="P19" i="8"/>
  <c r="E19" i="8"/>
  <c r="U19" i="8" s="1"/>
  <c r="O17" i="8"/>
  <c r="N17" i="8"/>
  <c r="M17" i="8"/>
  <c r="L17" i="8"/>
  <c r="K17" i="8"/>
  <c r="J17" i="8"/>
  <c r="I17" i="8"/>
  <c r="S17" i="8" s="1"/>
  <c r="H17" i="8"/>
  <c r="R17" i="8" s="1"/>
  <c r="G17" i="8"/>
  <c r="F17" i="8"/>
  <c r="C17" i="8"/>
  <c r="B17" i="8"/>
  <c r="E17" i="8" s="1"/>
  <c r="S16" i="8"/>
  <c r="R16" i="8"/>
  <c r="Q16" i="8"/>
  <c r="P16" i="8"/>
  <c r="E16" i="8"/>
  <c r="U16" i="8" s="1"/>
  <c r="U15" i="8"/>
  <c r="S15" i="8"/>
  <c r="R15" i="8"/>
  <c r="Q15" i="8"/>
  <c r="P15" i="8"/>
  <c r="E15" i="8"/>
  <c r="S14" i="8"/>
  <c r="R14" i="8"/>
  <c r="Q14" i="8"/>
  <c r="P14" i="8"/>
  <c r="E14" i="8"/>
  <c r="S13" i="8"/>
  <c r="R13" i="8"/>
  <c r="Q13" i="8"/>
  <c r="P13" i="8"/>
  <c r="E13" i="8"/>
  <c r="U13" i="8" s="1"/>
  <c r="S12" i="8"/>
  <c r="R12" i="8"/>
  <c r="Q12" i="8"/>
  <c r="P12" i="8"/>
  <c r="E12" i="8"/>
  <c r="T12" i="8" s="1"/>
  <c r="S11" i="8"/>
  <c r="R11" i="8"/>
  <c r="Q11" i="8"/>
  <c r="P11" i="8"/>
  <c r="E11" i="8"/>
  <c r="U11" i="8" s="1"/>
  <c r="S10" i="8"/>
  <c r="R10" i="8"/>
  <c r="Q10" i="8"/>
  <c r="P10" i="8"/>
  <c r="E10" i="8"/>
  <c r="U9" i="8"/>
  <c r="T9" i="8"/>
  <c r="S9" i="8"/>
  <c r="R9" i="8"/>
  <c r="Q9" i="8"/>
  <c r="P9" i="8"/>
  <c r="E9" i="8"/>
  <c r="S96" i="7"/>
  <c r="R96" i="7"/>
  <c r="Q96" i="7"/>
  <c r="P96" i="7"/>
  <c r="E96" i="7"/>
  <c r="U96" i="7" s="1"/>
  <c r="S95" i="7"/>
  <c r="R95" i="7"/>
  <c r="Q95" i="7"/>
  <c r="P95" i="7"/>
  <c r="E95" i="7"/>
  <c r="T95" i="7" s="1"/>
  <c r="S94" i="7"/>
  <c r="R94" i="7"/>
  <c r="Q94" i="7"/>
  <c r="P94" i="7"/>
  <c r="E94" i="7"/>
  <c r="T93" i="7"/>
  <c r="S93" i="7"/>
  <c r="R93" i="7"/>
  <c r="Q93" i="7"/>
  <c r="P93" i="7"/>
  <c r="E93" i="7"/>
  <c r="U93" i="7" s="1"/>
  <c r="S92" i="7"/>
  <c r="R92" i="7"/>
  <c r="Q92" i="7"/>
  <c r="P92" i="7"/>
  <c r="E92" i="7"/>
  <c r="T92" i="7" s="1"/>
  <c r="S91" i="7"/>
  <c r="R91" i="7"/>
  <c r="Q91" i="7"/>
  <c r="P91" i="7"/>
  <c r="E91" i="7"/>
  <c r="U91" i="7" s="1"/>
  <c r="S90" i="7"/>
  <c r="R90" i="7"/>
  <c r="Q90" i="7"/>
  <c r="P90" i="7"/>
  <c r="E90" i="7"/>
  <c r="U90" i="7" s="1"/>
  <c r="S89" i="7"/>
  <c r="R89" i="7"/>
  <c r="Q89" i="7"/>
  <c r="P89" i="7"/>
  <c r="E89" i="7"/>
  <c r="U89" i="7" s="1"/>
  <c r="S88" i="7"/>
  <c r="R88" i="7"/>
  <c r="Q88" i="7"/>
  <c r="P88" i="7"/>
  <c r="E88" i="7"/>
  <c r="O75" i="7"/>
  <c r="N75" i="7"/>
  <c r="M75" i="7"/>
  <c r="L75" i="7"/>
  <c r="K75" i="7"/>
  <c r="J75" i="7"/>
  <c r="I75" i="7"/>
  <c r="S75" i="7" s="1"/>
  <c r="H75" i="7"/>
  <c r="R75" i="7" s="1"/>
  <c r="G75" i="7"/>
  <c r="F75" i="7"/>
  <c r="C75" i="7"/>
  <c r="B75" i="7"/>
  <c r="O74" i="7"/>
  <c r="N74" i="7"/>
  <c r="M74" i="7"/>
  <c r="L74" i="7"/>
  <c r="K74" i="7"/>
  <c r="J74" i="7"/>
  <c r="I74" i="7"/>
  <c r="S74" i="7" s="1"/>
  <c r="H74" i="7"/>
  <c r="G74" i="7"/>
  <c r="F74" i="7"/>
  <c r="C74" i="7"/>
  <c r="E74" i="7" s="1"/>
  <c r="B74" i="7"/>
  <c r="O73" i="7"/>
  <c r="N73" i="7"/>
  <c r="M73" i="7"/>
  <c r="L73" i="7"/>
  <c r="K73" i="7"/>
  <c r="J73" i="7"/>
  <c r="I73" i="7"/>
  <c r="Q73" i="7" s="1"/>
  <c r="H73" i="7"/>
  <c r="R73" i="7" s="1"/>
  <c r="G73" i="7"/>
  <c r="F73" i="7"/>
  <c r="C73" i="7"/>
  <c r="B73" i="7"/>
  <c r="E73" i="7" s="1"/>
  <c r="S72" i="7"/>
  <c r="R72" i="7"/>
  <c r="Q72" i="7"/>
  <c r="P72" i="7"/>
  <c r="E72" i="7"/>
  <c r="U72" i="7" s="1"/>
  <c r="U71" i="7"/>
  <c r="S71" i="7"/>
  <c r="R71" i="7"/>
  <c r="Q71" i="7"/>
  <c r="P71" i="7"/>
  <c r="E71" i="7"/>
  <c r="T71" i="7" s="1"/>
  <c r="O69" i="7"/>
  <c r="N69" i="7"/>
  <c r="M69" i="7"/>
  <c r="L69" i="7"/>
  <c r="K69" i="7"/>
  <c r="J69" i="7"/>
  <c r="I69" i="7"/>
  <c r="S69" i="7" s="1"/>
  <c r="H69" i="7"/>
  <c r="R69" i="7" s="1"/>
  <c r="G69" i="7"/>
  <c r="F69" i="7"/>
  <c r="C69" i="7"/>
  <c r="B69" i="7"/>
  <c r="O68" i="7"/>
  <c r="N68" i="7"/>
  <c r="M68" i="7"/>
  <c r="L68" i="7"/>
  <c r="K68" i="7"/>
  <c r="J68" i="7"/>
  <c r="I68" i="7"/>
  <c r="S68" i="7" s="1"/>
  <c r="H68" i="7"/>
  <c r="R68" i="7" s="1"/>
  <c r="G68" i="7"/>
  <c r="F68" i="7"/>
  <c r="C68" i="7"/>
  <c r="B68" i="7"/>
  <c r="S67" i="7"/>
  <c r="R67" i="7"/>
  <c r="Q67" i="7"/>
  <c r="P67" i="7"/>
  <c r="E67" i="7"/>
  <c r="U66" i="7"/>
  <c r="S66" i="7"/>
  <c r="R66" i="7"/>
  <c r="Q66" i="7"/>
  <c r="P66" i="7"/>
  <c r="E66" i="7"/>
  <c r="T66" i="7" s="1"/>
  <c r="S65" i="7"/>
  <c r="R65" i="7"/>
  <c r="Q65" i="7"/>
  <c r="P65" i="7"/>
  <c r="E65" i="7"/>
  <c r="U65" i="7" s="1"/>
  <c r="S64" i="7"/>
  <c r="R64" i="7"/>
  <c r="Q64" i="7"/>
  <c r="P64" i="7"/>
  <c r="E64" i="7"/>
  <c r="T64" i="7" s="1"/>
  <c r="S63" i="7"/>
  <c r="R63" i="7"/>
  <c r="Q63" i="7"/>
  <c r="P63" i="7"/>
  <c r="E63" i="7"/>
  <c r="U63" i="7" s="1"/>
  <c r="O61" i="7"/>
  <c r="N61" i="7"/>
  <c r="M61" i="7"/>
  <c r="L61" i="7"/>
  <c r="K61" i="7"/>
  <c r="J61" i="7"/>
  <c r="I61" i="7"/>
  <c r="S61" i="7" s="1"/>
  <c r="H61" i="7"/>
  <c r="R61" i="7" s="1"/>
  <c r="C61" i="7"/>
  <c r="B61" i="7"/>
  <c r="S60" i="7"/>
  <c r="R60" i="7"/>
  <c r="Q60" i="7"/>
  <c r="P60" i="7"/>
  <c r="E60" i="7"/>
  <c r="T60" i="7" s="1"/>
  <c r="S59" i="7"/>
  <c r="R59" i="7"/>
  <c r="Q59" i="7"/>
  <c r="P59" i="7"/>
  <c r="E59" i="7"/>
  <c r="U59" i="7" s="1"/>
  <c r="U58" i="7"/>
  <c r="T58" i="7"/>
  <c r="S58" i="7"/>
  <c r="R58" i="7"/>
  <c r="Q58" i="7"/>
  <c r="P58" i="7"/>
  <c r="E58" i="7"/>
  <c r="S57" i="7"/>
  <c r="R57" i="7"/>
  <c r="Q57" i="7"/>
  <c r="P57" i="7"/>
  <c r="E57" i="7"/>
  <c r="U57" i="7" s="1"/>
  <c r="O55" i="7"/>
  <c r="N55" i="7"/>
  <c r="M55" i="7"/>
  <c r="L55" i="7"/>
  <c r="K55" i="7"/>
  <c r="J55" i="7"/>
  <c r="I55" i="7"/>
  <c r="S55" i="7" s="1"/>
  <c r="H55" i="7"/>
  <c r="R55" i="7" s="1"/>
  <c r="G55" i="7"/>
  <c r="F55" i="7"/>
  <c r="C55" i="7"/>
  <c r="B55" i="7"/>
  <c r="E55" i="7" s="1"/>
  <c r="U54" i="7"/>
  <c r="S54" i="7"/>
  <c r="R54" i="7"/>
  <c r="Q54" i="7"/>
  <c r="P54" i="7"/>
  <c r="E54" i="7"/>
  <c r="T54" i="7" s="1"/>
  <c r="T53" i="7"/>
  <c r="S53" i="7"/>
  <c r="R53" i="7"/>
  <c r="Q53" i="7"/>
  <c r="P53" i="7"/>
  <c r="E53" i="7"/>
  <c r="U53" i="7" s="1"/>
  <c r="S52" i="7"/>
  <c r="R52" i="7"/>
  <c r="Q52" i="7"/>
  <c r="P52" i="7"/>
  <c r="E52" i="7"/>
  <c r="U52" i="7" s="1"/>
  <c r="S51" i="7"/>
  <c r="R51" i="7"/>
  <c r="Q51" i="7"/>
  <c r="P51" i="7"/>
  <c r="E51" i="7"/>
  <c r="T51" i="7" s="1"/>
  <c r="S50" i="7"/>
  <c r="R50" i="7"/>
  <c r="Q50" i="7"/>
  <c r="P50" i="7"/>
  <c r="E50" i="7"/>
  <c r="U50" i="7" s="1"/>
  <c r="U49" i="7"/>
  <c r="S49" i="7"/>
  <c r="R49" i="7"/>
  <c r="Q49" i="7"/>
  <c r="P49" i="7"/>
  <c r="E49" i="7"/>
  <c r="T49" i="7" s="1"/>
  <c r="S48" i="7"/>
  <c r="R48" i="7"/>
  <c r="Q48" i="7"/>
  <c r="P48" i="7"/>
  <c r="E48" i="7"/>
  <c r="S47" i="7"/>
  <c r="R47" i="7"/>
  <c r="Q47" i="7"/>
  <c r="P47" i="7"/>
  <c r="E47" i="7"/>
  <c r="U47" i="7" s="1"/>
  <c r="U46" i="7"/>
  <c r="T46" i="7"/>
  <c r="S46" i="7"/>
  <c r="R46" i="7"/>
  <c r="Q46" i="7"/>
  <c r="P46" i="7"/>
  <c r="E46" i="7"/>
  <c r="S45" i="7"/>
  <c r="R45" i="7"/>
  <c r="Q45" i="7"/>
  <c r="P45" i="7"/>
  <c r="E45" i="7"/>
  <c r="T45" i="7" s="1"/>
  <c r="S44" i="7"/>
  <c r="R44" i="7"/>
  <c r="Q44" i="7"/>
  <c r="P44" i="7"/>
  <c r="E44" i="7"/>
  <c r="T44" i="7" s="1"/>
  <c r="S42" i="7"/>
  <c r="O42" i="7"/>
  <c r="N42" i="7"/>
  <c r="M42" i="7"/>
  <c r="L42" i="7"/>
  <c r="K42" i="7"/>
  <c r="J42" i="7"/>
  <c r="I42" i="7"/>
  <c r="H42" i="7"/>
  <c r="R42" i="7" s="1"/>
  <c r="G42" i="7"/>
  <c r="F42" i="7"/>
  <c r="C42" i="7"/>
  <c r="B42" i="7"/>
  <c r="E42" i="7" s="1"/>
  <c r="S41" i="7"/>
  <c r="R41" i="7"/>
  <c r="Q41" i="7"/>
  <c r="P41" i="7"/>
  <c r="E41" i="7"/>
  <c r="T41" i="7" s="1"/>
  <c r="S40" i="7"/>
  <c r="R40" i="7"/>
  <c r="Q40" i="7"/>
  <c r="P40" i="7"/>
  <c r="E40" i="7"/>
  <c r="T40" i="7" s="1"/>
  <c r="S39" i="7"/>
  <c r="R39" i="7"/>
  <c r="Q39" i="7"/>
  <c r="P39" i="7"/>
  <c r="E39" i="7"/>
  <c r="U39" i="7" s="1"/>
  <c r="U38" i="7"/>
  <c r="S38" i="7"/>
  <c r="R38" i="7"/>
  <c r="Q38" i="7"/>
  <c r="P38" i="7"/>
  <c r="E38" i="7"/>
  <c r="S37" i="7"/>
  <c r="R37" i="7"/>
  <c r="Q37" i="7"/>
  <c r="P37" i="7"/>
  <c r="E37" i="7"/>
  <c r="O35" i="7"/>
  <c r="N35" i="7"/>
  <c r="M35" i="7"/>
  <c r="L35" i="7"/>
  <c r="K35" i="7"/>
  <c r="J35" i="7"/>
  <c r="I35" i="7"/>
  <c r="S35" i="7" s="1"/>
  <c r="H35" i="7"/>
  <c r="R35" i="7" s="1"/>
  <c r="G35" i="7"/>
  <c r="F35" i="7"/>
  <c r="C35" i="7"/>
  <c r="B35" i="7"/>
  <c r="S34" i="7"/>
  <c r="R34" i="7"/>
  <c r="Q34" i="7"/>
  <c r="P34" i="7"/>
  <c r="E34" i="7"/>
  <c r="U34" i="7" s="1"/>
  <c r="O32" i="7"/>
  <c r="N32" i="7"/>
  <c r="M32" i="7"/>
  <c r="L32" i="7"/>
  <c r="K32" i="7"/>
  <c r="J32" i="7"/>
  <c r="I32" i="7"/>
  <c r="S32" i="7" s="1"/>
  <c r="H32" i="7"/>
  <c r="G32" i="7"/>
  <c r="F32" i="7"/>
  <c r="C32" i="7"/>
  <c r="B32" i="7"/>
  <c r="E32" i="7" s="1"/>
  <c r="U31" i="7"/>
  <c r="T31" i="7"/>
  <c r="S31" i="7"/>
  <c r="R31" i="7"/>
  <c r="Q31" i="7"/>
  <c r="P31" i="7"/>
  <c r="E31" i="7"/>
  <c r="S30" i="7"/>
  <c r="R30" i="7"/>
  <c r="Q30" i="7"/>
  <c r="U30" i="7" s="1"/>
  <c r="P30" i="7"/>
  <c r="T30" i="7" s="1"/>
  <c r="E30" i="7"/>
  <c r="S29" i="7"/>
  <c r="R29" i="7"/>
  <c r="Q29" i="7"/>
  <c r="P29" i="7"/>
  <c r="E29" i="7"/>
  <c r="U29" i="7" s="1"/>
  <c r="S28" i="7"/>
  <c r="R28" i="7"/>
  <c r="Q28" i="7"/>
  <c r="P28" i="7"/>
  <c r="E28" i="7"/>
  <c r="U28" i="7" s="1"/>
  <c r="S26" i="7"/>
  <c r="O26" i="7"/>
  <c r="N26" i="7"/>
  <c r="M26" i="7"/>
  <c r="L26" i="7"/>
  <c r="K26" i="7"/>
  <c r="J26" i="7"/>
  <c r="I26" i="7"/>
  <c r="H26" i="7"/>
  <c r="R26" i="7" s="1"/>
  <c r="G26" i="7"/>
  <c r="F26" i="7"/>
  <c r="C26" i="7"/>
  <c r="B26" i="7"/>
  <c r="S25" i="7"/>
  <c r="R25" i="7"/>
  <c r="Q25" i="7"/>
  <c r="P25" i="7"/>
  <c r="E25" i="7"/>
  <c r="U25" i="7" s="1"/>
  <c r="U24" i="7"/>
  <c r="S24" i="7"/>
  <c r="R24" i="7"/>
  <c r="Q24" i="7"/>
  <c r="P24" i="7"/>
  <c r="E24" i="7"/>
  <c r="T24" i="7" s="1"/>
  <c r="S23" i="7"/>
  <c r="R23" i="7"/>
  <c r="Q23" i="7"/>
  <c r="P23" i="7"/>
  <c r="E23" i="7"/>
  <c r="U23" i="7" s="1"/>
  <c r="S22" i="7"/>
  <c r="R22" i="7"/>
  <c r="Q22" i="7"/>
  <c r="P22" i="7"/>
  <c r="E22" i="7"/>
  <c r="U22" i="7" s="1"/>
  <c r="S21" i="7"/>
  <c r="R21" i="7"/>
  <c r="Q21" i="7"/>
  <c r="P21" i="7"/>
  <c r="E21" i="7"/>
  <c r="S20" i="7"/>
  <c r="R20" i="7"/>
  <c r="Q20" i="7"/>
  <c r="P20" i="7"/>
  <c r="E20" i="7"/>
  <c r="U20" i="7" s="1"/>
  <c r="S19" i="7"/>
  <c r="R19" i="7"/>
  <c r="Q19" i="7"/>
  <c r="P19" i="7"/>
  <c r="E19" i="7"/>
  <c r="U19" i="7" s="1"/>
  <c r="O17" i="7"/>
  <c r="N17" i="7"/>
  <c r="M17" i="7"/>
  <c r="L17" i="7"/>
  <c r="K17" i="7"/>
  <c r="J17" i="7"/>
  <c r="I17" i="7"/>
  <c r="H17" i="7"/>
  <c r="G17" i="7"/>
  <c r="F17" i="7"/>
  <c r="C17" i="7"/>
  <c r="B17" i="7"/>
  <c r="S16" i="7"/>
  <c r="R16" i="7"/>
  <c r="Q16" i="7"/>
  <c r="P16" i="7"/>
  <c r="E16" i="7"/>
  <c r="U16" i="7" s="1"/>
  <c r="U15" i="7"/>
  <c r="S15" i="7"/>
  <c r="R15" i="7"/>
  <c r="Q15" i="7"/>
  <c r="P15" i="7"/>
  <c r="E15" i="7"/>
  <c r="T15" i="7" s="1"/>
  <c r="S14" i="7"/>
  <c r="R14" i="7"/>
  <c r="Q14" i="7"/>
  <c r="P14" i="7"/>
  <c r="E14" i="7"/>
  <c r="U14" i="7" s="1"/>
  <c r="U13" i="7"/>
  <c r="S13" i="7"/>
  <c r="R13" i="7"/>
  <c r="Q13" i="7"/>
  <c r="P13" i="7"/>
  <c r="E13" i="7"/>
  <c r="S12" i="7"/>
  <c r="R12" i="7"/>
  <c r="Q12" i="7"/>
  <c r="P12" i="7"/>
  <c r="E12" i="7"/>
  <c r="S11" i="7"/>
  <c r="R11" i="7"/>
  <c r="Q11" i="7"/>
  <c r="P11" i="7"/>
  <c r="E11" i="7"/>
  <c r="U11" i="7" s="1"/>
  <c r="S10" i="7"/>
  <c r="R10" i="7"/>
  <c r="Q10" i="7"/>
  <c r="P10" i="7"/>
  <c r="E10" i="7"/>
  <c r="T10" i="7" s="1"/>
  <c r="U9" i="7"/>
  <c r="S9" i="7"/>
  <c r="R9" i="7"/>
  <c r="Q9" i="7"/>
  <c r="P9" i="7"/>
  <c r="E9" i="7"/>
  <c r="T9" i="7" s="1"/>
  <c r="S96" i="6"/>
  <c r="R96" i="6"/>
  <c r="Q96" i="6"/>
  <c r="P96" i="6"/>
  <c r="E96" i="6"/>
  <c r="T96" i="6" s="1"/>
  <c r="U95" i="6"/>
  <c r="S95" i="6"/>
  <c r="R95" i="6"/>
  <c r="Q95" i="6"/>
  <c r="P95" i="6"/>
  <c r="E95" i="6"/>
  <c r="T95" i="6" s="1"/>
  <c r="T94" i="6"/>
  <c r="S94" i="6"/>
  <c r="R94" i="6"/>
  <c r="Q94" i="6"/>
  <c r="P94" i="6"/>
  <c r="E94" i="6"/>
  <c r="U94" i="6" s="1"/>
  <c r="S93" i="6"/>
  <c r="R93" i="6"/>
  <c r="Q93" i="6"/>
  <c r="P93" i="6"/>
  <c r="E93" i="6"/>
  <c r="T93" i="6" s="1"/>
  <c r="S92" i="6"/>
  <c r="R92" i="6"/>
  <c r="Q92" i="6"/>
  <c r="P92" i="6"/>
  <c r="E92" i="6"/>
  <c r="T92" i="6" s="1"/>
  <c r="S91" i="6"/>
  <c r="R91" i="6"/>
  <c r="Q91" i="6"/>
  <c r="P91" i="6"/>
  <c r="E91" i="6"/>
  <c r="U91" i="6" s="1"/>
  <c r="S90" i="6"/>
  <c r="R90" i="6"/>
  <c r="Q90" i="6"/>
  <c r="P90" i="6"/>
  <c r="E90" i="6"/>
  <c r="U90" i="6" s="1"/>
  <c r="S89" i="6"/>
  <c r="R89" i="6"/>
  <c r="Q89" i="6"/>
  <c r="P89" i="6"/>
  <c r="E89" i="6"/>
  <c r="U89" i="6" s="1"/>
  <c r="U88" i="6"/>
  <c r="T88" i="6"/>
  <c r="S88" i="6"/>
  <c r="R88" i="6"/>
  <c r="Q88" i="6"/>
  <c r="P88" i="6"/>
  <c r="E88" i="6"/>
  <c r="O75" i="6"/>
  <c r="N75" i="6"/>
  <c r="M75" i="6"/>
  <c r="L75" i="6"/>
  <c r="K75" i="6"/>
  <c r="J75" i="6"/>
  <c r="I75" i="6"/>
  <c r="S75" i="6" s="1"/>
  <c r="H75" i="6"/>
  <c r="R75" i="6" s="1"/>
  <c r="G75" i="6"/>
  <c r="F75" i="6"/>
  <c r="C75" i="6"/>
  <c r="B75" i="6"/>
  <c r="O74" i="6"/>
  <c r="N74" i="6"/>
  <c r="M74" i="6"/>
  <c r="L74" i="6"/>
  <c r="K74" i="6"/>
  <c r="J74" i="6"/>
  <c r="I74" i="6"/>
  <c r="H74" i="6"/>
  <c r="R74" i="6" s="1"/>
  <c r="G74" i="6"/>
  <c r="F74" i="6"/>
  <c r="C74" i="6"/>
  <c r="B74" i="6"/>
  <c r="O73" i="6"/>
  <c r="N73" i="6"/>
  <c r="M73" i="6"/>
  <c r="L73" i="6"/>
  <c r="K73" i="6"/>
  <c r="J73" i="6"/>
  <c r="I73" i="6"/>
  <c r="S73" i="6" s="1"/>
  <c r="H73" i="6"/>
  <c r="R73" i="6" s="1"/>
  <c r="G73" i="6"/>
  <c r="F73" i="6"/>
  <c r="C73" i="6"/>
  <c r="B73" i="6"/>
  <c r="E73" i="6" s="1"/>
  <c r="U72" i="6"/>
  <c r="S72" i="6"/>
  <c r="R72" i="6"/>
  <c r="Q72" i="6"/>
  <c r="P72" i="6"/>
  <c r="E72" i="6"/>
  <c r="T72" i="6" s="1"/>
  <c r="U71" i="6"/>
  <c r="T71" i="6"/>
  <c r="S71" i="6"/>
  <c r="R71" i="6"/>
  <c r="Q71" i="6"/>
  <c r="P71" i="6"/>
  <c r="E71" i="6"/>
  <c r="O69" i="6"/>
  <c r="N69" i="6"/>
  <c r="M69" i="6"/>
  <c r="L69" i="6"/>
  <c r="K69" i="6"/>
  <c r="J69" i="6"/>
  <c r="I69" i="6"/>
  <c r="S69" i="6" s="1"/>
  <c r="H69" i="6"/>
  <c r="G69" i="6"/>
  <c r="F69" i="6"/>
  <c r="C69" i="6"/>
  <c r="B69" i="6"/>
  <c r="O68" i="6"/>
  <c r="N68" i="6"/>
  <c r="M68" i="6"/>
  <c r="L68" i="6"/>
  <c r="K68" i="6"/>
  <c r="J68" i="6"/>
  <c r="I68" i="6"/>
  <c r="S68" i="6" s="1"/>
  <c r="H68" i="6"/>
  <c r="G68" i="6"/>
  <c r="F68" i="6"/>
  <c r="C68" i="6"/>
  <c r="B68" i="6"/>
  <c r="E68" i="6" s="1"/>
  <c r="S67" i="6"/>
  <c r="R67" i="6"/>
  <c r="Q67" i="6"/>
  <c r="P67" i="6"/>
  <c r="E67" i="6"/>
  <c r="U67" i="6" s="1"/>
  <c r="S66" i="6"/>
  <c r="R66" i="6"/>
  <c r="Q66" i="6"/>
  <c r="P66" i="6"/>
  <c r="E66" i="6"/>
  <c r="U66" i="6" s="1"/>
  <c r="S65" i="6"/>
  <c r="R65" i="6"/>
  <c r="Q65" i="6"/>
  <c r="P65" i="6"/>
  <c r="E65" i="6"/>
  <c r="U65" i="6" s="1"/>
  <c r="S64" i="6"/>
  <c r="R64" i="6"/>
  <c r="Q64" i="6"/>
  <c r="P64" i="6"/>
  <c r="E64" i="6"/>
  <c r="U64" i="6" s="1"/>
  <c r="S63" i="6"/>
  <c r="R63" i="6"/>
  <c r="Q63" i="6"/>
  <c r="P63" i="6"/>
  <c r="E63" i="6"/>
  <c r="T63" i="6" s="1"/>
  <c r="O61" i="6"/>
  <c r="N61" i="6"/>
  <c r="M61" i="6"/>
  <c r="L61" i="6"/>
  <c r="K61" i="6"/>
  <c r="J61" i="6"/>
  <c r="I61" i="6"/>
  <c r="S61" i="6" s="1"/>
  <c r="H61" i="6"/>
  <c r="R61" i="6" s="1"/>
  <c r="C61" i="6"/>
  <c r="B61" i="6"/>
  <c r="S60" i="6"/>
  <c r="R60" i="6"/>
  <c r="Q60" i="6"/>
  <c r="P60" i="6"/>
  <c r="E60" i="6"/>
  <c r="U60" i="6" s="1"/>
  <c r="S59" i="6"/>
  <c r="R59" i="6"/>
  <c r="Q59" i="6"/>
  <c r="P59" i="6"/>
  <c r="E59" i="6"/>
  <c r="U59" i="6" s="1"/>
  <c r="S58" i="6"/>
  <c r="R58" i="6"/>
  <c r="Q58" i="6"/>
  <c r="P58" i="6"/>
  <c r="E58" i="6"/>
  <c r="S57" i="6"/>
  <c r="R57" i="6"/>
  <c r="Q57" i="6"/>
  <c r="P57" i="6"/>
  <c r="E57" i="6"/>
  <c r="U57" i="6" s="1"/>
  <c r="O55" i="6"/>
  <c r="N55" i="6"/>
  <c r="M55" i="6"/>
  <c r="L55" i="6"/>
  <c r="K55" i="6"/>
  <c r="J55" i="6"/>
  <c r="I55" i="6"/>
  <c r="S55" i="6" s="1"/>
  <c r="H55" i="6"/>
  <c r="G55" i="6"/>
  <c r="F55" i="6"/>
  <c r="C55" i="6"/>
  <c r="B55" i="6"/>
  <c r="U54" i="6"/>
  <c r="S54" i="6"/>
  <c r="R54" i="6"/>
  <c r="Q54" i="6"/>
  <c r="P54" i="6"/>
  <c r="E54" i="6"/>
  <c r="T54" i="6" s="1"/>
  <c r="U53" i="6"/>
  <c r="T53" i="6"/>
  <c r="S53" i="6"/>
  <c r="R53" i="6"/>
  <c r="Q53" i="6"/>
  <c r="P53" i="6"/>
  <c r="E53" i="6"/>
  <c r="S52" i="6"/>
  <c r="R52" i="6"/>
  <c r="Q52" i="6"/>
  <c r="P52" i="6"/>
  <c r="E52" i="6"/>
  <c r="U52" i="6" s="1"/>
  <c r="S51" i="6"/>
  <c r="R51" i="6"/>
  <c r="Q51" i="6"/>
  <c r="P51" i="6"/>
  <c r="E51" i="6"/>
  <c r="U51" i="6" s="1"/>
  <c r="S50" i="6"/>
  <c r="R50" i="6"/>
  <c r="Q50" i="6"/>
  <c r="P50" i="6"/>
  <c r="E50" i="6"/>
  <c r="S49" i="6"/>
  <c r="R49" i="6"/>
  <c r="Q49" i="6"/>
  <c r="P49" i="6"/>
  <c r="E49" i="6"/>
  <c r="U49" i="6" s="1"/>
  <c r="S48" i="6"/>
  <c r="R48" i="6"/>
  <c r="Q48" i="6"/>
  <c r="P48" i="6"/>
  <c r="E48" i="6"/>
  <c r="U48" i="6" s="1"/>
  <c r="S47" i="6"/>
  <c r="R47" i="6"/>
  <c r="Q47" i="6"/>
  <c r="P47" i="6"/>
  <c r="E47" i="6"/>
  <c r="T47" i="6" s="1"/>
  <c r="S46" i="6"/>
  <c r="R46" i="6"/>
  <c r="Q46" i="6"/>
  <c r="P46" i="6"/>
  <c r="E46" i="6"/>
  <c r="T45" i="6"/>
  <c r="S45" i="6"/>
  <c r="R45" i="6"/>
  <c r="Q45" i="6"/>
  <c r="P45" i="6"/>
  <c r="E45" i="6"/>
  <c r="U45" i="6" s="1"/>
  <c r="U44" i="6"/>
  <c r="T44" i="6"/>
  <c r="S44" i="6"/>
  <c r="R44" i="6"/>
  <c r="Q44" i="6"/>
  <c r="P44" i="6"/>
  <c r="E44" i="6"/>
  <c r="O42" i="6"/>
  <c r="N42" i="6"/>
  <c r="M42" i="6"/>
  <c r="L42" i="6"/>
  <c r="K42" i="6"/>
  <c r="J42" i="6"/>
  <c r="I42" i="6"/>
  <c r="S42" i="6" s="1"/>
  <c r="H42" i="6"/>
  <c r="R42" i="6" s="1"/>
  <c r="G42" i="6"/>
  <c r="F42" i="6"/>
  <c r="C42" i="6"/>
  <c r="B42" i="6"/>
  <c r="E42" i="6" s="1"/>
  <c r="S41" i="6"/>
  <c r="R41" i="6"/>
  <c r="Q41" i="6"/>
  <c r="P41" i="6"/>
  <c r="E41" i="6"/>
  <c r="U41" i="6" s="1"/>
  <c r="S40" i="6"/>
  <c r="R40" i="6"/>
  <c r="Q40" i="6"/>
  <c r="P40" i="6"/>
  <c r="E40" i="6"/>
  <c r="S39" i="6"/>
  <c r="R39" i="6"/>
  <c r="Q39" i="6"/>
  <c r="P39" i="6"/>
  <c r="E39" i="6"/>
  <c r="T39" i="6" s="1"/>
  <c r="S38" i="6"/>
  <c r="R38" i="6"/>
  <c r="Q38" i="6"/>
  <c r="P38" i="6"/>
  <c r="E38" i="6"/>
  <c r="U37" i="6"/>
  <c r="S37" i="6"/>
  <c r="R37" i="6"/>
  <c r="Q37" i="6"/>
  <c r="P37" i="6"/>
  <c r="E37" i="6"/>
  <c r="T37" i="6" s="1"/>
  <c r="O35" i="6"/>
  <c r="N35" i="6"/>
  <c r="M35" i="6"/>
  <c r="L35" i="6"/>
  <c r="K35" i="6"/>
  <c r="J35" i="6"/>
  <c r="I35" i="6"/>
  <c r="S35" i="6" s="1"/>
  <c r="H35" i="6"/>
  <c r="R35" i="6" s="1"/>
  <c r="G35" i="6"/>
  <c r="F35" i="6"/>
  <c r="C35" i="6"/>
  <c r="B35" i="6"/>
  <c r="E35" i="6" s="1"/>
  <c r="S34" i="6"/>
  <c r="R34" i="6"/>
  <c r="Q34" i="6"/>
  <c r="U34" i="6" s="1"/>
  <c r="P34" i="6"/>
  <c r="E34" i="6"/>
  <c r="S32" i="6"/>
  <c r="O32" i="6"/>
  <c r="N32" i="6"/>
  <c r="M32" i="6"/>
  <c r="L32" i="6"/>
  <c r="K32" i="6"/>
  <c r="J32" i="6"/>
  <c r="I32" i="6"/>
  <c r="H32" i="6"/>
  <c r="R32" i="6" s="1"/>
  <c r="G32" i="6"/>
  <c r="F32" i="6"/>
  <c r="C32" i="6"/>
  <c r="B32" i="6"/>
  <c r="S31" i="6"/>
  <c r="R31" i="6"/>
  <c r="Q31" i="6"/>
  <c r="P31" i="6"/>
  <c r="E31" i="6"/>
  <c r="U31" i="6" s="1"/>
  <c r="S30" i="6"/>
  <c r="R30" i="6"/>
  <c r="Q30" i="6"/>
  <c r="P30" i="6"/>
  <c r="T30" i="6" s="1"/>
  <c r="E30" i="6"/>
  <c r="U30" i="6" s="1"/>
  <c r="S29" i="6"/>
  <c r="R29" i="6"/>
  <c r="Q29" i="6"/>
  <c r="P29" i="6"/>
  <c r="E29" i="6"/>
  <c r="U29" i="6" s="1"/>
  <c r="U28" i="6"/>
  <c r="T28" i="6"/>
  <c r="S28" i="6"/>
  <c r="R28" i="6"/>
  <c r="Q28" i="6"/>
  <c r="P28" i="6"/>
  <c r="E28" i="6"/>
  <c r="O26" i="6"/>
  <c r="N26" i="6"/>
  <c r="M26" i="6"/>
  <c r="L26" i="6"/>
  <c r="K26" i="6"/>
  <c r="J26" i="6"/>
  <c r="I26" i="6"/>
  <c r="S26" i="6" s="1"/>
  <c r="H26" i="6"/>
  <c r="R26" i="6" s="1"/>
  <c r="G26" i="6"/>
  <c r="F26" i="6"/>
  <c r="C26" i="6"/>
  <c r="B26" i="6"/>
  <c r="E26" i="6" s="1"/>
  <c r="U25" i="6"/>
  <c r="S25" i="6"/>
  <c r="R25" i="6"/>
  <c r="Q25" i="6"/>
  <c r="P25" i="6"/>
  <c r="E25" i="6"/>
  <c r="T25" i="6" s="1"/>
  <c r="S24" i="6"/>
  <c r="R24" i="6"/>
  <c r="Q24" i="6"/>
  <c r="P24" i="6"/>
  <c r="E24" i="6"/>
  <c r="T24" i="6" s="1"/>
  <c r="T23" i="6"/>
  <c r="S23" i="6"/>
  <c r="R23" i="6"/>
  <c r="Q23" i="6"/>
  <c r="P23" i="6"/>
  <c r="E23" i="6"/>
  <c r="U23" i="6" s="1"/>
  <c r="U22" i="6"/>
  <c r="S22" i="6"/>
  <c r="R22" i="6"/>
  <c r="Q22" i="6"/>
  <c r="P22" i="6"/>
  <c r="E22" i="6"/>
  <c r="T22" i="6" s="1"/>
  <c r="T21" i="6"/>
  <c r="S21" i="6"/>
  <c r="R21" i="6"/>
  <c r="Q21" i="6"/>
  <c r="P21" i="6"/>
  <c r="E21" i="6"/>
  <c r="U21" i="6" s="1"/>
  <c r="S20" i="6"/>
  <c r="R20" i="6"/>
  <c r="Q20" i="6"/>
  <c r="P20" i="6"/>
  <c r="E20" i="6"/>
  <c r="U20" i="6" s="1"/>
  <c r="S19" i="6"/>
  <c r="R19" i="6"/>
  <c r="Q19" i="6"/>
  <c r="P19" i="6"/>
  <c r="E19" i="6"/>
  <c r="O17" i="6"/>
  <c r="N17" i="6"/>
  <c r="M17" i="6"/>
  <c r="L17" i="6"/>
  <c r="K17" i="6"/>
  <c r="J17" i="6"/>
  <c r="I17" i="6"/>
  <c r="S17" i="6" s="1"/>
  <c r="H17" i="6"/>
  <c r="R17" i="6" s="1"/>
  <c r="G17" i="6"/>
  <c r="F17" i="6"/>
  <c r="E17" i="6"/>
  <c r="C17" i="6"/>
  <c r="B17" i="6"/>
  <c r="S16" i="6"/>
  <c r="R16" i="6"/>
  <c r="Q16" i="6"/>
  <c r="P16" i="6"/>
  <c r="E16" i="6"/>
  <c r="S15" i="6"/>
  <c r="R15" i="6"/>
  <c r="Q15" i="6"/>
  <c r="P15" i="6"/>
  <c r="E15" i="6"/>
  <c r="T15" i="6" s="1"/>
  <c r="U14" i="6"/>
  <c r="S14" i="6"/>
  <c r="R14" i="6"/>
  <c r="Q14" i="6"/>
  <c r="P14" i="6"/>
  <c r="E14" i="6"/>
  <c r="T14" i="6" s="1"/>
  <c r="S13" i="6"/>
  <c r="R13" i="6"/>
  <c r="Q13" i="6"/>
  <c r="P13" i="6"/>
  <c r="E13" i="6"/>
  <c r="U13" i="6" s="1"/>
  <c r="S12" i="6"/>
  <c r="R12" i="6"/>
  <c r="Q12" i="6"/>
  <c r="P12" i="6"/>
  <c r="E12" i="6"/>
  <c r="U12" i="6" s="1"/>
  <c r="S11" i="6"/>
  <c r="R11" i="6"/>
  <c r="Q11" i="6"/>
  <c r="P11" i="6"/>
  <c r="E11" i="6"/>
  <c r="S10" i="6"/>
  <c r="R10" i="6"/>
  <c r="Q10" i="6"/>
  <c r="P10" i="6"/>
  <c r="E10" i="6"/>
  <c r="S9" i="6"/>
  <c r="R9" i="6"/>
  <c r="Q9" i="6"/>
  <c r="P9" i="6"/>
  <c r="E9" i="6"/>
  <c r="U9" i="6" s="1"/>
  <c r="S96" i="5"/>
  <c r="R96" i="5"/>
  <c r="Q96" i="5"/>
  <c r="P96" i="5"/>
  <c r="E96" i="5"/>
  <c r="U96" i="5" s="1"/>
  <c r="S95" i="5"/>
  <c r="R95" i="5"/>
  <c r="Q95" i="5"/>
  <c r="P95" i="5"/>
  <c r="E95" i="5"/>
  <c r="U94" i="5"/>
  <c r="T94" i="5"/>
  <c r="S94" i="5"/>
  <c r="R94" i="5"/>
  <c r="Q94" i="5"/>
  <c r="P94" i="5"/>
  <c r="E94" i="5"/>
  <c r="T93" i="5"/>
  <c r="S93" i="5"/>
  <c r="R93" i="5"/>
  <c r="Q93" i="5"/>
  <c r="P93" i="5"/>
  <c r="E93" i="5"/>
  <c r="U93" i="5" s="1"/>
  <c r="S92" i="5"/>
  <c r="R92" i="5"/>
  <c r="Q92" i="5"/>
  <c r="P92" i="5"/>
  <c r="E92" i="5"/>
  <c r="U92" i="5" s="1"/>
  <c r="S91" i="5"/>
  <c r="R91" i="5"/>
  <c r="Q91" i="5"/>
  <c r="P91" i="5"/>
  <c r="E91" i="5"/>
  <c r="S90" i="5"/>
  <c r="R90" i="5"/>
  <c r="Q90" i="5"/>
  <c r="P90" i="5"/>
  <c r="E90" i="5"/>
  <c r="U90" i="5" s="1"/>
  <c r="S89" i="5"/>
  <c r="R89" i="5"/>
  <c r="Q89" i="5"/>
  <c r="P89" i="5"/>
  <c r="E89" i="5"/>
  <c r="U89" i="5" s="1"/>
  <c r="T88" i="5"/>
  <c r="S88" i="5"/>
  <c r="R88" i="5"/>
  <c r="Q88" i="5"/>
  <c r="P88" i="5"/>
  <c r="E88" i="5"/>
  <c r="O75" i="5"/>
  <c r="N75" i="5"/>
  <c r="M75" i="5"/>
  <c r="L75" i="5"/>
  <c r="K75" i="5"/>
  <c r="J75" i="5"/>
  <c r="I75" i="5"/>
  <c r="S75" i="5" s="1"/>
  <c r="H75" i="5"/>
  <c r="R75" i="5" s="1"/>
  <c r="G75" i="5"/>
  <c r="F75" i="5"/>
  <c r="C75" i="5"/>
  <c r="B75" i="5"/>
  <c r="E75" i="5" s="1"/>
  <c r="O74" i="5"/>
  <c r="N74" i="5"/>
  <c r="M74" i="5"/>
  <c r="L74" i="5"/>
  <c r="K74" i="5"/>
  <c r="J74" i="5"/>
  <c r="I74" i="5"/>
  <c r="S74" i="5" s="1"/>
  <c r="H74" i="5"/>
  <c r="R74" i="5" s="1"/>
  <c r="G74" i="5"/>
  <c r="F74" i="5"/>
  <c r="C74" i="5"/>
  <c r="B74" i="5"/>
  <c r="R73" i="5"/>
  <c r="O73" i="5"/>
  <c r="N73" i="5"/>
  <c r="M73" i="5"/>
  <c r="L73" i="5"/>
  <c r="K73" i="5"/>
  <c r="J73" i="5"/>
  <c r="I73" i="5"/>
  <c r="S73" i="5" s="1"/>
  <c r="H73" i="5"/>
  <c r="P73" i="5" s="1"/>
  <c r="G73" i="5"/>
  <c r="F73" i="5"/>
  <c r="C73" i="5"/>
  <c r="B73" i="5"/>
  <c r="E73" i="5" s="1"/>
  <c r="U72" i="5"/>
  <c r="T72" i="5"/>
  <c r="S72" i="5"/>
  <c r="R72" i="5"/>
  <c r="Q72" i="5"/>
  <c r="P72" i="5"/>
  <c r="E72" i="5"/>
  <c r="S71" i="5"/>
  <c r="R71" i="5"/>
  <c r="Q71" i="5"/>
  <c r="P71" i="5"/>
  <c r="E71" i="5"/>
  <c r="T71" i="5" s="1"/>
  <c r="O69" i="5"/>
  <c r="N69" i="5"/>
  <c r="M69" i="5"/>
  <c r="L69" i="5"/>
  <c r="K69" i="5"/>
  <c r="J69" i="5"/>
  <c r="I69" i="5"/>
  <c r="S69" i="5" s="1"/>
  <c r="H69" i="5"/>
  <c r="R69" i="5" s="1"/>
  <c r="G69" i="5"/>
  <c r="F69" i="5"/>
  <c r="C69" i="5"/>
  <c r="B69" i="5"/>
  <c r="O68" i="5"/>
  <c r="N68" i="5"/>
  <c r="M68" i="5"/>
  <c r="L68" i="5"/>
  <c r="K68" i="5"/>
  <c r="J68" i="5"/>
  <c r="I68" i="5"/>
  <c r="S68" i="5" s="1"/>
  <c r="H68" i="5"/>
  <c r="R68" i="5" s="1"/>
  <c r="G68" i="5"/>
  <c r="F68" i="5"/>
  <c r="E68" i="5"/>
  <c r="C68" i="5"/>
  <c r="B68" i="5"/>
  <c r="U67" i="5"/>
  <c r="S67" i="5"/>
  <c r="R67" i="5"/>
  <c r="Q67" i="5"/>
  <c r="P67" i="5"/>
  <c r="E67" i="5"/>
  <c r="S66" i="5"/>
  <c r="R66" i="5"/>
  <c r="Q66" i="5"/>
  <c r="P66" i="5"/>
  <c r="E66" i="5"/>
  <c r="S65" i="5"/>
  <c r="R65" i="5"/>
  <c r="Q65" i="5"/>
  <c r="P65" i="5"/>
  <c r="E65" i="5"/>
  <c r="U65" i="5" s="1"/>
  <c r="U64" i="5"/>
  <c r="S64" i="5"/>
  <c r="R64" i="5"/>
  <c r="Q64" i="5"/>
  <c r="P64" i="5"/>
  <c r="E64" i="5"/>
  <c r="T64" i="5" s="1"/>
  <c r="S63" i="5"/>
  <c r="R63" i="5"/>
  <c r="Q63" i="5"/>
  <c r="P63" i="5"/>
  <c r="E63" i="5"/>
  <c r="U63" i="5" s="1"/>
  <c r="O61" i="5"/>
  <c r="N61" i="5"/>
  <c r="M61" i="5"/>
  <c r="L61" i="5"/>
  <c r="K61" i="5"/>
  <c r="J61" i="5"/>
  <c r="I61" i="5"/>
  <c r="S61" i="5" s="1"/>
  <c r="H61" i="5"/>
  <c r="R61" i="5" s="1"/>
  <c r="C61" i="5"/>
  <c r="B61" i="5"/>
  <c r="S60" i="5"/>
  <c r="R60" i="5"/>
  <c r="Q60" i="5"/>
  <c r="P60" i="5"/>
  <c r="E60" i="5"/>
  <c r="T60" i="5" s="1"/>
  <c r="S59" i="5"/>
  <c r="R59" i="5"/>
  <c r="Q59" i="5"/>
  <c r="P59" i="5"/>
  <c r="E59" i="5"/>
  <c r="T59" i="5" s="1"/>
  <c r="S58" i="5"/>
  <c r="R58" i="5"/>
  <c r="Q58" i="5"/>
  <c r="P58" i="5"/>
  <c r="E58" i="5"/>
  <c r="U58" i="5" s="1"/>
  <c r="S57" i="5"/>
  <c r="R57" i="5"/>
  <c r="Q57" i="5"/>
  <c r="P57" i="5"/>
  <c r="E57" i="5"/>
  <c r="U57" i="5" s="1"/>
  <c r="O55" i="5"/>
  <c r="N55" i="5"/>
  <c r="M55" i="5"/>
  <c r="L55" i="5"/>
  <c r="K55" i="5"/>
  <c r="J55" i="5"/>
  <c r="I55" i="5"/>
  <c r="S55" i="5" s="1"/>
  <c r="H55" i="5"/>
  <c r="R55" i="5" s="1"/>
  <c r="G55" i="5"/>
  <c r="F55" i="5"/>
  <c r="C55" i="5"/>
  <c r="B55" i="5"/>
  <c r="S54" i="5"/>
  <c r="R54" i="5"/>
  <c r="Q54" i="5"/>
  <c r="P54" i="5"/>
  <c r="E54" i="5"/>
  <c r="U54" i="5" s="1"/>
  <c r="S53" i="5"/>
  <c r="R53" i="5"/>
  <c r="Q53" i="5"/>
  <c r="P53" i="5"/>
  <c r="E53" i="5"/>
  <c r="U53" i="5" s="1"/>
  <c r="S52" i="5"/>
  <c r="R52" i="5"/>
  <c r="Q52" i="5"/>
  <c r="P52" i="5"/>
  <c r="E52" i="5"/>
  <c r="U52" i="5" s="1"/>
  <c r="S51" i="5"/>
  <c r="R51" i="5"/>
  <c r="Q51" i="5"/>
  <c r="P51" i="5"/>
  <c r="E51" i="5"/>
  <c r="U51" i="5" s="1"/>
  <c r="S50" i="5"/>
  <c r="R50" i="5"/>
  <c r="Q50" i="5"/>
  <c r="P50" i="5"/>
  <c r="E50" i="5"/>
  <c r="U50" i="5" s="1"/>
  <c r="S49" i="5"/>
  <c r="R49" i="5"/>
  <c r="Q49" i="5"/>
  <c r="P49" i="5"/>
  <c r="E49" i="5"/>
  <c r="T49" i="5" s="1"/>
  <c r="S48" i="5"/>
  <c r="R48" i="5"/>
  <c r="Q48" i="5"/>
  <c r="P48" i="5"/>
  <c r="E48" i="5"/>
  <c r="T48" i="5" s="1"/>
  <c r="U47" i="5"/>
  <c r="T47" i="5"/>
  <c r="S47" i="5"/>
  <c r="R47" i="5"/>
  <c r="Q47" i="5"/>
  <c r="P47" i="5"/>
  <c r="E47" i="5"/>
  <c r="S46" i="5"/>
  <c r="R46" i="5"/>
  <c r="Q46" i="5"/>
  <c r="P46" i="5"/>
  <c r="E46" i="5"/>
  <c r="S45" i="5"/>
  <c r="R45" i="5"/>
  <c r="Q45" i="5"/>
  <c r="P45" i="5"/>
  <c r="E45" i="5"/>
  <c r="S44" i="5"/>
  <c r="R44" i="5"/>
  <c r="Q44" i="5"/>
  <c r="P44" i="5"/>
  <c r="E44" i="5"/>
  <c r="U44" i="5" s="1"/>
  <c r="O42" i="5"/>
  <c r="N42" i="5"/>
  <c r="M42" i="5"/>
  <c r="L42" i="5"/>
  <c r="K42" i="5"/>
  <c r="J42" i="5"/>
  <c r="I42" i="5"/>
  <c r="H42" i="5"/>
  <c r="G42" i="5"/>
  <c r="F42" i="5"/>
  <c r="C42" i="5"/>
  <c r="B42" i="5"/>
  <c r="U41" i="5"/>
  <c r="T41" i="5"/>
  <c r="S41" i="5"/>
  <c r="R41" i="5"/>
  <c r="Q41" i="5"/>
  <c r="P41" i="5"/>
  <c r="E41" i="5"/>
  <c r="T40" i="5"/>
  <c r="S40" i="5"/>
  <c r="R40" i="5"/>
  <c r="Q40" i="5"/>
  <c r="P40" i="5"/>
  <c r="E40" i="5"/>
  <c r="U40" i="5" s="1"/>
  <c r="S39" i="5"/>
  <c r="R39" i="5"/>
  <c r="Q39" i="5"/>
  <c r="P39" i="5"/>
  <c r="E39" i="5"/>
  <c r="U39" i="5" s="1"/>
  <c r="S38" i="5"/>
  <c r="R38" i="5"/>
  <c r="Q38" i="5"/>
  <c r="P38" i="5"/>
  <c r="E38" i="5"/>
  <c r="U38" i="5" s="1"/>
  <c r="S37" i="5"/>
  <c r="R37" i="5"/>
  <c r="Q37" i="5"/>
  <c r="P37" i="5"/>
  <c r="E37" i="5"/>
  <c r="R35" i="5"/>
  <c r="O35" i="5"/>
  <c r="N35" i="5"/>
  <c r="M35" i="5"/>
  <c r="L35" i="5"/>
  <c r="K35" i="5"/>
  <c r="J35" i="5"/>
  <c r="I35" i="5"/>
  <c r="S35" i="5" s="1"/>
  <c r="H35" i="5"/>
  <c r="G35" i="5"/>
  <c r="F35" i="5"/>
  <c r="C35" i="5"/>
  <c r="B35" i="5"/>
  <c r="S34" i="5"/>
  <c r="R34" i="5"/>
  <c r="Q34" i="5"/>
  <c r="P34" i="5"/>
  <c r="E34" i="5"/>
  <c r="O32" i="5"/>
  <c r="N32" i="5"/>
  <c r="M32" i="5"/>
  <c r="L32" i="5"/>
  <c r="K32" i="5"/>
  <c r="J32" i="5"/>
  <c r="I32" i="5"/>
  <c r="S32" i="5" s="1"/>
  <c r="H32" i="5"/>
  <c r="R32" i="5" s="1"/>
  <c r="G32" i="5"/>
  <c r="F32" i="5"/>
  <c r="C32" i="5"/>
  <c r="B32" i="5"/>
  <c r="S31" i="5"/>
  <c r="R31" i="5"/>
  <c r="Q31" i="5"/>
  <c r="P31" i="5"/>
  <c r="E31" i="5"/>
  <c r="T31" i="5" s="1"/>
  <c r="U30" i="5"/>
  <c r="T30" i="5"/>
  <c r="S30" i="5"/>
  <c r="R30" i="5"/>
  <c r="Q30" i="5"/>
  <c r="P30" i="5"/>
  <c r="E30" i="5"/>
  <c r="S29" i="5"/>
  <c r="R29" i="5"/>
  <c r="Q29" i="5"/>
  <c r="P29" i="5"/>
  <c r="E29" i="5"/>
  <c r="U29" i="5" s="1"/>
  <c r="S28" i="5"/>
  <c r="R28" i="5"/>
  <c r="Q28" i="5"/>
  <c r="P28" i="5"/>
  <c r="E28" i="5"/>
  <c r="U28" i="5" s="1"/>
  <c r="O26" i="5"/>
  <c r="N26" i="5"/>
  <c r="M26" i="5"/>
  <c r="L26" i="5"/>
  <c r="K26" i="5"/>
  <c r="J26" i="5"/>
  <c r="I26" i="5"/>
  <c r="S26" i="5" s="1"/>
  <c r="H26" i="5"/>
  <c r="R26" i="5" s="1"/>
  <c r="G26" i="5"/>
  <c r="F26" i="5"/>
  <c r="C26" i="5"/>
  <c r="B26" i="5"/>
  <c r="S25" i="5"/>
  <c r="R25" i="5"/>
  <c r="Q25" i="5"/>
  <c r="P25" i="5"/>
  <c r="E25" i="5"/>
  <c r="U25" i="5" s="1"/>
  <c r="S24" i="5"/>
  <c r="R24" i="5"/>
  <c r="Q24" i="5"/>
  <c r="P24" i="5"/>
  <c r="E24" i="5"/>
  <c r="U24" i="5" s="1"/>
  <c r="S23" i="5"/>
  <c r="R23" i="5"/>
  <c r="Q23" i="5"/>
  <c r="P23" i="5"/>
  <c r="E23" i="5"/>
  <c r="S22" i="5"/>
  <c r="R22" i="5"/>
  <c r="Q22" i="5"/>
  <c r="P22" i="5"/>
  <c r="E22" i="5"/>
  <c r="U22" i="5" s="1"/>
  <c r="S21" i="5"/>
  <c r="R21" i="5"/>
  <c r="Q21" i="5"/>
  <c r="P21" i="5"/>
  <c r="E21" i="5"/>
  <c r="T21" i="5" s="1"/>
  <c r="S20" i="5"/>
  <c r="R20" i="5"/>
  <c r="Q20" i="5"/>
  <c r="P20" i="5"/>
  <c r="E20" i="5"/>
  <c r="U20" i="5" s="1"/>
  <c r="U19" i="5"/>
  <c r="S19" i="5"/>
  <c r="R19" i="5"/>
  <c r="Q19" i="5"/>
  <c r="P19" i="5"/>
  <c r="E19" i="5"/>
  <c r="T19" i="5" s="1"/>
  <c r="S17" i="5"/>
  <c r="R17" i="5"/>
  <c r="O17" i="5"/>
  <c r="N17" i="5"/>
  <c r="M17" i="5"/>
  <c r="L17" i="5"/>
  <c r="K17" i="5"/>
  <c r="J17" i="5"/>
  <c r="I17" i="5"/>
  <c r="H17" i="5"/>
  <c r="P17" i="5" s="1"/>
  <c r="G17" i="5"/>
  <c r="F17" i="5"/>
  <c r="C17" i="5"/>
  <c r="B17" i="5"/>
  <c r="E17" i="5" s="1"/>
  <c r="U16" i="5"/>
  <c r="T16" i="5"/>
  <c r="S16" i="5"/>
  <c r="R16" i="5"/>
  <c r="Q16" i="5"/>
  <c r="P16" i="5"/>
  <c r="E16" i="5"/>
  <c r="S15" i="5"/>
  <c r="R15" i="5"/>
  <c r="Q15" i="5"/>
  <c r="P15" i="5"/>
  <c r="E15" i="5"/>
  <c r="U15" i="5" s="1"/>
  <c r="S14" i="5"/>
  <c r="R14" i="5"/>
  <c r="Q14" i="5"/>
  <c r="P14" i="5"/>
  <c r="E14" i="5"/>
  <c r="S13" i="5"/>
  <c r="R13" i="5"/>
  <c r="Q13" i="5"/>
  <c r="P13" i="5"/>
  <c r="E13" i="5"/>
  <c r="U12" i="5"/>
  <c r="S12" i="5"/>
  <c r="R12" i="5"/>
  <c r="Q12" i="5"/>
  <c r="P12" i="5"/>
  <c r="E12" i="5"/>
  <c r="T12" i="5" s="1"/>
  <c r="S11" i="5"/>
  <c r="R11" i="5"/>
  <c r="Q11" i="5"/>
  <c r="P11" i="5"/>
  <c r="E11" i="5"/>
  <c r="U11" i="5" s="1"/>
  <c r="S10" i="5"/>
  <c r="R10" i="5"/>
  <c r="Q10" i="5"/>
  <c r="P10" i="5"/>
  <c r="E10" i="5"/>
  <c r="T10" i="5" s="1"/>
  <c r="U9" i="5"/>
  <c r="T9" i="5"/>
  <c r="S9" i="5"/>
  <c r="R9" i="5"/>
  <c r="Q9" i="5"/>
  <c r="P9" i="5"/>
  <c r="E9" i="5"/>
  <c r="S96" i="4"/>
  <c r="R96" i="4"/>
  <c r="Q96" i="4"/>
  <c r="P96" i="4"/>
  <c r="E96" i="4"/>
  <c r="S95" i="4"/>
  <c r="R95" i="4"/>
  <c r="Q95" i="4"/>
  <c r="P95" i="4"/>
  <c r="E95" i="4"/>
  <c r="U95" i="4" s="1"/>
  <c r="S94" i="4"/>
  <c r="R94" i="4"/>
  <c r="Q94" i="4"/>
  <c r="P94" i="4"/>
  <c r="E94" i="4"/>
  <c r="T94" i="4" s="1"/>
  <c r="U93" i="4"/>
  <c r="S93" i="4"/>
  <c r="R93" i="4"/>
  <c r="Q93" i="4"/>
  <c r="P93" i="4"/>
  <c r="E93" i="4"/>
  <c r="T93" i="4" s="1"/>
  <c r="S92" i="4"/>
  <c r="R92" i="4"/>
  <c r="Q92" i="4"/>
  <c r="P92" i="4"/>
  <c r="E92" i="4"/>
  <c r="U92" i="4" s="1"/>
  <c r="T91" i="4"/>
  <c r="S91" i="4"/>
  <c r="R91" i="4"/>
  <c r="Q91" i="4"/>
  <c r="P91" i="4"/>
  <c r="E91" i="4"/>
  <c r="U91" i="4" s="1"/>
  <c r="S90" i="4"/>
  <c r="R90" i="4"/>
  <c r="Q90" i="4"/>
  <c r="P90" i="4"/>
  <c r="E90" i="4"/>
  <c r="S89" i="4"/>
  <c r="R89" i="4"/>
  <c r="Q89" i="4"/>
  <c r="P89" i="4"/>
  <c r="E89" i="4"/>
  <c r="U89" i="4" s="1"/>
  <c r="S88" i="4"/>
  <c r="R88" i="4"/>
  <c r="Q88" i="4"/>
  <c r="P88" i="4"/>
  <c r="E88" i="4"/>
  <c r="U88" i="4" s="1"/>
  <c r="O75" i="4"/>
  <c r="N75" i="4"/>
  <c r="M75" i="4"/>
  <c r="L75" i="4"/>
  <c r="K75" i="4"/>
  <c r="J75" i="4"/>
  <c r="I75" i="4"/>
  <c r="H75" i="4"/>
  <c r="G75" i="4"/>
  <c r="F75" i="4"/>
  <c r="C75" i="4"/>
  <c r="B75" i="4"/>
  <c r="S74" i="4"/>
  <c r="R74" i="4"/>
  <c r="O74" i="4"/>
  <c r="N74" i="4"/>
  <c r="M74" i="4"/>
  <c r="L74" i="4"/>
  <c r="K74" i="4"/>
  <c r="Q74" i="4" s="1"/>
  <c r="J74" i="4"/>
  <c r="I74" i="4"/>
  <c r="H74" i="4"/>
  <c r="G74" i="4"/>
  <c r="F74" i="4"/>
  <c r="C74" i="4"/>
  <c r="B74" i="4"/>
  <c r="S73" i="4"/>
  <c r="O73" i="4"/>
  <c r="N73" i="4"/>
  <c r="M73" i="4"/>
  <c r="L73" i="4"/>
  <c r="K73" i="4"/>
  <c r="J73" i="4"/>
  <c r="I73" i="4"/>
  <c r="H73" i="4"/>
  <c r="R73" i="4" s="1"/>
  <c r="G73" i="4"/>
  <c r="F73" i="4"/>
  <c r="C73" i="4"/>
  <c r="B73" i="4"/>
  <c r="S72" i="4"/>
  <c r="R72" i="4"/>
  <c r="Q72" i="4"/>
  <c r="P72" i="4"/>
  <c r="E72" i="4"/>
  <c r="T72" i="4" s="1"/>
  <c r="S71" i="4"/>
  <c r="R71" i="4"/>
  <c r="Q71" i="4"/>
  <c r="P71" i="4"/>
  <c r="E71" i="4"/>
  <c r="U71" i="4" s="1"/>
  <c r="O69" i="4"/>
  <c r="N69" i="4"/>
  <c r="M69" i="4"/>
  <c r="L69" i="4"/>
  <c r="K69" i="4"/>
  <c r="J69" i="4"/>
  <c r="I69" i="4"/>
  <c r="S69" i="4" s="1"/>
  <c r="H69" i="4"/>
  <c r="G69" i="4"/>
  <c r="F69" i="4"/>
  <c r="C69" i="4"/>
  <c r="B69" i="4"/>
  <c r="S68" i="4"/>
  <c r="O68" i="4"/>
  <c r="N68" i="4"/>
  <c r="M68" i="4"/>
  <c r="L68" i="4"/>
  <c r="K68" i="4"/>
  <c r="J68" i="4"/>
  <c r="I68" i="4"/>
  <c r="H68" i="4"/>
  <c r="R68" i="4" s="1"/>
  <c r="G68" i="4"/>
  <c r="F68" i="4"/>
  <c r="C68" i="4"/>
  <c r="B68" i="4"/>
  <c r="E68" i="4" s="1"/>
  <c r="S67" i="4"/>
  <c r="R67" i="4"/>
  <c r="Q67" i="4"/>
  <c r="P67" i="4"/>
  <c r="E67" i="4"/>
  <c r="T67" i="4" s="1"/>
  <c r="U66" i="4"/>
  <c r="T66" i="4"/>
  <c r="S66" i="4"/>
  <c r="R66" i="4"/>
  <c r="Q66" i="4"/>
  <c r="P66" i="4"/>
  <c r="E66" i="4"/>
  <c r="S65" i="4"/>
  <c r="R65" i="4"/>
  <c r="Q65" i="4"/>
  <c r="P65" i="4"/>
  <c r="E65" i="4"/>
  <c r="S64" i="4"/>
  <c r="R64" i="4"/>
  <c r="Q64" i="4"/>
  <c r="P64" i="4"/>
  <c r="E64" i="4"/>
  <c r="U64" i="4" s="1"/>
  <c r="S63" i="4"/>
  <c r="R63" i="4"/>
  <c r="Q63" i="4"/>
  <c r="P63" i="4"/>
  <c r="E63" i="4"/>
  <c r="U63" i="4" s="1"/>
  <c r="O61" i="4"/>
  <c r="N61" i="4"/>
  <c r="M61" i="4"/>
  <c r="L61" i="4"/>
  <c r="K61" i="4"/>
  <c r="J61" i="4"/>
  <c r="I61" i="4"/>
  <c r="H61" i="4"/>
  <c r="C61" i="4"/>
  <c r="B61" i="4"/>
  <c r="S60" i="4"/>
  <c r="R60" i="4"/>
  <c r="Q60" i="4"/>
  <c r="P60" i="4"/>
  <c r="E60" i="4"/>
  <c r="U60" i="4" s="1"/>
  <c r="T59" i="4"/>
  <c r="S59" i="4"/>
  <c r="R59" i="4"/>
  <c r="Q59" i="4"/>
  <c r="P59" i="4"/>
  <c r="E59" i="4"/>
  <c r="U59" i="4" s="1"/>
  <c r="S58" i="4"/>
  <c r="R58" i="4"/>
  <c r="Q58" i="4"/>
  <c r="P58" i="4"/>
  <c r="E58" i="4"/>
  <c r="S57" i="4"/>
  <c r="R57" i="4"/>
  <c r="Q57" i="4"/>
  <c r="P57" i="4"/>
  <c r="E57" i="4"/>
  <c r="U57" i="4" s="1"/>
  <c r="O55" i="4"/>
  <c r="N55" i="4"/>
  <c r="M55" i="4"/>
  <c r="L55" i="4"/>
  <c r="K55" i="4"/>
  <c r="J55" i="4"/>
  <c r="I55" i="4"/>
  <c r="S55" i="4" s="1"/>
  <c r="H55" i="4"/>
  <c r="R55" i="4" s="1"/>
  <c r="G55" i="4"/>
  <c r="F55" i="4"/>
  <c r="C55" i="4"/>
  <c r="B55" i="4"/>
  <c r="E55" i="4" s="1"/>
  <c r="S54" i="4"/>
  <c r="R54" i="4"/>
  <c r="Q54" i="4"/>
  <c r="P54" i="4"/>
  <c r="E54" i="4"/>
  <c r="T54" i="4" s="1"/>
  <c r="U53" i="4"/>
  <c r="S53" i="4"/>
  <c r="R53" i="4"/>
  <c r="Q53" i="4"/>
  <c r="P53" i="4"/>
  <c r="E53" i="4"/>
  <c r="T53" i="4" s="1"/>
  <c r="S52" i="4"/>
  <c r="R52" i="4"/>
  <c r="Q52" i="4"/>
  <c r="P52" i="4"/>
  <c r="E52" i="4"/>
  <c r="U52" i="4" s="1"/>
  <c r="S51" i="4"/>
  <c r="R51" i="4"/>
  <c r="Q51" i="4"/>
  <c r="P51" i="4"/>
  <c r="E51" i="4"/>
  <c r="U51" i="4" s="1"/>
  <c r="S50" i="4"/>
  <c r="R50" i="4"/>
  <c r="Q50" i="4"/>
  <c r="P50" i="4"/>
  <c r="E50" i="4"/>
  <c r="T50" i="4" s="1"/>
  <c r="U49" i="4"/>
  <c r="S49" i="4"/>
  <c r="R49" i="4"/>
  <c r="Q49" i="4"/>
  <c r="P49" i="4"/>
  <c r="E49" i="4"/>
  <c r="T49" i="4" s="1"/>
  <c r="S48" i="4"/>
  <c r="R48" i="4"/>
  <c r="Q48" i="4"/>
  <c r="P48" i="4"/>
  <c r="E48" i="4"/>
  <c r="U48" i="4" s="1"/>
  <c r="U47" i="4"/>
  <c r="S47" i="4"/>
  <c r="R47" i="4"/>
  <c r="Q47" i="4"/>
  <c r="P47" i="4"/>
  <c r="E47" i="4"/>
  <c r="T47" i="4" s="1"/>
  <c r="S46" i="4"/>
  <c r="R46" i="4"/>
  <c r="Q46" i="4"/>
  <c r="P46" i="4"/>
  <c r="E46" i="4"/>
  <c r="U46" i="4" s="1"/>
  <c r="S45" i="4"/>
  <c r="R45" i="4"/>
  <c r="Q45" i="4"/>
  <c r="P45" i="4"/>
  <c r="E45" i="4"/>
  <c r="U45" i="4" s="1"/>
  <c r="S44" i="4"/>
  <c r="R44" i="4"/>
  <c r="Q44" i="4"/>
  <c r="P44" i="4"/>
  <c r="E44" i="4"/>
  <c r="U44" i="4" s="1"/>
  <c r="O42" i="4"/>
  <c r="N42" i="4"/>
  <c r="M42" i="4"/>
  <c r="L42" i="4"/>
  <c r="K42" i="4"/>
  <c r="J42" i="4"/>
  <c r="I42" i="4"/>
  <c r="H42" i="4"/>
  <c r="G42" i="4"/>
  <c r="F42" i="4"/>
  <c r="C42" i="4"/>
  <c r="B42" i="4"/>
  <c r="U41" i="4"/>
  <c r="T41" i="4"/>
  <c r="S41" i="4"/>
  <c r="R41" i="4"/>
  <c r="Q41" i="4"/>
  <c r="P41" i="4"/>
  <c r="E41" i="4"/>
  <c r="T40" i="4"/>
  <c r="S40" i="4"/>
  <c r="R40" i="4"/>
  <c r="Q40" i="4"/>
  <c r="P40" i="4"/>
  <c r="E40" i="4"/>
  <c r="U40" i="4" s="1"/>
  <c r="S39" i="4"/>
  <c r="R39" i="4"/>
  <c r="Q39" i="4"/>
  <c r="P39" i="4"/>
  <c r="E39" i="4"/>
  <c r="T39" i="4" s="1"/>
  <c r="S38" i="4"/>
  <c r="R38" i="4"/>
  <c r="Q38" i="4"/>
  <c r="P38" i="4"/>
  <c r="E38" i="4"/>
  <c r="U38" i="4" s="1"/>
  <c r="T37" i="4"/>
  <c r="S37" i="4"/>
  <c r="R37" i="4"/>
  <c r="Q37" i="4"/>
  <c r="P37" i="4"/>
  <c r="E37" i="4"/>
  <c r="O35" i="4"/>
  <c r="N35" i="4"/>
  <c r="M35" i="4"/>
  <c r="L35" i="4"/>
  <c r="K35" i="4"/>
  <c r="J35" i="4"/>
  <c r="I35" i="4"/>
  <c r="S35" i="4" s="1"/>
  <c r="H35" i="4"/>
  <c r="R35" i="4" s="1"/>
  <c r="G35" i="4"/>
  <c r="F35" i="4"/>
  <c r="C35" i="4"/>
  <c r="B35" i="4"/>
  <c r="S34" i="4"/>
  <c r="R34" i="4"/>
  <c r="Q34" i="4"/>
  <c r="P34" i="4"/>
  <c r="E34" i="4"/>
  <c r="U34" i="4" s="1"/>
  <c r="O32" i="4"/>
  <c r="N32" i="4"/>
  <c r="M32" i="4"/>
  <c r="L32" i="4"/>
  <c r="K32" i="4"/>
  <c r="J32" i="4"/>
  <c r="I32" i="4"/>
  <c r="S32" i="4" s="1"/>
  <c r="H32" i="4"/>
  <c r="R32" i="4" s="1"/>
  <c r="G32" i="4"/>
  <c r="F32" i="4"/>
  <c r="C32" i="4"/>
  <c r="B32" i="4"/>
  <c r="S31" i="4"/>
  <c r="R31" i="4"/>
  <c r="Q31" i="4"/>
  <c r="P31" i="4"/>
  <c r="E31" i="4"/>
  <c r="U31" i="4" s="1"/>
  <c r="S30" i="4"/>
  <c r="R30" i="4"/>
  <c r="Q30" i="4"/>
  <c r="P30" i="4"/>
  <c r="E30" i="4"/>
  <c r="T30" i="4" s="1"/>
  <c r="S29" i="4"/>
  <c r="R29" i="4"/>
  <c r="Q29" i="4"/>
  <c r="P29" i="4"/>
  <c r="E29" i="4"/>
  <c r="T29" i="4" s="1"/>
  <c r="S28" i="4"/>
  <c r="R28" i="4"/>
  <c r="Q28" i="4"/>
  <c r="P28" i="4"/>
  <c r="E28" i="4"/>
  <c r="U28" i="4" s="1"/>
  <c r="O26" i="4"/>
  <c r="N26" i="4"/>
  <c r="M26" i="4"/>
  <c r="L26" i="4"/>
  <c r="K26" i="4"/>
  <c r="J26" i="4"/>
  <c r="I26" i="4"/>
  <c r="S26" i="4" s="1"/>
  <c r="H26" i="4"/>
  <c r="R26" i="4" s="1"/>
  <c r="G26" i="4"/>
  <c r="F26" i="4"/>
  <c r="C26" i="4"/>
  <c r="B26" i="4"/>
  <c r="T25" i="4"/>
  <c r="S25" i="4"/>
  <c r="R25" i="4"/>
  <c r="Q25" i="4"/>
  <c r="P25" i="4"/>
  <c r="E25" i="4"/>
  <c r="U25" i="4" s="1"/>
  <c r="S24" i="4"/>
  <c r="R24" i="4"/>
  <c r="Q24" i="4"/>
  <c r="P24" i="4"/>
  <c r="E24" i="4"/>
  <c r="U24" i="4" s="1"/>
  <c r="S23" i="4"/>
  <c r="R23" i="4"/>
  <c r="Q23" i="4"/>
  <c r="P23" i="4"/>
  <c r="E23" i="4"/>
  <c r="U23" i="4" s="1"/>
  <c r="U22" i="4"/>
  <c r="T22" i="4"/>
  <c r="S22" i="4"/>
  <c r="R22" i="4"/>
  <c r="Q22" i="4"/>
  <c r="P22" i="4"/>
  <c r="E22" i="4"/>
  <c r="T21" i="4"/>
  <c r="S21" i="4"/>
  <c r="R21" i="4"/>
  <c r="Q21" i="4"/>
  <c r="P21" i="4"/>
  <c r="E21" i="4"/>
  <c r="U21" i="4" s="1"/>
  <c r="S20" i="4"/>
  <c r="R20" i="4"/>
  <c r="Q20" i="4"/>
  <c r="P20" i="4"/>
  <c r="E20" i="4"/>
  <c r="U20" i="4" s="1"/>
  <c r="S19" i="4"/>
  <c r="R19" i="4"/>
  <c r="Q19" i="4"/>
  <c r="P19" i="4"/>
  <c r="E19" i="4"/>
  <c r="T19" i="4" s="1"/>
  <c r="S17" i="4"/>
  <c r="O17" i="4"/>
  <c r="N17" i="4"/>
  <c r="M17" i="4"/>
  <c r="L17" i="4"/>
  <c r="K17" i="4"/>
  <c r="J17" i="4"/>
  <c r="I17" i="4"/>
  <c r="H17" i="4"/>
  <c r="R17" i="4" s="1"/>
  <c r="G17" i="4"/>
  <c r="F17" i="4"/>
  <c r="C17" i="4"/>
  <c r="E17" i="4" s="1"/>
  <c r="B17" i="4"/>
  <c r="S16" i="4"/>
  <c r="R16" i="4"/>
  <c r="Q16" i="4"/>
  <c r="P16" i="4"/>
  <c r="E16" i="4"/>
  <c r="T16" i="4" s="1"/>
  <c r="T15" i="4"/>
  <c r="S15" i="4"/>
  <c r="R15" i="4"/>
  <c r="Q15" i="4"/>
  <c r="P15" i="4"/>
  <c r="E15" i="4"/>
  <c r="T14" i="4"/>
  <c r="S14" i="4"/>
  <c r="R14" i="4"/>
  <c r="Q14" i="4"/>
  <c r="P14" i="4"/>
  <c r="E14" i="4"/>
  <c r="U14" i="4" s="1"/>
  <c r="S13" i="4"/>
  <c r="R13" i="4"/>
  <c r="Q13" i="4"/>
  <c r="P13" i="4"/>
  <c r="E13" i="4"/>
  <c r="S12" i="4"/>
  <c r="R12" i="4"/>
  <c r="Q12" i="4"/>
  <c r="P12" i="4"/>
  <c r="E12" i="4"/>
  <c r="U12" i="4" s="1"/>
  <c r="U11" i="4"/>
  <c r="T11" i="4"/>
  <c r="S11" i="4"/>
  <c r="R11" i="4"/>
  <c r="Q11" i="4"/>
  <c r="P11" i="4"/>
  <c r="E11" i="4"/>
  <c r="T10" i="4"/>
  <c r="S10" i="4"/>
  <c r="R10" i="4"/>
  <c r="Q10" i="4"/>
  <c r="P10" i="4"/>
  <c r="E10" i="4"/>
  <c r="S9" i="4"/>
  <c r="R9" i="4"/>
  <c r="Q9" i="4"/>
  <c r="P9" i="4"/>
  <c r="E9" i="4"/>
  <c r="T9" i="4" s="1"/>
  <c r="S96" i="3"/>
  <c r="R96" i="3"/>
  <c r="Q96" i="3"/>
  <c r="P96" i="3"/>
  <c r="E96" i="3"/>
  <c r="T96" i="3" s="1"/>
  <c r="S95" i="3"/>
  <c r="R95" i="3"/>
  <c r="Q95" i="3"/>
  <c r="P95" i="3"/>
  <c r="E95" i="3"/>
  <c r="S94" i="3"/>
  <c r="R94" i="3"/>
  <c r="Q94" i="3"/>
  <c r="P94" i="3"/>
  <c r="E94" i="3"/>
  <c r="U94" i="3" s="1"/>
  <c r="S93" i="3"/>
  <c r="R93" i="3"/>
  <c r="Q93" i="3"/>
  <c r="P93" i="3"/>
  <c r="E93" i="3"/>
  <c r="T93" i="3" s="1"/>
  <c r="U92" i="3"/>
  <c r="S92" i="3"/>
  <c r="R92" i="3"/>
  <c r="Q92" i="3"/>
  <c r="P92" i="3"/>
  <c r="E92" i="3"/>
  <c r="T92" i="3" s="1"/>
  <c r="S91" i="3"/>
  <c r="R91" i="3"/>
  <c r="Q91" i="3"/>
  <c r="P91" i="3"/>
  <c r="E91" i="3"/>
  <c r="U91" i="3" s="1"/>
  <c r="S90" i="3"/>
  <c r="R90" i="3"/>
  <c r="Q90" i="3"/>
  <c r="P90" i="3"/>
  <c r="E90" i="3"/>
  <c r="U90" i="3" s="1"/>
  <c r="S89" i="3"/>
  <c r="R89" i="3"/>
  <c r="Q89" i="3"/>
  <c r="P89" i="3"/>
  <c r="E89" i="3"/>
  <c r="U89" i="3" s="1"/>
  <c r="S88" i="3"/>
  <c r="R88" i="3"/>
  <c r="Q88" i="3"/>
  <c r="P88" i="3"/>
  <c r="E88" i="3"/>
  <c r="O75" i="3"/>
  <c r="N75" i="3"/>
  <c r="M75" i="3"/>
  <c r="L75" i="3"/>
  <c r="K75" i="3"/>
  <c r="J75" i="3"/>
  <c r="I75" i="3"/>
  <c r="S75" i="3" s="1"/>
  <c r="H75" i="3"/>
  <c r="G75" i="3"/>
  <c r="F75" i="3"/>
  <c r="C75" i="3"/>
  <c r="B75" i="3"/>
  <c r="O74" i="3"/>
  <c r="N74" i="3"/>
  <c r="M74" i="3"/>
  <c r="L74" i="3"/>
  <c r="K74" i="3"/>
  <c r="J74" i="3"/>
  <c r="I74" i="3"/>
  <c r="Q74" i="3" s="1"/>
  <c r="H74" i="3"/>
  <c r="R74" i="3" s="1"/>
  <c r="G74" i="3"/>
  <c r="F74" i="3"/>
  <c r="C74" i="3"/>
  <c r="B74" i="3"/>
  <c r="E74" i="3" s="1"/>
  <c r="R73" i="3"/>
  <c r="O73" i="3"/>
  <c r="N73" i="3"/>
  <c r="M73" i="3"/>
  <c r="L73" i="3"/>
  <c r="K73" i="3"/>
  <c r="J73" i="3"/>
  <c r="I73" i="3"/>
  <c r="S73" i="3" s="1"/>
  <c r="H73" i="3"/>
  <c r="G73" i="3"/>
  <c r="F73" i="3"/>
  <c r="C73" i="3"/>
  <c r="E73" i="3" s="1"/>
  <c r="B73" i="3"/>
  <c r="S72" i="3"/>
  <c r="R72" i="3"/>
  <c r="Q72" i="3"/>
  <c r="P72" i="3"/>
  <c r="E72" i="3"/>
  <c r="T72" i="3" s="1"/>
  <c r="S71" i="3"/>
  <c r="R71" i="3"/>
  <c r="Q71" i="3"/>
  <c r="P71" i="3"/>
  <c r="E71" i="3"/>
  <c r="T71" i="3" s="1"/>
  <c r="O69" i="3"/>
  <c r="N69" i="3"/>
  <c r="M69" i="3"/>
  <c r="L69" i="3"/>
  <c r="K69" i="3"/>
  <c r="J69" i="3"/>
  <c r="I69" i="3"/>
  <c r="S69" i="3" s="1"/>
  <c r="H69" i="3"/>
  <c r="R69" i="3" s="1"/>
  <c r="G69" i="3"/>
  <c r="F69" i="3"/>
  <c r="C69" i="3"/>
  <c r="B69" i="3"/>
  <c r="O68" i="3"/>
  <c r="N68" i="3"/>
  <c r="M68" i="3"/>
  <c r="L68" i="3"/>
  <c r="K68" i="3"/>
  <c r="J68" i="3"/>
  <c r="I68" i="3"/>
  <c r="S68" i="3" s="1"/>
  <c r="H68" i="3"/>
  <c r="R68" i="3" s="1"/>
  <c r="G68" i="3"/>
  <c r="F68" i="3"/>
  <c r="C68" i="3"/>
  <c r="B68" i="3"/>
  <c r="S67" i="3"/>
  <c r="R67" i="3"/>
  <c r="Q67" i="3"/>
  <c r="P67" i="3"/>
  <c r="E67" i="3"/>
  <c r="S66" i="3"/>
  <c r="R66" i="3"/>
  <c r="Q66" i="3"/>
  <c r="P66" i="3"/>
  <c r="E66" i="3"/>
  <c r="U66" i="3" s="1"/>
  <c r="S65" i="3"/>
  <c r="R65" i="3"/>
  <c r="Q65" i="3"/>
  <c r="P65" i="3"/>
  <c r="E65" i="3"/>
  <c r="T65" i="3" s="1"/>
  <c r="U64" i="3"/>
  <c r="S64" i="3"/>
  <c r="R64" i="3"/>
  <c r="Q64" i="3"/>
  <c r="P64" i="3"/>
  <c r="E64" i="3"/>
  <c r="T64" i="3" s="1"/>
  <c r="S63" i="3"/>
  <c r="R63" i="3"/>
  <c r="Q63" i="3"/>
  <c r="P63" i="3"/>
  <c r="E63" i="3"/>
  <c r="U63" i="3" s="1"/>
  <c r="O61" i="3"/>
  <c r="N61" i="3"/>
  <c r="M61" i="3"/>
  <c r="L61" i="3"/>
  <c r="K61" i="3"/>
  <c r="J61" i="3"/>
  <c r="I61" i="3"/>
  <c r="S61" i="3" s="1"/>
  <c r="H61" i="3"/>
  <c r="C61" i="3"/>
  <c r="B61" i="3"/>
  <c r="S60" i="3"/>
  <c r="R60" i="3"/>
  <c r="Q60" i="3"/>
  <c r="P60" i="3"/>
  <c r="E60" i="3"/>
  <c r="T60" i="3" s="1"/>
  <c r="S59" i="3"/>
  <c r="R59" i="3"/>
  <c r="Q59" i="3"/>
  <c r="P59" i="3"/>
  <c r="E59" i="3"/>
  <c r="T59" i="3" s="1"/>
  <c r="S58" i="3"/>
  <c r="R58" i="3"/>
  <c r="Q58" i="3"/>
  <c r="P58" i="3"/>
  <c r="E58" i="3"/>
  <c r="S57" i="3"/>
  <c r="R57" i="3"/>
  <c r="Q57" i="3"/>
  <c r="P57" i="3"/>
  <c r="E57" i="3"/>
  <c r="U57" i="3" s="1"/>
  <c r="O55" i="3"/>
  <c r="N55" i="3"/>
  <c r="M55" i="3"/>
  <c r="L55" i="3"/>
  <c r="K55" i="3"/>
  <c r="J55" i="3"/>
  <c r="I55" i="3"/>
  <c r="S55" i="3" s="1"/>
  <c r="H55" i="3"/>
  <c r="R55" i="3" s="1"/>
  <c r="G55" i="3"/>
  <c r="F55" i="3"/>
  <c r="C55" i="3"/>
  <c r="B55" i="3"/>
  <c r="E55" i="3" s="1"/>
  <c r="S54" i="3"/>
  <c r="R54" i="3"/>
  <c r="Q54" i="3"/>
  <c r="P54" i="3"/>
  <c r="E54" i="3"/>
  <c r="U54" i="3" s="1"/>
  <c r="U53" i="3"/>
  <c r="S53" i="3"/>
  <c r="R53" i="3"/>
  <c r="Q53" i="3"/>
  <c r="P53" i="3"/>
  <c r="E53" i="3"/>
  <c r="T53" i="3" s="1"/>
  <c r="S52" i="3"/>
  <c r="R52" i="3"/>
  <c r="Q52" i="3"/>
  <c r="P52" i="3"/>
  <c r="E52" i="3"/>
  <c r="U52" i="3" s="1"/>
  <c r="S51" i="3"/>
  <c r="R51" i="3"/>
  <c r="Q51" i="3"/>
  <c r="P51" i="3"/>
  <c r="E51" i="3"/>
  <c r="S50" i="3"/>
  <c r="R50" i="3"/>
  <c r="Q50" i="3"/>
  <c r="P50" i="3"/>
  <c r="E50" i="3"/>
  <c r="U50" i="3" s="1"/>
  <c r="S49" i="3"/>
  <c r="R49" i="3"/>
  <c r="Q49" i="3"/>
  <c r="P49" i="3"/>
  <c r="E49" i="3"/>
  <c r="T49" i="3" s="1"/>
  <c r="S48" i="3"/>
  <c r="R48" i="3"/>
  <c r="Q48" i="3"/>
  <c r="P48" i="3"/>
  <c r="E48" i="3"/>
  <c r="T48" i="3" s="1"/>
  <c r="S47" i="3"/>
  <c r="R47" i="3"/>
  <c r="Q47" i="3"/>
  <c r="P47" i="3"/>
  <c r="E47" i="3"/>
  <c r="S46" i="3"/>
  <c r="R46" i="3"/>
  <c r="Q46" i="3"/>
  <c r="P46" i="3"/>
  <c r="E46" i="3"/>
  <c r="U46" i="3" s="1"/>
  <c r="S45" i="3"/>
  <c r="R45" i="3"/>
  <c r="Q45" i="3"/>
  <c r="P45" i="3"/>
  <c r="E45" i="3"/>
  <c r="S44" i="3"/>
  <c r="R44" i="3"/>
  <c r="Q44" i="3"/>
  <c r="P44" i="3"/>
  <c r="E44" i="3"/>
  <c r="U44" i="3" s="1"/>
  <c r="S42" i="3"/>
  <c r="O42" i="3"/>
  <c r="N42" i="3"/>
  <c r="M42" i="3"/>
  <c r="L42" i="3"/>
  <c r="K42" i="3"/>
  <c r="J42" i="3"/>
  <c r="I42" i="3"/>
  <c r="H42" i="3"/>
  <c r="R42" i="3" s="1"/>
  <c r="G42" i="3"/>
  <c r="F42" i="3"/>
  <c r="C42" i="3"/>
  <c r="B42" i="3"/>
  <c r="E42" i="3" s="1"/>
  <c r="S41" i="3"/>
  <c r="R41" i="3"/>
  <c r="Q41" i="3"/>
  <c r="P41" i="3"/>
  <c r="E41" i="3"/>
  <c r="U41" i="3" s="1"/>
  <c r="S40" i="3"/>
  <c r="R40" i="3"/>
  <c r="Q40" i="3"/>
  <c r="P40" i="3"/>
  <c r="E40" i="3"/>
  <c r="T40" i="3" s="1"/>
  <c r="S39" i="3"/>
  <c r="R39" i="3"/>
  <c r="Q39" i="3"/>
  <c r="P39" i="3"/>
  <c r="E39" i="3"/>
  <c r="U39" i="3" s="1"/>
  <c r="S38" i="3"/>
  <c r="R38" i="3"/>
  <c r="Q38" i="3"/>
  <c r="P38" i="3"/>
  <c r="E38" i="3"/>
  <c r="S37" i="3"/>
  <c r="R37" i="3"/>
  <c r="Q37" i="3"/>
  <c r="P37" i="3"/>
  <c r="E37" i="3"/>
  <c r="U37" i="3" s="1"/>
  <c r="S35" i="3"/>
  <c r="O35" i="3"/>
  <c r="N35" i="3"/>
  <c r="M35" i="3"/>
  <c r="L35" i="3"/>
  <c r="K35" i="3"/>
  <c r="J35" i="3"/>
  <c r="I35" i="3"/>
  <c r="H35" i="3"/>
  <c r="R35" i="3" s="1"/>
  <c r="G35" i="3"/>
  <c r="F35" i="3"/>
  <c r="C35" i="3"/>
  <c r="B35" i="3"/>
  <c r="E35" i="3" s="1"/>
  <c r="S34" i="3"/>
  <c r="R34" i="3"/>
  <c r="Q34" i="3"/>
  <c r="P34" i="3"/>
  <c r="E34" i="3"/>
  <c r="S32" i="3"/>
  <c r="O32" i="3"/>
  <c r="N32" i="3"/>
  <c r="M32" i="3"/>
  <c r="L32" i="3"/>
  <c r="K32" i="3"/>
  <c r="J32" i="3"/>
  <c r="I32" i="3"/>
  <c r="H32" i="3"/>
  <c r="R32" i="3" s="1"/>
  <c r="G32" i="3"/>
  <c r="F32" i="3"/>
  <c r="C32" i="3"/>
  <c r="B32" i="3"/>
  <c r="S31" i="3"/>
  <c r="R31" i="3"/>
  <c r="Q31" i="3"/>
  <c r="P31" i="3"/>
  <c r="E31" i="3"/>
  <c r="U30" i="3"/>
  <c r="S30" i="3"/>
  <c r="R30" i="3"/>
  <c r="Q30" i="3"/>
  <c r="P30" i="3"/>
  <c r="E30" i="3"/>
  <c r="T30" i="3" s="1"/>
  <c r="S29" i="3"/>
  <c r="R29" i="3"/>
  <c r="Q29" i="3"/>
  <c r="P29" i="3"/>
  <c r="E29" i="3"/>
  <c r="U29" i="3" s="1"/>
  <c r="S28" i="3"/>
  <c r="R28" i="3"/>
  <c r="Q28" i="3"/>
  <c r="P28" i="3"/>
  <c r="E28" i="3"/>
  <c r="U28" i="3" s="1"/>
  <c r="O26" i="3"/>
  <c r="N26" i="3"/>
  <c r="M26" i="3"/>
  <c r="L26" i="3"/>
  <c r="K26" i="3"/>
  <c r="J26" i="3"/>
  <c r="I26" i="3"/>
  <c r="S26" i="3" s="1"/>
  <c r="H26" i="3"/>
  <c r="R26" i="3" s="1"/>
  <c r="G26" i="3"/>
  <c r="F26" i="3"/>
  <c r="C26" i="3"/>
  <c r="B26" i="3"/>
  <c r="T25" i="3"/>
  <c r="S25" i="3"/>
  <c r="R25" i="3"/>
  <c r="Q25" i="3"/>
  <c r="P25" i="3"/>
  <c r="E25" i="3"/>
  <c r="U25" i="3" s="1"/>
  <c r="S24" i="3"/>
  <c r="R24" i="3"/>
  <c r="Q24" i="3"/>
  <c r="P24" i="3"/>
  <c r="E24" i="3"/>
  <c r="S23" i="3"/>
  <c r="R23" i="3"/>
  <c r="Q23" i="3"/>
  <c r="P23" i="3"/>
  <c r="E23" i="3"/>
  <c r="T23" i="3" s="1"/>
  <c r="U22" i="3"/>
  <c r="T22" i="3"/>
  <c r="S22" i="3"/>
  <c r="R22" i="3"/>
  <c r="Q22" i="3"/>
  <c r="P22" i="3"/>
  <c r="E22" i="3"/>
  <c r="T21" i="3"/>
  <c r="S21" i="3"/>
  <c r="R21" i="3"/>
  <c r="Q21" i="3"/>
  <c r="P21" i="3"/>
  <c r="E21" i="3"/>
  <c r="U21" i="3" s="1"/>
  <c r="S20" i="3"/>
  <c r="R20" i="3"/>
  <c r="Q20" i="3"/>
  <c r="P20" i="3"/>
  <c r="E20" i="3"/>
  <c r="U19" i="3"/>
  <c r="S19" i="3"/>
  <c r="R19" i="3"/>
  <c r="Q19" i="3"/>
  <c r="P19" i="3"/>
  <c r="E19" i="3"/>
  <c r="T19" i="3" s="1"/>
  <c r="S17" i="3"/>
  <c r="O17" i="3"/>
  <c r="N17" i="3"/>
  <c r="M17" i="3"/>
  <c r="L17" i="3"/>
  <c r="K17" i="3"/>
  <c r="J17" i="3"/>
  <c r="I17" i="3"/>
  <c r="H17" i="3"/>
  <c r="R17" i="3" s="1"/>
  <c r="G17" i="3"/>
  <c r="F17" i="3"/>
  <c r="C17" i="3"/>
  <c r="B17" i="3"/>
  <c r="E17" i="3" s="1"/>
  <c r="S16" i="3"/>
  <c r="R16" i="3"/>
  <c r="Q16" i="3"/>
  <c r="P16" i="3"/>
  <c r="E16" i="3"/>
  <c r="U16" i="3" s="1"/>
  <c r="S15" i="3"/>
  <c r="R15" i="3"/>
  <c r="Q15" i="3"/>
  <c r="P15" i="3"/>
  <c r="E15" i="3"/>
  <c r="T15" i="3" s="1"/>
  <c r="T14" i="3"/>
  <c r="S14" i="3"/>
  <c r="R14" i="3"/>
  <c r="Q14" i="3"/>
  <c r="P14" i="3"/>
  <c r="E14" i="3"/>
  <c r="U14" i="3" s="1"/>
  <c r="S13" i="3"/>
  <c r="R13" i="3"/>
  <c r="Q13" i="3"/>
  <c r="P13" i="3"/>
  <c r="E13" i="3"/>
  <c r="S12" i="3"/>
  <c r="R12" i="3"/>
  <c r="Q12" i="3"/>
  <c r="P12" i="3"/>
  <c r="E12" i="3"/>
  <c r="T12" i="3" s="1"/>
  <c r="S11" i="3"/>
  <c r="R11" i="3"/>
  <c r="Q11" i="3"/>
  <c r="P11" i="3"/>
  <c r="E11" i="3"/>
  <c r="T11" i="3" s="1"/>
  <c r="U10" i="3"/>
  <c r="S10" i="3"/>
  <c r="R10" i="3"/>
  <c r="Q10" i="3"/>
  <c r="P10" i="3"/>
  <c r="E10" i="3"/>
  <c r="S9" i="3"/>
  <c r="R9" i="3"/>
  <c r="Q9" i="3"/>
  <c r="P9" i="3"/>
  <c r="E9" i="3"/>
  <c r="T9" i="3" s="1"/>
  <c r="U96" i="2"/>
  <c r="T96" i="2"/>
  <c r="S96" i="2"/>
  <c r="R96" i="2"/>
  <c r="Q96" i="2"/>
  <c r="P96" i="2"/>
  <c r="E96" i="2"/>
  <c r="T95" i="2"/>
  <c r="S95" i="2"/>
  <c r="R95" i="2"/>
  <c r="Q95" i="2"/>
  <c r="P95" i="2"/>
  <c r="E95" i="2"/>
  <c r="U95" i="2" s="1"/>
  <c r="S94" i="2"/>
  <c r="R94" i="2"/>
  <c r="Q94" i="2"/>
  <c r="P94" i="2"/>
  <c r="E94" i="2"/>
  <c r="U94" i="2" s="1"/>
  <c r="S93" i="2"/>
  <c r="R93" i="2"/>
  <c r="Q93" i="2"/>
  <c r="P93" i="2"/>
  <c r="E93" i="2"/>
  <c r="T93" i="2" s="1"/>
  <c r="T92" i="2"/>
  <c r="S92" i="2"/>
  <c r="R92" i="2"/>
  <c r="Q92" i="2"/>
  <c r="P92" i="2"/>
  <c r="E92" i="2"/>
  <c r="U92" i="2" s="1"/>
  <c r="T91" i="2"/>
  <c r="S91" i="2"/>
  <c r="R91" i="2"/>
  <c r="Q91" i="2"/>
  <c r="P91" i="2"/>
  <c r="E91" i="2"/>
  <c r="U91" i="2" s="1"/>
  <c r="U90" i="2"/>
  <c r="T90" i="2"/>
  <c r="S90" i="2"/>
  <c r="R90" i="2"/>
  <c r="Q90" i="2"/>
  <c r="P90" i="2"/>
  <c r="E90" i="2"/>
  <c r="S89" i="2"/>
  <c r="R89" i="2"/>
  <c r="Q89" i="2"/>
  <c r="P89" i="2"/>
  <c r="E89" i="2"/>
  <c r="U89" i="2" s="1"/>
  <c r="S88" i="2"/>
  <c r="R88" i="2"/>
  <c r="Q88" i="2"/>
  <c r="P88" i="2"/>
  <c r="E88" i="2"/>
  <c r="U88" i="2" s="1"/>
  <c r="O75" i="2"/>
  <c r="N75" i="2"/>
  <c r="M75" i="2"/>
  <c r="L75" i="2"/>
  <c r="K75" i="2"/>
  <c r="J75" i="2"/>
  <c r="I75" i="2"/>
  <c r="H75" i="2"/>
  <c r="R75" i="2" s="1"/>
  <c r="G75" i="2"/>
  <c r="F75" i="2"/>
  <c r="C75" i="2"/>
  <c r="B75" i="2"/>
  <c r="E75" i="2" s="1"/>
  <c r="O74" i="2"/>
  <c r="N74" i="2"/>
  <c r="M74" i="2"/>
  <c r="L74" i="2"/>
  <c r="K74" i="2"/>
  <c r="J74" i="2"/>
  <c r="I74" i="2"/>
  <c r="S74" i="2" s="1"/>
  <c r="H74" i="2"/>
  <c r="R74" i="2" s="1"/>
  <c r="G74" i="2"/>
  <c r="F74" i="2"/>
  <c r="C74" i="2"/>
  <c r="B74" i="2"/>
  <c r="E74" i="2" s="1"/>
  <c r="O73" i="2"/>
  <c r="N73" i="2"/>
  <c r="M73" i="2"/>
  <c r="L73" i="2"/>
  <c r="K73" i="2"/>
  <c r="J73" i="2"/>
  <c r="I73" i="2"/>
  <c r="S73" i="2" s="1"/>
  <c r="H73" i="2"/>
  <c r="R73" i="2" s="1"/>
  <c r="G73" i="2"/>
  <c r="F73" i="2"/>
  <c r="C73" i="2"/>
  <c r="B73" i="2"/>
  <c r="E73" i="2" s="1"/>
  <c r="S72" i="2"/>
  <c r="R72" i="2"/>
  <c r="Q72" i="2"/>
  <c r="P72" i="2"/>
  <c r="E72" i="2"/>
  <c r="U72" i="2" s="1"/>
  <c r="T71" i="2"/>
  <c r="S71" i="2"/>
  <c r="R71" i="2"/>
  <c r="Q71" i="2"/>
  <c r="P71" i="2"/>
  <c r="E71" i="2"/>
  <c r="U71" i="2" s="1"/>
  <c r="O69" i="2"/>
  <c r="N69" i="2"/>
  <c r="M69" i="2"/>
  <c r="L69" i="2"/>
  <c r="K69" i="2"/>
  <c r="J69" i="2"/>
  <c r="I69" i="2"/>
  <c r="S69" i="2" s="1"/>
  <c r="H69" i="2"/>
  <c r="R69" i="2" s="1"/>
  <c r="G69" i="2"/>
  <c r="F69" i="2"/>
  <c r="C69" i="2"/>
  <c r="B69" i="2"/>
  <c r="S68" i="2"/>
  <c r="O68" i="2"/>
  <c r="N68" i="2"/>
  <c r="M68" i="2"/>
  <c r="L68" i="2"/>
  <c r="K68" i="2"/>
  <c r="J68" i="2"/>
  <c r="I68" i="2"/>
  <c r="H68" i="2"/>
  <c r="R68" i="2" s="1"/>
  <c r="G68" i="2"/>
  <c r="F68" i="2"/>
  <c r="C68" i="2"/>
  <c r="B68" i="2"/>
  <c r="S67" i="2"/>
  <c r="R67" i="2"/>
  <c r="Q67" i="2"/>
  <c r="P67" i="2"/>
  <c r="E67" i="2"/>
  <c r="U67" i="2" s="1"/>
  <c r="S66" i="2"/>
  <c r="R66" i="2"/>
  <c r="Q66" i="2"/>
  <c r="P66" i="2"/>
  <c r="E66" i="2"/>
  <c r="U66" i="2" s="1"/>
  <c r="T65" i="2"/>
  <c r="S65" i="2"/>
  <c r="R65" i="2"/>
  <c r="Q65" i="2"/>
  <c r="P65" i="2"/>
  <c r="E65" i="2"/>
  <c r="U65" i="2" s="1"/>
  <c r="S64" i="2"/>
  <c r="R64" i="2"/>
  <c r="Q64" i="2"/>
  <c r="P64" i="2"/>
  <c r="E64" i="2"/>
  <c r="T64" i="2" s="1"/>
  <c r="S63" i="2"/>
  <c r="R63" i="2"/>
  <c r="Q63" i="2"/>
  <c r="P63" i="2"/>
  <c r="E63" i="2"/>
  <c r="T63" i="2" s="1"/>
  <c r="O61" i="2"/>
  <c r="N61" i="2"/>
  <c r="M61" i="2"/>
  <c r="L61" i="2"/>
  <c r="K61" i="2"/>
  <c r="J61" i="2"/>
  <c r="I61" i="2"/>
  <c r="S61" i="2" s="1"/>
  <c r="H61" i="2"/>
  <c r="R61" i="2" s="1"/>
  <c r="C61" i="2"/>
  <c r="B61" i="2"/>
  <c r="S60" i="2"/>
  <c r="R60" i="2"/>
  <c r="Q60" i="2"/>
  <c r="P60" i="2"/>
  <c r="E60" i="2"/>
  <c r="T60" i="2" s="1"/>
  <c r="S59" i="2"/>
  <c r="R59" i="2"/>
  <c r="Q59" i="2"/>
  <c r="P59" i="2"/>
  <c r="E59" i="2"/>
  <c r="U59" i="2" s="1"/>
  <c r="S58" i="2"/>
  <c r="R58" i="2"/>
  <c r="Q58" i="2"/>
  <c r="P58" i="2"/>
  <c r="E58" i="2"/>
  <c r="U58" i="2" s="1"/>
  <c r="S57" i="2"/>
  <c r="R57" i="2"/>
  <c r="Q57" i="2"/>
  <c r="P57" i="2"/>
  <c r="E57" i="2"/>
  <c r="T57" i="2" s="1"/>
  <c r="O55" i="2"/>
  <c r="N55" i="2"/>
  <c r="M55" i="2"/>
  <c r="L55" i="2"/>
  <c r="K55" i="2"/>
  <c r="J55" i="2"/>
  <c r="I55" i="2"/>
  <c r="H55" i="2"/>
  <c r="R55" i="2" s="1"/>
  <c r="G55" i="2"/>
  <c r="F55" i="2"/>
  <c r="C55" i="2"/>
  <c r="B55" i="2"/>
  <c r="U54" i="2"/>
  <c r="T54" i="2"/>
  <c r="S54" i="2"/>
  <c r="R54" i="2"/>
  <c r="Q54" i="2"/>
  <c r="P54" i="2"/>
  <c r="E54" i="2"/>
  <c r="T53" i="2"/>
  <c r="S53" i="2"/>
  <c r="R53" i="2"/>
  <c r="Q53" i="2"/>
  <c r="P53" i="2"/>
  <c r="E53" i="2"/>
  <c r="U53" i="2" s="1"/>
  <c r="S52" i="2"/>
  <c r="R52" i="2"/>
  <c r="Q52" i="2"/>
  <c r="P52" i="2"/>
  <c r="E52" i="2"/>
  <c r="U52" i="2" s="1"/>
  <c r="S51" i="2"/>
  <c r="R51" i="2"/>
  <c r="Q51" i="2"/>
  <c r="P51" i="2"/>
  <c r="E51" i="2"/>
  <c r="U51" i="2" s="1"/>
  <c r="S50" i="2"/>
  <c r="R50" i="2"/>
  <c r="Q50" i="2"/>
  <c r="P50" i="2"/>
  <c r="E50" i="2"/>
  <c r="T50" i="2" s="1"/>
  <c r="S49" i="2"/>
  <c r="R49" i="2"/>
  <c r="Q49" i="2"/>
  <c r="P49" i="2"/>
  <c r="E49" i="2"/>
  <c r="T49" i="2" s="1"/>
  <c r="S48" i="2"/>
  <c r="R48" i="2"/>
  <c r="Q48" i="2"/>
  <c r="P48" i="2"/>
  <c r="E48" i="2"/>
  <c r="U48" i="2" s="1"/>
  <c r="S47" i="2"/>
  <c r="R47" i="2"/>
  <c r="Q47" i="2"/>
  <c r="P47" i="2"/>
  <c r="E47" i="2"/>
  <c r="T47" i="2" s="1"/>
  <c r="U46" i="2"/>
  <c r="S46" i="2"/>
  <c r="R46" i="2"/>
  <c r="Q46" i="2"/>
  <c r="P46" i="2"/>
  <c r="E46" i="2"/>
  <c r="T46" i="2" s="1"/>
  <c r="U45" i="2"/>
  <c r="T45" i="2"/>
  <c r="S45" i="2"/>
  <c r="R45" i="2"/>
  <c r="Q45" i="2"/>
  <c r="P45" i="2"/>
  <c r="E45" i="2"/>
  <c r="S44" i="2"/>
  <c r="R44" i="2"/>
  <c r="Q44" i="2"/>
  <c r="P44" i="2"/>
  <c r="E44" i="2"/>
  <c r="U44" i="2" s="1"/>
  <c r="O42" i="2"/>
  <c r="N42" i="2"/>
  <c r="M42" i="2"/>
  <c r="L42" i="2"/>
  <c r="K42" i="2"/>
  <c r="J42" i="2"/>
  <c r="I42" i="2"/>
  <c r="S42" i="2" s="1"/>
  <c r="H42" i="2"/>
  <c r="G42" i="2"/>
  <c r="F42" i="2"/>
  <c r="C42" i="2"/>
  <c r="B42" i="2"/>
  <c r="S41" i="2"/>
  <c r="R41" i="2"/>
  <c r="Q41" i="2"/>
  <c r="P41" i="2"/>
  <c r="E41" i="2"/>
  <c r="U41" i="2" s="1"/>
  <c r="S40" i="2"/>
  <c r="R40" i="2"/>
  <c r="Q40" i="2"/>
  <c r="P40" i="2"/>
  <c r="E40" i="2"/>
  <c r="U40" i="2" s="1"/>
  <c r="S39" i="2"/>
  <c r="R39" i="2"/>
  <c r="Q39" i="2"/>
  <c r="P39" i="2"/>
  <c r="E39" i="2"/>
  <c r="T39" i="2" s="1"/>
  <c r="S38" i="2"/>
  <c r="R38" i="2"/>
  <c r="Q38" i="2"/>
  <c r="P38" i="2"/>
  <c r="E38" i="2"/>
  <c r="U38" i="2" s="1"/>
  <c r="S37" i="2"/>
  <c r="R37" i="2"/>
  <c r="Q37" i="2"/>
  <c r="P37" i="2"/>
  <c r="E37" i="2"/>
  <c r="U37" i="2" s="1"/>
  <c r="O35" i="2"/>
  <c r="N35" i="2"/>
  <c r="M35" i="2"/>
  <c r="L35" i="2"/>
  <c r="K35" i="2"/>
  <c r="J35" i="2"/>
  <c r="I35" i="2"/>
  <c r="S35" i="2" s="1"/>
  <c r="H35" i="2"/>
  <c r="R35" i="2" s="1"/>
  <c r="G35" i="2"/>
  <c r="F35" i="2"/>
  <c r="C35" i="2"/>
  <c r="B35" i="2"/>
  <c r="S34" i="2"/>
  <c r="R34" i="2"/>
  <c r="Q34" i="2"/>
  <c r="P34" i="2"/>
  <c r="E34" i="2"/>
  <c r="U34" i="2" s="1"/>
  <c r="O32" i="2"/>
  <c r="N32" i="2"/>
  <c r="M32" i="2"/>
  <c r="L32" i="2"/>
  <c r="K32" i="2"/>
  <c r="J32" i="2"/>
  <c r="I32" i="2"/>
  <c r="S32" i="2" s="1"/>
  <c r="H32" i="2"/>
  <c r="R32" i="2" s="1"/>
  <c r="G32" i="2"/>
  <c r="F32" i="2"/>
  <c r="C32" i="2"/>
  <c r="B32" i="2"/>
  <c r="S31" i="2"/>
  <c r="R31" i="2"/>
  <c r="Q31" i="2"/>
  <c r="P31" i="2"/>
  <c r="E31" i="2"/>
  <c r="U31" i="2" s="1"/>
  <c r="U30" i="2"/>
  <c r="S30" i="2"/>
  <c r="R30" i="2"/>
  <c r="Q30" i="2"/>
  <c r="P30" i="2"/>
  <c r="E30" i="2"/>
  <c r="T30" i="2" s="1"/>
  <c r="S29" i="2"/>
  <c r="R29" i="2"/>
  <c r="Q29" i="2"/>
  <c r="P29" i="2"/>
  <c r="E29" i="2"/>
  <c r="U29" i="2" s="1"/>
  <c r="S28" i="2"/>
  <c r="R28" i="2"/>
  <c r="Q28" i="2"/>
  <c r="P28" i="2"/>
  <c r="E28" i="2"/>
  <c r="U28" i="2" s="1"/>
  <c r="O26" i="2"/>
  <c r="N26" i="2"/>
  <c r="M26" i="2"/>
  <c r="L26" i="2"/>
  <c r="K26" i="2"/>
  <c r="J26" i="2"/>
  <c r="I26" i="2"/>
  <c r="H26" i="2"/>
  <c r="R26" i="2" s="1"/>
  <c r="G26" i="2"/>
  <c r="F26" i="2"/>
  <c r="C26" i="2"/>
  <c r="B26" i="2"/>
  <c r="S25" i="2"/>
  <c r="R25" i="2"/>
  <c r="Q25" i="2"/>
  <c r="P25" i="2"/>
  <c r="E25" i="2"/>
  <c r="U25" i="2" s="1"/>
  <c r="S24" i="2"/>
  <c r="R24" i="2"/>
  <c r="Q24" i="2"/>
  <c r="P24" i="2"/>
  <c r="E24" i="2"/>
  <c r="T24" i="2" s="1"/>
  <c r="T23" i="2"/>
  <c r="S23" i="2"/>
  <c r="R23" i="2"/>
  <c r="Q23" i="2"/>
  <c r="P23" i="2"/>
  <c r="E23" i="2"/>
  <c r="U23" i="2" s="1"/>
  <c r="S22" i="2"/>
  <c r="R22" i="2"/>
  <c r="Q22" i="2"/>
  <c r="P22" i="2"/>
  <c r="E22" i="2"/>
  <c r="T22" i="2" s="1"/>
  <c r="S21" i="2"/>
  <c r="R21" i="2"/>
  <c r="Q21" i="2"/>
  <c r="P21" i="2"/>
  <c r="E21" i="2"/>
  <c r="T21" i="2" s="1"/>
  <c r="S20" i="2"/>
  <c r="R20" i="2"/>
  <c r="Q20" i="2"/>
  <c r="P20" i="2"/>
  <c r="E20" i="2"/>
  <c r="U20" i="2" s="1"/>
  <c r="T19" i="2"/>
  <c r="S19" i="2"/>
  <c r="R19" i="2"/>
  <c r="Q19" i="2"/>
  <c r="P19" i="2"/>
  <c r="E19" i="2"/>
  <c r="U19" i="2" s="1"/>
  <c r="O17" i="2"/>
  <c r="N17" i="2"/>
  <c r="M17" i="2"/>
  <c r="L17" i="2"/>
  <c r="K17" i="2"/>
  <c r="J17" i="2"/>
  <c r="I17" i="2"/>
  <c r="S17" i="2" s="1"/>
  <c r="H17" i="2"/>
  <c r="R17" i="2" s="1"/>
  <c r="G17" i="2"/>
  <c r="F17" i="2"/>
  <c r="C17" i="2"/>
  <c r="B17" i="2"/>
  <c r="E17" i="2" s="1"/>
  <c r="S16" i="2"/>
  <c r="R16" i="2"/>
  <c r="Q16" i="2"/>
  <c r="P16" i="2"/>
  <c r="E16" i="2"/>
  <c r="U16" i="2" s="1"/>
  <c r="S15" i="2"/>
  <c r="R15" i="2"/>
  <c r="Q15" i="2"/>
  <c r="P15" i="2"/>
  <c r="E15" i="2"/>
  <c r="T15" i="2" s="1"/>
  <c r="U14" i="2"/>
  <c r="S14" i="2"/>
  <c r="R14" i="2"/>
  <c r="Q14" i="2"/>
  <c r="P14" i="2"/>
  <c r="E14" i="2"/>
  <c r="T14" i="2" s="1"/>
  <c r="S13" i="2"/>
  <c r="R13" i="2"/>
  <c r="Q13" i="2"/>
  <c r="P13" i="2"/>
  <c r="E13" i="2"/>
  <c r="T13" i="2" s="1"/>
  <c r="S12" i="2"/>
  <c r="R12" i="2"/>
  <c r="Q12" i="2"/>
  <c r="P12" i="2"/>
  <c r="E12" i="2"/>
  <c r="U12" i="2" s="1"/>
  <c r="S11" i="2"/>
  <c r="R11" i="2"/>
  <c r="Q11" i="2"/>
  <c r="P11" i="2"/>
  <c r="E11" i="2"/>
  <c r="T11" i="2" s="1"/>
  <c r="S10" i="2"/>
  <c r="R10" i="2"/>
  <c r="Q10" i="2"/>
  <c r="P10" i="2"/>
  <c r="E10" i="2"/>
  <c r="S9" i="2"/>
  <c r="R9" i="2"/>
  <c r="Q9" i="2"/>
  <c r="P9" i="2"/>
  <c r="E9" i="2"/>
  <c r="U9" i="2" s="1"/>
  <c r="U96" i="1"/>
  <c r="T96" i="1"/>
  <c r="S96" i="1"/>
  <c r="R96" i="1"/>
  <c r="Q96" i="1"/>
  <c r="P96" i="1"/>
  <c r="E96" i="1"/>
  <c r="T95" i="1"/>
  <c r="S95" i="1"/>
  <c r="R95" i="1"/>
  <c r="Q95" i="1"/>
  <c r="P95" i="1"/>
  <c r="E95" i="1"/>
  <c r="U95" i="1" s="1"/>
  <c r="U94" i="1"/>
  <c r="S94" i="1"/>
  <c r="R94" i="1"/>
  <c r="Q94" i="1"/>
  <c r="P94" i="1"/>
  <c r="E94" i="1"/>
  <c r="T94" i="1" s="1"/>
  <c r="S93" i="1"/>
  <c r="R93" i="1"/>
  <c r="Q93" i="1"/>
  <c r="P93" i="1"/>
  <c r="E93" i="1"/>
  <c r="U93" i="1" s="1"/>
  <c r="S92" i="1"/>
  <c r="R92" i="1"/>
  <c r="Q92" i="1"/>
  <c r="P92" i="1"/>
  <c r="E92" i="1"/>
  <c r="U92" i="1" s="1"/>
  <c r="T91" i="1"/>
  <c r="S91" i="1"/>
  <c r="R91" i="1"/>
  <c r="Q91" i="1"/>
  <c r="P91" i="1"/>
  <c r="E91" i="1"/>
  <c r="U91" i="1" s="1"/>
  <c r="S90" i="1"/>
  <c r="R90" i="1"/>
  <c r="Q90" i="1"/>
  <c r="P90" i="1"/>
  <c r="E90" i="1"/>
  <c r="T90" i="1" s="1"/>
  <c r="U89" i="1"/>
  <c r="T89" i="1"/>
  <c r="S89" i="1"/>
  <c r="R89" i="1"/>
  <c r="Q89" i="1"/>
  <c r="P89" i="1"/>
  <c r="E89" i="1"/>
  <c r="T88" i="1"/>
  <c r="S88" i="1"/>
  <c r="R88" i="1"/>
  <c r="Q88" i="1"/>
  <c r="P88" i="1"/>
  <c r="E88" i="1"/>
  <c r="U88" i="1" s="1"/>
  <c r="O75" i="1"/>
  <c r="N75" i="1"/>
  <c r="M75" i="1"/>
  <c r="L75" i="1"/>
  <c r="K75" i="1"/>
  <c r="J75" i="1"/>
  <c r="I75" i="1"/>
  <c r="S75" i="1" s="1"/>
  <c r="H75" i="1"/>
  <c r="G75" i="1"/>
  <c r="F75" i="1"/>
  <c r="C75" i="1"/>
  <c r="B75" i="1"/>
  <c r="R74" i="1"/>
  <c r="O74" i="1"/>
  <c r="N74" i="1"/>
  <c r="M74" i="1"/>
  <c r="L74" i="1"/>
  <c r="K74" i="1"/>
  <c r="J74" i="1"/>
  <c r="I74" i="1"/>
  <c r="H74" i="1"/>
  <c r="G74" i="1"/>
  <c r="F74" i="1"/>
  <c r="C74" i="1"/>
  <c r="B74" i="1"/>
  <c r="S73" i="1"/>
  <c r="R73" i="1"/>
  <c r="O73" i="1"/>
  <c r="N73" i="1"/>
  <c r="M73" i="1"/>
  <c r="L73" i="1"/>
  <c r="K73" i="1"/>
  <c r="J73" i="1"/>
  <c r="I73" i="1"/>
  <c r="H73" i="1"/>
  <c r="G73" i="1"/>
  <c r="F73" i="1"/>
  <c r="C73" i="1"/>
  <c r="B73" i="1"/>
  <c r="E73" i="1" s="1"/>
  <c r="U72" i="1"/>
  <c r="S72" i="1"/>
  <c r="R72" i="1"/>
  <c r="Q72" i="1"/>
  <c r="P72" i="1"/>
  <c r="E72" i="1"/>
  <c r="T72" i="1" s="1"/>
  <c r="U71" i="1"/>
  <c r="S71" i="1"/>
  <c r="R71" i="1"/>
  <c r="Q71" i="1"/>
  <c r="P71" i="1"/>
  <c r="E71" i="1"/>
  <c r="T71" i="1" s="1"/>
  <c r="O69" i="1"/>
  <c r="N69" i="1"/>
  <c r="M69" i="1"/>
  <c r="L69" i="1"/>
  <c r="K69" i="1"/>
  <c r="J69" i="1"/>
  <c r="I69" i="1"/>
  <c r="H69" i="1"/>
  <c r="G69" i="1"/>
  <c r="F69" i="1"/>
  <c r="C69" i="1"/>
  <c r="B69" i="1"/>
  <c r="O68" i="1"/>
  <c r="N68" i="1"/>
  <c r="M68" i="1"/>
  <c r="L68" i="1"/>
  <c r="K68" i="1"/>
  <c r="J68" i="1"/>
  <c r="I68" i="1"/>
  <c r="S68" i="1" s="1"/>
  <c r="H68" i="1"/>
  <c r="R68" i="1" s="1"/>
  <c r="G68" i="1"/>
  <c r="F68" i="1"/>
  <c r="C68" i="1"/>
  <c r="B68" i="1"/>
  <c r="U67" i="1"/>
  <c r="S67" i="1"/>
  <c r="R67" i="1"/>
  <c r="Q67" i="1"/>
  <c r="P67" i="1"/>
  <c r="E67" i="1"/>
  <c r="T67" i="1" s="1"/>
  <c r="T66" i="1"/>
  <c r="S66" i="1"/>
  <c r="R66" i="1"/>
  <c r="Q66" i="1"/>
  <c r="P66" i="1"/>
  <c r="E66" i="1"/>
  <c r="U66" i="1" s="1"/>
  <c r="U65" i="1"/>
  <c r="S65" i="1"/>
  <c r="R65" i="1"/>
  <c r="Q65" i="1"/>
  <c r="P65" i="1"/>
  <c r="E65" i="1"/>
  <c r="T65" i="1" s="1"/>
  <c r="U64" i="1"/>
  <c r="T64" i="1"/>
  <c r="S64" i="1"/>
  <c r="R64" i="1"/>
  <c r="Q64" i="1"/>
  <c r="P64" i="1"/>
  <c r="E64" i="1"/>
  <c r="S63" i="1"/>
  <c r="R63" i="1"/>
  <c r="Q63" i="1"/>
  <c r="P63" i="1"/>
  <c r="E63" i="1"/>
  <c r="U63" i="1" s="1"/>
  <c r="O61" i="1"/>
  <c r="N61" i="1"/>
  <c r="M61" i="1"/>
  <c r="L61" i="1"/>
  <c r="K61" i="1"/>
  <c r="J61" i="1"/>
  <c r="I61" i="1"/>
  <c r="S61" i="1" s="1"/>
  <c r="H61" i="1"/>
  <c r="R61" i="1" s="1"/>
  <c r="C61" i="1"/>
  <c r="B61" i="1"/>
  <c r="S60" i="1"/>
  <c r="R60" i="1"/>
  <c r="Q60" i="1"/>
  <c r="P60" i="1"/>
  <c r="E60" i="1"/>
  <c r="U60" i="1" s="1"/>
  <c r="S59" i="1"/>
  <c r="R59" i="1"/>
  <c r="Q59" i="1"/>
  <c r="P59" i="1"/>
  <c r="E59" i="1"/>
  <c r="U59" i="1" s="1"/>
  <c r="U58" i="1"/>
  <c r="S58" i="1"/>
  <c r="R58" i="1"/>
  <c r="Q58" i="1"/>
  <c r="P58" i="1"/>
  <c r="E58" i="1"/>
  <c r="T58" i="1" s="1"/>
  <c r="S57" i="1"/>
  <c r="R57" i="1"/>
  <c r="Q57" i="1"/>
  <c r="P57" i="1"/>
  <c r="E57" i="1"/>
  <c r="T57" i="1" s="1"/>
  <c r="O55" i="1"/>
  <c r="N55" i="1"/>
  <c r="M55" i="1"/>
  <c r="L55" i="1"/>
  <c r="K55" i="1"/>
  <c r="J55" i="1"/>
  <c r="I55" i="1"/>
  <c r="H55" i="1"/>
  <c r="G55" i="1"/>
  <c r="F55" i="1"/>
  <c r="C55" i="1"/>
  <c r="B55" i="1"/>
  <c r="E55" i="1" s="1"/>
  <c r="S54" i="1"/>
  <c r="R54" i="1"/>
  <c r="Q54" i="1"/>
  <c r="P54" i="1"/>
  <c r="E54" i="1"/>
  <c r="U54" i="1" s="1"/>
  <c r="S53" i="1"/>
  <c r="R53" i="1"/>
  <c r="Q53" i="1"/>
  <c r="P53" i="1"/>
  <c r="E53" i="1"/>
  <c r="U53" i="1" s="1"/>
  <c r="S52" i="1"/>
  <c r="R52" i="1"/>
  <c r="Q52" i="1"/>
  <c r="P52" i="1"/>
  <c r="E52" i="1"/>
  <c r="U52" i="1" s="1"/>
  <c r="S51" i="1"/>
  <c r="R51" i="1"/>
  <c r="Q51" i="1"/>
  <c r="P51" i="1"/>
  <c r="E51" i="1"/>
  <c r="U51" i="1" s="1"/>
  <c r="S50" i="1"/>
  <c r="R50" i="1"/>
  <c r="Q50" i="1"/>
  <c r="P50" i="1"/>
  <c r="E50" i="1"/>
  <c r="T50" i="1" s="1"/>
  <c r="S49" i="1"/>
  <c r="R49" i="1"/>
  <c r="Q49" i="1"/>
  <c r="P49" i="1"/>
  <c r="E49" i="1"/>
  <c r="U49" i="1" s="1"/>
  <c r="S48" i="1"/>
  <c r="R48" i="1"/>
  <c r="Q48" i="1"/>
  <c r="P48" i="1"/>
  <c r="E48" i="1"/>
  <c r="U48" i="1" s="1"/>
  <c r="S47" i="1"/>
  <c r="R47" i="1"/>
  <c r="Q47" i="1"/>
  <c r="P47" i="1"/>
  <c r="E47" i="1"/>
  <c r="T47" i="1" s="1"/>
  <c r="U46" i="1"/>
  <c r="T46" i="1"/>
  <c r="S46" i="1"/>
  <c r="R46" i="1"/>
  <c r="Q46" i="1"/>
  <c r="P46" i="1"/>
  <c r="E46" i="1"/>
  <c r="S45" i="1"/>
  <c r="R45" i="1"/>
  <c r="Q45" i="1"/>
  <c r="U45" i="1" s="1"/>
  <c r="P45" i="1"/>
  <c r="E45" i="1"/>
  <c r="T45" i="1" s="1"/>
  <c r="U44" i="1"/>
  <c r="T44" i="1"/>
  <c r="S44" i="1"/>
  <c r="R44" i="1"/>
  <c r="Q44" i="1"/>
  <c r="P44" i="1"/>
  <c r="E44" i="1"/>
  <c r="O42" i="1"/>
  <c r="N42" i="1"/>
  <c r="M42" i="1"/>
  <c r="L42" i="1"/>
  <c r="K42" i="1"/>
  <c r="J42" i="1"/>
  <c r="I42" i="1"/>
  <c r="H42" i="1"/>
  <c r="R42" i="1" s="1"/>
  <c r="G42" i="1"/>
  <c r="F42" i="1"/>
  <c r="C42" i="1"/>
  <c r="B42" i="1"/>
  <c r="E42" i="1" s="1"/>
  <c r="S41" i="1"/>
  <c r="R41" i="1"/>
  <c r="Q41" i="1"/>
  <c r="P41" i="1"/>
  <c r="E41" i="1"/>
  <c r="U41" i="1" s="1"/>
  <c r="S40" i="1"/>
  <c r="R40" i="1"/>
  <c r="Q40" i="1"/>
  <c r="P40" i="1"/>
  <c r="E40" i="1"/>
  <c r="U40" i="1" s="1"/>
  <c r="S39" i="1"/>
  <c r="R39" i="1"/>
  <c r="Q39" i="1"/>
  <c r="P39" i="1"/>
  <c r="E39" i="1"/>
  <c r="U39" i="1" s="1"/>
  <c r="S38" i="1"/>
  <c r="R38" i="1"/>
  <c r="Q38" i="1"/>
  <c r="P38" i="1"/>
  <c r="E38" i="1"/>
  <c r="U38" i="1" s="1"/>
  <c r="S37" i="1"/>
  <c r="R37" i="1"/>
  <c r="Q37" i="1"/>
  <c r="P37" i="1"/>
  <c r="E37" i="1"/>
  <c r="T37" i="1" s="1"/>
  <c r="S35" i="1"/>
  <c r="O35" i="1"/>
  <c r="N35" i="1"/>
  <c r="M35" i="1"/>
  <c r="L35" i="1"/>
  <c r="K35" i="1"/>
  <c r="J35" i="1"/>
  <c r="I35" i="1"/>
  <c r="H35" i="1"/>
  <c r="R35" i="1" s="1"/>
  <c r="G35" i="1"/>
  <c r="F35" i="1"/>
  <c r="C35" i="1"/>
  <c r="B35" i="1"/>
  <c r="E35" i="1" s="1"/>
  <c r="T34" i="1"/>
  <c r="S34" i="1"/>
  <c r="R34" i="1"/>
  <c r="Q34" i="1"/>
  <c r="P34" i="1"/>
  <c r="E34" i="1"/>
  <c r="U34" i="1" s="1"/>
  <c r="O32" i="1"/>
  <c r="N32" i="1"/>
  <c r="M32" i="1"/>
  <c r="L32" i="1"/>
  <c r="K32" i="1"/>
  <c r="J32" i="1"/>
  <c r="I32" i="1"/>
  <c r="S32" i="1" s="1"/>
  <c r="H32" i="1"/>
  <c r="R32" i="1" s="1"/>
  <c r="G32" i="1"/>
  <c r="F32" i="1"/>
  <c r="C32" i="1"/>
  <c r="B32" i="1"/>
  <c r="E32" i="1" s="1"/>
  <c r="S31" i="1"/>
  <c r="R31" i="1"/>
  <c r="Q31" i="1"/>
  <c r="P31" i="1"/>
  <c r="E31" i="1"/>
  <c r="U31" i="1" s="1"/>
  <c r="S30" i="1"/>
  <c r="R30" i="1"/>
  <c r="Q30" i="1"/>
  <c r="P30" i="1"/>
  <c r="E30" i="1"/>
  <c r="T30" i="1" s="1"/>
  <c r="S29" i="1"/>
  <c r="R29" i="1"/>
  <c r="Q29" i="1"/>
  <c r="P29" i="1"/>
  <c r="E29" i="1"/>
  <c r="T29" i="1" s="1"/>
  <c r="U28" i="1"/>
  <c r="T28" i="1"/>
  <c r="S28" i="1"/>
  <c r="R28" i="1"/>
  <c r="Q28" i="1"/>
  <c r="P28" i="1"/>
  <c r="E28" i="1"/>
  <c r="O26" i="1"/>
  <c r="N26" i="1"/>
  <c r="M26" i="1"/>
  <c r="L26" i="1"/>
  <c r="K26" i="1"/>
  <c r="J26" i="1"/>
  <c r="I26" i="1"/>
  <c r="S26" i="1" s="1"/>
  <c r="H26" i="1"/>
  <c r="R26" i="1" s="1"/>
  <c r="G26" i="1"/>
  <c r="F26" i="1"/>
  <c r="C26" i="1"/>
  <c r="B26" i="1"/>
  <c r="S25" i="1"/>
  <c r="R25" i="1"/>
  <c r="Q25" i="1"/>
  <c r="P25" i="1"/>
  <c r="E25" i="1"/>
  <c r="U25" i="1" s="1"/>
  <c r="S24" i="1"/>
  <c r="R24" i="1"/>
  <c r="Q24" i="1"/>
  <c r="P24" i="1"/>
  <c r="E24" i="1"/>
  <c r="U24" i="1" s="1"/>
  <c r="S23" i="1"/>
  <c r="R23" i="1"/>
  <c r="Q23" i="1"/>
  <c r="P23" i="1"/>
  <c r="E23" i="1"/>
  <c r="T23" i="1" s="1"/>
  <c r="S22" i="1"/>
  <c r="R22" i="1"/>
  <c r="Q22" i="1"/>
  <c r="P22" i="1"/>
  <c r="E22" i="1"/>
  <c r="U22" i="1" s="1"/>
  <c r="S21" i="1"/>
  <c r="R21" i="1"/>
  <c r="Q21" i="1"/>
  <c r="P21" i="1"/>
  <c r="E21" i="1"/>
  <c r="U21" i="1" s="1"/>
  <c r="S20" i="1"/>
  <c r="R20" i="1"/>
  <c r="Q20" i="1"/>
  <c r="P20" i="1"/>
  <c r="E20" i="1"/>
  <c r="U20" i="1" s="1"/>
  <c r="S19" i="1"/>
  <c r="R19" i="1"/>
  <c r="Q19" i="1"/>
  <c r="P19" i="1"/>
  <c r="E19" i="1"/>
  <c r="T19" i="1" s="1"/>
  <c r="S17" i="1"/>
  <c r="O17" i="1"/>
  <c r="N17" i="1"/>
  <c r="M17" i="1"/>
  <c r="L17" i="1"/>
  <c r="K17" i="1"/>
  <c r="J17" i="1"/>
  <c r="I17" i="1"/>
  <c r="H17" i="1"/>
  <c r="R17" i="1" s="1"/>
  <c r="G17" i="1"/>
  <c r="F17" i="1"/>
  <c r="C17" i="1"/>
  <c r="B17" i="1"/>
  <c r="S16" i="1"/>
  <c r="R16" i="1"/>
  <c r="Q16" i="1"/>
  <c r="P16" i="1"/>
  <c r="E16" i="1"/>
  <c r="T16" i="1" s="1"/>
  <c r="U15" i="1"/>
  <c r="T15" i="1"/>
  <c r="S15" i="1"/>
  <c r="R15" i="1"/>
  <c r="Q15" i="1"/>
  <c r="P15" i="1"/>
  <c r="E15" i="1"/>
  <c r="T14" i="1"/>
  <c r="S14" i="1"/>
  <c r="R14" i="1"/>
  <c r="Q14" i="1"/>
  <c r="P14" i="1"/>
  <c r="E14" i="1"/>
  <c r="U14" i="1" s="1"/>
  <c r="S13" i="1"/>
  <c r="R13" i="1"/>
  <c r="Q13" i="1"/>
  <c r="U13" i="1" s="1"/>
  <c r="P13" i="1"/>
  <c r="T13" i="1" s="1"/>
  <c r="E13" i="1"/>
  <c r="S12" i="1"/>
  <c r="R12" i="1"/>
  <c r="Q12" i="1"/>
  <c r="P12" i="1"/>
  <c r="E12" i="1"/>
  <c r="T12" i="1" s="1"/>
  <c r="S11" i="1"/>
  <c r="R11" i="1"/>
  <c r="Q11" i="1"/>
  <c r="P11" i="1"/>
  <c r="E11" i="1"/>
  <c r="T11" i="1" s="1"/>
  <c r="U10" i="1"/>
  <c r="S10" i="1"/>
  <c r="R10" i="1"/>
  <c r="Q10" i="1"/>
  <c r="P10" i="1"/>
  <c r="E10" i="1"/>
  <c r="T10" i="1" s="1"/>
  <c r="T9" i="1"/>
  <c r="S9" i="1"/>
  <c r="R9" i="1"/>
  <c r="Q9" i="1"/>
  <c r="P9" i="1"/>
  <c r="E9" i="1"/>
  <c r="S87" i="9" l="1"/>
  <c r="Q17" i="5"/>
  <c r="Q32" i="5"/>
  <c r="P35" i="9"/>
  <c r="U11" i="3"/>
  <c r="P17" i="7"/>
  <c r="T48" i="8"/>
  <c r="T24" i="9"/>
  <c r="T46" i="9"/>
  <c r="G114" i="8"/>
  <c r="T104" i="7"/>
  <c r="S87" i="1"/>
  <c r="E42" i="2"/>
  <c r="U11" i="1"/>
  <c r="Q26" i="2"/>
  <c r="U15" i="3"/>
  <c r="E61" i="3"/>
  <c r="U10" i="5"/>
  <c r="Q17" i="7"/>
  <c r="U17" i="7" s="1"/>
  <c r="P74" i="7"/>
  <c r="E68" i="8"/>
  <c r="J114" i="1"/>
  <c r="H114" i="8"/>
  <c r="T111" i="7"/>
  <c r="O114" i="6"/>
  <c r="T38" i="2"/>
  <c r="P87" i="2"/>
  <c r="U40" i="3"/>
  <c r="T52" i="1"/>
  <c r="E35" i="2"/>
  <c r="T88" i="2"/>
  <c r="T29" i="3"/>
  <c r="U48" i="3"/>
  <c r="T91" i="3"/>
  <c r="E26" i="4"/>
  <c r="T44" i="5"/>
  <c r="T13" i="6"/>
  <c r="T31" i="6"/>
  <c r="Q74" i="6"/>
  <c r="Q87" i="6"/>
  <c r="T91" i="6"/>
  <c r="Q87" i="7"/>
  <c r="T91" i="7"/>
  <c r="T13" i="9"/>
  <c r="Q42" i="9"/>
  <c r="T54" i="9"/>
  <c r="T96" i="9"/>
  <c r="E82" i="4"/>
  <c r="K114" i="1"/>
  <c r="U10" i="7"/>
  <c r="T14" i="7"/>
  <c r="Q35" i="7"/>
  <c r="T72" i="7"/>
  <c r="U95" i="7"/>
  <c r="T22" i="8"/>
  <c r="P26" i="8"/>
  <c r="T39" i="9"/>
  <c r="U67" i="9"/>
  <c r="T41" i="1"/>
  <c r="P73" i="1"/>
  <c r="U15" i="2"/>
  <c r="T44" i="4"/>
  <c r="U94" i="4"/>
  <c r="T52" i="5"/>
  <c r="T90" i="5"/>
  <c r="U30" i="1"/>
  <c r="Q73" i="1"/>
  <c r="U50" i="2"/>
  <c r="U15" i="4"/>
  <c r="E74" i="4"/>
  <c r="T15" i="5"/>
  <c r="U34" i="5"/>
  <c r="U48" i="5"/>
  <c r="E32" i="6"/>
  <c r="U32" i="6" s="1"/>
  <c r="Q42" i="6"/>
  <c r="T66" i="6"/>
  <c r="P32" i="7"/>
  <c r="T50" i="7"/>
  <c r="T11" i="8"/>
  <c r="T40" i="9"/>
  <c r="S97" i="5"/>
  <c r="B114" i="2"/>
  <c r="T38" i="8"/>
  <c r="G114" i="6"/>
  <c r="U109" i="6"/>
  <c r="G114" i="4"/>
  <c r="T102" i="4"/>
  <c r="T102" i="9"/>
  <c r="T104" i="8"/>
  <c r="O115" i="8"/>
  <c r="H114" i="6"/>
  <c r="T99" i="3"/>
  <c r="G114" i="2"/>
  <c r="T109" i="2"/>
  <c r="T67" i="2"/>
  <c r="T67" i="7"/>
  <c r="F114" i="9"/>
  <c r="T53" i="1"/>
  <c r="U39" i="2"/>
  <c r="U72" i="3"/>
  <c r="U71" i="5"/>
  <c r="E74" i="5"/>
  <c r="U40" i="6"/>
  <c r="R17" i="7"/>
  <c r="T29" i="7"/>
  <c r="T47" i="7"/>
  <c r="U67" i="7"/>
  <c r="U92" i="7"/>
  <c r="U38" i="8"/>
  <c r="U71" i="8"/>
  <c r="T11" i="9"/>
  <c r="U14" i="9"/>
  <c r="U19" i="1"/>
  <c r="U13" i="2"/>
  <c r="T16" i="2"/>
  <c r="U12" i="3"/>
  <c r="U19" i="4"/>
  <c r="E35" i="5"/>
  <c r="Q32" i="6"/>
  <c r="S74" i="6"/>
  <c r="U92" i="6"/>
  <c r="S17" i="7"/>
  <c r="U40" i="7"/>
  <c r="R74" i="7"/>
  <c r="U23" i="8"/>
  <c r="H114" i="2"/>
  <c r="T53" i="5"/>
  <c r="T67" i="6"/>
  <c r="T22" i="7"/>
  <c r="T89" i="7"/>
  <c r="U12" i="8"/>
  <c r="U57" i="8"/>
  <c r="T22" i="9"/>
  <c r="T44" i="9"/>
  <c r="K114" i="4"/>
  <c r="T51" i="2"/>
  <c r="T95" i="8"/>
  <c r="T59" i="6"/>
  <c r="Q32" i="7"/>
  <c r="U72" i="4"/>
  <c r="T89" i="6"/>
  <c r="U96" i="6"/>
  <c r="U44" i="7"/>
  <c r="U20" i="8"/>
  <c r="U48" i="9"/>
  <c r="T52" i="9"/>
  <c r="K114" i="9"/>
  <c r="E17" i="1"/>
  <c r="Q35" i="1"/>
  <c r="U57" i="1"/>
  <c r="E74" i="1"/>
  <c r="U90" i="1"/>
  <c r="U10" i="2"/>
  <c r="T46" i="3"/>
  <c r="U67" i="3"/>
  <c r="P73" i="3"/>
  <c r="T89" i="3"/>
  <c r="T31" i="4"/>
  <c r="E73" i="4"/>
  <c r="U31" i="5"/>
  <c r="E69" i="5"/>
  <c r="U54" i="8"/>
  <c r="T99" i="8"/>
  <c r="M114" i="4"/>
  <c r="S114" i="4" s="1"/>
  <c r="T107" i="3"/>
  <c r="E35" i="4"/>
  <c r="U46" i="8"/>
  <c r="U16" i="1"/>
  <c r="S74" i="3"/>
  <c r="T10" i="3"/>
  <c r="E73" i="8"/>
  <c r="E82" i="2"/>
  <c r="F114" i="7"/>
  <c r="T111" i="6"/>
  <c r="T20" i="1"/>
  <c r="T54" i="1"/>
  <c r="Q17" i="2"/>
  <c r="T19" i="7"/>
  <c r="U41" i="7"/>
  <c r="T24" i="8"/>
  <c r="P32" i="8"/>
  <c r="U87" i="9"/>
  <c r="T91" i="9"/>
  <c r="T104" i="9"/>
  <c r="T106" i="8"/>
  <c r="G114" i="7"/>
  <c r="B114" i="5"/>
  <c r="U111" i="2"/>
  <c r="T16" i="3"/>
  <c r="U96" i="3"/>
  <c r="T63" i="3"/>
  <c r="U93" i="3"/>
  <c r="U54" i="4"/>
  <c r="T13" i="5"/>
  <c r="Q35" i="5"/>
  <c r="T58" i="5"/>
  <c r="U15" i="6"/>
  <c r="T16" i="7"/>
  <c r="T23" i="7"/>
  <c r="T13" i="8"/>
  <c r="U23" i="9"/>
  <c r="P74" i="9"/>
  <c r="P87" i="9"/>
  <c r="B114" i="1"/>
  <c r="H114" i="7"/>
  <c r="C114" i="5"/>
  <c r="T31" i="1"/>
  <c r="U24" i="2"/>
  <c r="U23" i="3"/>
  <c r="T66" i="3"/>
  <c r="P17" i="3"/>
  <c r="S73" i="7"/>
  <c r="T90" i="7"/>
  <c r="Q87" i="9"/>
  <c r="T95" i="9"/>
  <c r="G114" i="3"/>
  <c r="Q32" i="1"/>
  <c r="U32" i="1" s="1"/>
  <c r="P74" i="1"/>
  <c r="U21" i="2"/>
  <c r="U59" i="3"/>
  <c r="U13" i="5"/>
  <c r="T67" i="5"/>
  <c r="T96" i="5"/>
  <c r="T34" i="7"/>
  <c r="T10" i="8"/>
  <c r="U66" i="8"/>
  <c r="Q17" i="1"/>
  <c r="Q74" i="1"/>
  <c r="Q87" i="1"/>
  <c r="T10" i="2"/>
  <c r="T39" i="3"/>
  <c r="U10" i="4"/>
  <c r="U67" i="4"/>
  <c r="T12" i="6"/>
  <c r="T34" i="6"/>
  <c r="T41" i="6"/>
  <c r="E17" i="7"/>
  <c r="U10" i="8"/>
  <c r="U67" i="8"/>
  <c r="U89" i="8"/>
  <c r="U12" i="9"/>
  <c r="U53" i="9"/>
  <c r="H114" i="3"/>
  <c r="Q68" i="9"/>
  <c r="U64" i="9"/>
  <c r="U58" i="9"/>
  <c r="Q61" i="9"/>
  <c r="T50" i="9"/>
  <c r="P55" i="9"/>
  <c r="E42" i="9"/>
  <c r="P42" i="9"/>
  <c r="U28" i="9"/>
  <c r="P32" i="9"/>
  <c r="R32" i="9"/>
  <c r="Q32" i="9"/>
  <c r="S32" i="9"/>
  <c r="Q26" i="9"/>
  <c r="E26" i="9"/>
  <c r="P26" i="9"/>
  <c r="R26" i="9"/>
  <c r="R55" i="9"/>
  <c r="E55" i="9"/>
  <c r="S61" i="9"/>
  <c r="E75" i="9"/>
  <c r="P69" i="9"/>
  <c r="T69" i="9" s="1"/>
  <c r="T59" i="9"/>
  <c r="E61" i="9"/>
  <c r="T61" i="9" s="1"/>
  <c r="Q69" i="9"/>
  <c r="U69" i="9" s="1"/>
  <c r="Q75" i="9"/>
  <c r="U75" i="9" s="1"/>
  <c r="S75" i="9"/>
  <c r="T112" i="9"/>
  <c r="T101" i="9"/>
  <c r="T110" i="9"/>
  <c r="T99" i="9"/>
  <c r="E61" i="8"/>
  <c r="U51" i="8"/>
  <c r="T52" i="8"/>
  <c r="E55" i="8"/>
  <c r="T44" i="8"/>
  <c r="S42" i="8"/>
  <c r="E42" i="8"/>
  <c r="T39" i="8"/>
  <c r="R32" i="8"/>
  <c r="U29" i="8"/>
  <c r="E69" i="8"/>
  <c r="R26" i="8"/>
  <c r="P61" i="8"/>
  <c r="R61" i="8"/>
  <c r="Q69" i="8"/>
  <c r="U69" i="8" s="1"/>
  <c r="Q61" i="8"/>
  <c r="P75" i="8"/>
  <c r="T75" i="8" s="1"/>
  <c r="R75" i="8"/>
  <c r="T109" i="8"/>
  <c r="T98" i="8"/>
  <c r="T107" i="8"/>
  <c r="T112" i="8"/>
  <c r="U64" i="7"/>
  <c r="E68" i="7"/>
  <c r="E61" i="7"/>
  <c r="T57" i="7"/>
  <c r="T39" i="7"/>
  <c r="R32" i="7"/>
  <c r="T25" i="7"/>
  <c r="E26" i="7"/>
  <c r="T26" i="7" s="1"/>
  <c r="Q26" i="7"/>
  <c r="E69" i="7"/>
  <c r="U60" i="7"/>
  <c r="T59" i="7"/>
  <c r="E97" i="7"/>
  <c r="U97" i="7" s="1"/>
  <c r="T109" i="7"/>
  <c r="T98" i="7"/>
  <c r="T103" i="7"/>
  <c r="U112" i="7"/>
  <c r="P68" i="6"/>
  <c r="R68" i="6"/>
  <c r="T65" i="6"/>
  <c r="E61" i="6"/>
  <c r="T51" i="6"/>
  <c r="U47" i="6"/>
  <c r="E55" i="6"/>
  <c r="T48" i="6"/>
  <c r="U39" i="6"/>
  <c r="T29" i="6"/>
  <c r="Q26" i="6"/>
  <c r="U24" i="6"/>
  <c r="P55" i="6"/>
  <c r="R55" i="6"/>
  <c r="E75" i="6"/>
  <c r="P69" i="6"/>
  <c r="T69" i="6" s="1"/>
  <c r="R69" i="6"/>
  <c r="T60" i="6"/>
  <c r="R97" i="6"/>
  <c r="U100" i="6"/>
  <c r="U98" i="6"/>
  <c r="T103" i="6"/>
  <c r="T106" i="6"/>
  <c r="T50" i="5"/>
  <c r="E55" i="5"/>
  <c r="E42" i="5"/>
  <c r="P42" i="5"/>
  <c r="T42" i="5" s="1"/>
  <c r="R42" i="5"/>
  <c r="Q42" i="5"/>
  <c r="U42" i="5" s="1"/>
  <c r="S42" i="5"/>
  <c r="E32" i="5"/>
  <c r="Q26" i="5"/>
  <c r="T25" i="5"/>
  <c r="T24" i="5"/>
  <c r="E26" i="5"/>
  <c r="U60" i="5"/>
  <c r="U59" i="5"/>
  <c r="E61" i="5"/>
  <c r="U61" i="5" s="1"/>
  <c r="T108" i="5"/>
  <c r="U98" i="5"/>
  <c r="T111" i="5"/>
  <c r="U50" i="4"/>
  <c r="U39" i="4"/>
  <c r="P42" i="4"/>
  <c r="R42" i="4"/>
  <c r="Q42" i="4"/>
  <c r="S42" i="4"/>
  <c r="E42" i="4"/>
  <c r="E32" i="4"/>
  <c r="E75" i="4"/>
  <c r="U29" i="4"/>
  <c r="T28" i="4"/>
  <c r="Q32" i="4"/>
  <c r="P26" i="4"/>
  <c r="Q26" i="4"/>
  <c r="Q55" i="4"/>
  <c r="E61" i="4"/>
  <c r="U61" i="4" s="1"/>
  <c r="P69" i="4"/>
  <c r="T69" i="4" s="1"/>
  <c r="R69" i="4"/>
  <c r="P61" i="4"/>
  <c r="R61" i="4"/>
  <c r="Q61" i="4"/>
  <c r="S61" i="4"/>
  <c r="P75" i="4"/>
  <c r="T75" i="4" s="1"/>
  <c r="R75" i="4"/>
  <c r="E69" i="4"/>
  <c r="Q75" i="4"/>
  <c r="U75" i="4" s="1"/>
  <c r="S75" i="4"/>
  <c r="T100" i="4"/>
  <c r="U111" i="4"/>
  <c r="T105" i="4"/>
  <c r="U103" i="4"/>
  <c r="E68" i="3"/>
  <c r="T52" i="3"/>
  <c r="E26" i="3"/>
  <c r="E75" i="3"/>
  <c r="P75" i="3"/>
  <c r="T75" i="3" s="1"/>
  <c r="U49" i="3"/>
  <c r="U60" i="3"/>
  <c r="R75" i="3"/>
  <c r="P61" i="3"/>
  <c r="R61" i="3"/>
  <c r="E69" i="3"/>
  <c r="T110" i="3"/>
  <c r="E68" i="2"/>
  <c r="U64" i="2"/>
  <c r="Q68" i="2"/>
  <c r="U68" i="2" s="1"/>
  <c r="T58" i="2"/>
  <c r="U57" i="2"/>
  <c r="T52" i="2"/>
  <c r="U47" i="2"/>
  <c r="T48" i="2"/>
  <c r="T44" i="2"/>
  <c r="Q55" i="2"/>
  <c r="P42" i="2"/>
  <c r="R42" i="2"/>
  <c r="E32" i="2"/>
  <c r="T28" i="2"/>
  <c r="S26" i="2"/>
  <c r="T25" i="2"/>
  <c r="E26" i="2"/>
  <c r="U26" i="2" s="1"/>
  <c r="S55" i="2"/>
  <c r="U49" i="2"/>
  <c r="Q75" i="2"/>
  <c r="U75" i="2" s="1"/>
  <c r="E55" i="2"/>
  <c r="S75" i="2"/>
  <c r="U60" i="2"/>
  <c r="E61" i="2"/>
  <c r="U61" i="2" s="1"/>
  <c r="Q69" i="2"/>
  <c r="U69" i="2" s="1"/>
  <c r="T107" i="2"/>
  <c r="E68" i="1"/>
  <c r="P68" i="1"/>
  <c r="T68" i="1" s="1"/>
  <c r="Q68" i="1"/>
  <c r="U68" i="1" s="1"/>
  <c r="U50" i="1"/>
  <c r="T48" i="1"/>
  <c r="U47" i="1"/>
  <c r="P55" i="1"/>
  <c r="T55" i="1" s="1"/>
  <c r="Q42" i="1"/>
  <c r="U42" i="1" s="1"/>
  <c r="U29" i="1"/>
  <c r="E69" i="1"/>
  <c r="E75" i="1"/>
  <c r="T25" i="1"/>
  <c r="T24" i="1"/>
  <c r="E26" i="1"/>
  <c r="U26" i="1" s="1"/>
  <c r="Q69" i="1"/>
  <c r="U69" i="1" s="1"/>
  <c r="P69" i="1"/>
  <c r="T69" i="1" s="1"/>
  <c r="R55" i="1"/>
  <c r="Q55" i="1"/>
  <c r="U55" i="1" s="1"/>
  <c r="R69" i="1"/>
  <c r="E61" i="1"/>
  <c r="U61" i="1" s="1"/>
  <c r="P75" i="1"/>
  <c r="T75" i="1" s="1"/>
  <c r="T59" i="1"/>
  <c r="T102" i="1"/>
  <c r="T104" i="1"/>
  <c r="U112" i="1"/>
  <c r="U110" i="1"/>
  <c r="U32" i="2"/>
  <c r="T32" i="2"/>
  <c r="U26" i="3"/>
  <c r="T26" i="3"/>
  <c r="T26" i="2"/>
  <c r="U35" i="1"/>
  <c r="T61" i="1"/>
  <c r="Q26" i="1"/>
  <c r="P42" i="1"/>
  <c r="T42" i="1" s="1"/>
  <c r="Q75" i="1"/>
  <c r="U75" i="1" s="1"/>
  <c r="P61" i="2"/>
  <c r="Q87" i="2"/>
  <c r="T58" i="4"/>
  <c r="U58" i="4"/>
  <c r="U46" i="5"/>
  <c r="T46" i="5"/>
  <c r="P26" i="1"/>
  <c r="S55" i="1"/>
  <c r="P61" i="1"/>
  <c r="S69" i="1"/>
  <c r="S74" i="1"/>
  <c r="R75" i="1"/>
  <c r="U17" i="2"/>
  <c r="P32" i="2"/>
  <c r="P35" i="2"/>
  <c r="T35" i="2" s="1"/>
  <c r="Q61" i="2"/>
  <c r="P73" i="2"/>
  <c r="P74" i="2"/>
  <c r="R87" i="2"/>
  <c r="U31" i="3"/>
  <c r="T31" i="3"/>
  <c r="Q55" i="3"/>
  <c r="U55" i="3" s="1"/>
  <c r="U13" i="4"/>
  <c r="T13" i="4"/>
  <c r="T90" i="4"/>
  <c r="U90" i="4"/>
  <c r="U32" i="5"/>
  <c r="U37" i="5"/>
  <c r="T37" i="5"/>
  <c r="U46" i="6"/>
  <c r="T46" i="6"/>
  <c r="T50" i="6"/>
  <c r="U50" i="6"/>
  <c r="T51" i="1"/>
  <c r="Q61" i="1"/>
  <c r="U73" i="1"/>
  <c r="T73" i="1"/>
  <c r="U74" i="1"/>
  <c r="T74" i="1"/>
  <c r="T93" i="1"/>
  <c r="T12" i="2"/>
  <c r="U22" i="2"/>
  <c r="T31" i="2"/>
  <c r="Q32" i="2"/>
  <c r="T34" i="2"/>
  <c r="Q35" i="2"/>
  <c r="T37" i="2"/>
  <c r="P68" i="2"/>
  <c r="T68" i="2" s="1"/>
  <c r="P69" i="2"/>
  <c r="T69" i="2" s="1"/>
  <c r="T72" i="2"/>
  <c r="Q73" i="2"/>
  <c r="Q74" i="2"/>
  <c r="P75" i="2"/>
  <c r="T75" i="2" s="1"/>
  <c r="S87" i="2"/>
  <c r="T89" i="2"/>
  <c r="T28" i="3"/>
  <c r="U38" i="3"/>
  <c r="T38" i="3"/>
  <c r="U23" i="5"/>
  <c r="T23" i="5"/>
  <c r="U26" i="6"/>
  <c r="T26" i="6"/>
  <c r="T40" i="1"/>
  <c r="T63" i="1"/>
  <c r="U12" i="1"/>
  <c r="T22" i="1"/>
  <c r="U23" i="1"/>
  <c r="T39" i="1"/>
  <c r="S42" i="1"/>
  <c r="U87" i="1"/>
  <c r="E87" i="1"/>
  <c r="E115" i="1" s="1"/>
  <c r="U115" i="1" s="1"/>
  <c r="T87" i="1"/>
  <c r="U63" i="2"/>
  <c r="T17" i="3"/>
  <c r="U9" i="3"/>
  <c r="Q17" i="3"/>
  <c r="U17" i="3" s="1"/>
  <c r="U20" i="3"/>
  <c r="T20" i="3"/>
  <c r="U24" i="3"/>
  <c r="T24" i="3"/>
  <c r="P26" i="3"/>
  <c r="Q32" i="3"/>
  <c r="U34" i="3"/>
  <c r="T34" i="3"/>
  <c r="T45" i="3"/>
  <c r="U45" i="3"/>
  <c r="U96" i="4"/>
  <c r="T96" i="4"/>
  <c r="U17" i="1"/>
  <c r="T21" i="1"/>
  <c r="P32" i="1"/>
  <c r="T32" i="1" s="1"/>
  <c r="P35" i="1"/>
  <c r="T35" i="1" s="1"/>
  <c r="T38" i="1"/>
  <c r="T49" i="1"/>
  <c r="T60" i="1"/>
  <c r="P87" i="1"/>
  <c r="T92" i="1"/>
  <c r="U11" i="2"/>
  <c r="P17" i="2"/>
  <c r="T17" i="2" s="1"/>
  <c r="T20" i="2"/>
  <c r="P26" i="2"/>
  <c r="T29" i="2"/>
  <c r="T41" i="2"/>
  <c r="Q42" i="2"/>
  <c r="T59" i="2"/>
  <c r="T66" i="2"/>
  <c r="T94" i="2"/>
  <c r="Q26" i="3"/>
  <c r="Q61" i="3"/>
  <c r="P17" i="4"/>
  <c r="T17" i="4" s="1"/>
  <c r="Q69" i="4"/>
  <c r="U69" i="4" s="1"/>
  <c r="U14" i="5"/>
  <c r="T14" i="5"/>
  <c r="U35" i="5"/>
  <c r="U66" i="5"/>
  <c r="T66" i="5"/>
  <c r="P75" i="5"/>
  <c r="T75" i="5" s="1"/>
  <c r="P17" i="1"/>
  <c r="T17" i="1" s="1"/>
  <c r="Q115" i="1"/>
  <c r="Q114" i="1"/>
  <c r="U42" i="2"/>
  <c r="T42" i="2"/>
  <c r="P55" i="2"/>
  <c r="U13" i="3"/>
  <c r="T13" i="3"/>
  <c r="Q35" i="3"/>
  <c r="U35" i="3" s="1"/>
  <c r="U51" i="3"/>
  <c r="T51" i="3"/>
  <c r="P35" i="4"/>
  <c r="U9" i="1"/>
  <c r="U37" i="1"/>
  <c r="R87" i="1"/>
  <c r="T9" i="2"/>
  <c r="T40" i="2"/>
  <c r="E69" i="2"/>
  <c r="U73" i="2"/>
  <c r="T73" i="2"/>
  <c r="U74" i="2"/>
  <c r="T74" i="2"/>
  <c r="U93" i="2"/>
  <c r="E32" i="3"/>
  <c r="Q42" i="3"/>
  <c r="U42" i="3" s="1"/>
  <c r="U47" i="3"/>
  <c r="T47" i="3"/>
  <c r="P115" i="2"/>
  <c r="P114" i="2"/>
  <c r="U58" i="3"/>
  <c r="T58" i="3"/>
  <c r="U95" i="3"/>
  <c r="T95" i="3"/>
  <c r="U65" i="4"/>
  <c r="T65" i="4"/>
  <c r="U95" i="5"/>
  <c r="T95" i="5"/>
  <c r="Q115" i="7"/>
  <c r="Q114" i="7"/>
  <c r="U61" i="8"/>
  <c r="T61" i="8"/>
  <c r="U65" i="8"/>
  <c r="T65" i="8"/>
  <c r="P32" i="3"/>
  <c r="P35" i="3"/>
  <c r="T35" i="3" s="1"/>
  <c r="T54" i="3"/>
  <c r="P68" i="3"/>
  <c r="T68" i="3" s="1"/>
  <c r="P69" i="3"/>
  <c r="T69" i="3" s="1"/>
  <c r="U87" i="3"/>
  <c r="E87" i="3"/>
  <c r="E115" i="3" s="1"/>
  <c r="T115" i="3" s="1"/>
  <c r="T87" i="3"/>
  <c r="T88" i="3"/>
  <c r="Q17" i="4"/>
  <c r="T24" i="4"/>
  <c r="Q35" i="4"/>
  <c r="T46" i="4"/>
  <c r="T52" i="4"/>
  <c r="T60" i="4"/>
  <c r="P68" i="4"/>
  <c r="T68" i="4" s="1"/>
  <c r="T71" i="4"/>
  <c r="T92" i="4"/>
  <c r="T11" i="5"/>
  <c r="U21" i="5"/>
  <c r="P26" i="5"/>
  <c r="T29" i="5"/>
  <c r="U55" i="5"/>
  <c r="T55" i="5"/>
  <c r="P55" i="5"/>
  <c r="T57" i="5"/>
  <c r="T63" i="5"/>
  <c r="Q73" i="5"/>
  <c r="P74" i="5"/>
  <c r="Q75" i="5"/>
  <c r="U75" i="5" s="1"/>
  <c r="T92" i="5"/>
  <c r="T11" i="6"/>
  <c r="U16" i="6"/>
  <c r="T16" i="6"/>
  <c r="U58" i="6"/>
  <c r="T58" i="6"/>
  <c r="Q115" i="6"/>
  <c r="Q114" i="6"/>
  <c r="U26" i="7"/>
  <c r="P68" i="7"/>
  <c r="T68" i="7" s="1"/>
  <c r="T37" i="3"/>
  <c r="T67" i="3"/>
  <c r="Q68" i="3"/>
  <c r="U68" i="3" s="1"/>
  <c r="Q69" i="3"/>
  <c r="U69" i="3" s="1"/>
  <c r="P87" i="3"/>
  <c r="T90" i="3"/>
  <c r="U16" i="4"/>
  <c r="T23" i="4"/>
  <c r="P32" i="4"/>
  <c r="T34" i="4"/>
  <c r="T45" i="4"/>
  <c r="T51" i="4"/>
  <c r="Q68" i="4"/>
  <c r="U68" i="4" s="1"/>
  <c r="U87" i="4"/>
  <c r="E87" i="4"/>
  <c r="E115" i="4" s="1"/>
  <c r="U115" i="4" s="1"/>
  <c r="T87" i="4"/>
  <c r="T20" i="5"/>
  <c r="T28" i="5"/>
  <c r="T39" i="5"/>
  <c r="U49" i="5"/>
  <c r="T54" i="5"/>
  <c r="Q55" i="5"/>
  <c r="P61" i="5"/>
  <c r="Q61" i="5"/>
  <c r="Q74" i="5"/>
  <c r="U12" i="7"/>
  <c r="T12" i="7"/>
  <c r="Q87" i="3"/>
  <c r="U42" i="4"/>
  <c r="T42" i="4"/>
  <c r="U37" i="4"/>
  <c r="P87" i="4"/>
  <c r="P68" i="5"/>
  <c r="T68" i="5" s="1"/>
  <c r="Q68" i="5"/>
  <c r="U68" i="5" s="1"/>
  <c r="P69" i="5"/>
  <c r="U87" i="5"/>
  <c r="E87" i="5"/>
  <c r="E115" i="5" s="1"/>
  <c r="U115" i="5" s="1"/>
  <c r="T87" i="5"/>
  <c r="U88" i="5"/>
  <c r="P17" i="6"/>
  <c r="T17" i="6" s="1"/>
  <c r="Q55" i="6"/>
  <c r="U21" i="7"/>
  <c r="T21" i="7"/>
  <c r="U74" i="3"/>
  <c r="T74" i="3"/>
  <c r="U73" i="3"/>
  <c r="T73" i="3"/>
  <c r="U71" i="3"/>
  <c r="R87" i="3"/>
  <c r="U26" i="4"/>
  <c r="T26" i="4"/>
  <c r="U74" i="4"/>
  <c r="T74" i="4"/>
  <c r="U73" i="4"/>
  <c r="T73" i="4"/>
  <c r="Q87" i="4"/>
  <c r="Q69" i="5"/>
  <c r="U69" i="5" s="1"/>
  <c r="U10" i="6"/>
  <c r="T10" i="6"/>
  <c r="Q17" i="6"/>
  <c r="P26" i="6"/>
  <c r="Q73" i="6"/>
  <c r="U48" i="7"/>
  <c r="T48" i="7"/>
  <c r="P42" i="3"/>
  <c r="T42" i="3" s="1"/>
  <c r="U61" i="3"/>
  <c r="T61" i="3"/>
  <c r="S87" i="3"/>
  <c r="U17" i="4"/>
  <c r="U9" i="4"/>
  <c r="U55" i="4"/>
  <c r="T55" i="4"/>
  <c r="U26" i="5"/>
  <c r="T26" i="5"/>
  <c r="P35" i="5"/>
  <c r="T35" i="5" s="1"/>
  <c r="U19" i="6"/>
  <c r="T19" i="6"/>
  <c r="U55" i="2"/>
  <c r="T55" i="2"/>
  <c r="U87" i="2"/>
  <c r="E87" i="2"/>
  <c r="E115" i="2" s="1"/>
  <c r="U115" i="2" s="1"/>
  <c r="T87" i="2"/>
  <c r="T41" i="3"/>
  <c r="T44" i="3"/>
  <c r="T50" i="3"/>
  <c r="U65" i="3"/>
  <c r="P74" i="3"/>
  <c r="U88" i="3"/>
  <c r="T94" i="3"/>
  <c r="T12" i="4"/>
  <c r="T20" i="4"/>
  <c r="U30" i="4"/>
  <c r="T38" i="4"/>
  <c r="T48" i="4"/>
  <c r="P55" i="4"/>
  <c r="T57" i="4"/>
  <c r="T64" i="4"/>
  <c r="P73" i="4"/>
  <c r="P74" i="4"/>
  <c r="S87" i="4"/>
  <c r="T89" i="4"/>
  <c r="T95" i="4"/>
  <c r="P32" i="5"/>
  <c r="T32" i="5" s="1"/>
  <c r="T34" i="5"/>
  <c r="T45" i="5"/>
  <c r="T51" i="5"/>
  <c r="U74" i="5"/>
  <c r="T74" i="5"/>
  <c r="U73" i="5"/>
  <c r="T73" i="5"/>
  <c r="R87" i="5"/>
  <c r="T89" i="5"/>
  <c r="U17" i="6"/>
  <c r="T9" i="6"/>
  <c r="U11" i="6"/>
  <c r="U38" i="6"/>
  <c r="T38" i="6"/>
  <c r="P61" i="6"/>
  <c r="P75" i="6"/>
  <c r="T75" i="6" s="1"/>
  <c r="P55" i="3"/>
  <c r="T55" i="3" s="1"/>
  <c r="T57" i="3"/>
  <c r="Q73" i="3"/>
  <c r="Q75" i="3"/>
  <c r="U75" i="3" s="1"/>
  <c r="T63" i="4"/>
  <c r="Q73" i="4"/>
  <c r="T88" i="4"/>
  <c r="U17" i="5"/>
  <c r="T17" i="5"/>
  <c r="T69" i="5"/>
  <c r="T22" i="5"/>
  <c r="T38" i="5"/>
  <c r="U45" i="5"/>
  <c r="T65" i="5"/>
  <c r="S87" i="5"/>
  <c r="T91" i="5"/>
  <c r="U91" i="5"/>
  <c r="T20" i="6"/>
  <c r="Q35" i="6"/>
  <c r="U35" i="6" s="1"/>
  <c r="P32" i="6"/>
  <c r="T32" i="6" s="1"/>
  <c r="P35" i="6"/>
  <c r="T35" i="6" s="1"/>
  <c r="T52" i="6"/>
  <c r="Q61" i="6"/>
  <c r="P73" i="6"/>
  <c r="P74" i="6"/>
  <c r="R87" i="6"/>
  <c r="T90" i="6"/>
  <c r="U42" i="7"/>
  <c r="T42" i="7"/>
  <c r="U37" i="7"/>
  <c r="Q68" i="7"/>
  <c r="U14" i="8"/>
  <c r="T14" i="8"/>
  <c r="T34" i="9"/>
  <c r="T35" i="9"/>
  <c r="U47" i="9"/>
  <c r="T47" i="9"/>
  <c r="S87" i="6"/>
  <c r="E35" i="7"/>
  <c r="P73" i="7"/>
  <c r="E75" i="7"/>
  <c r="U25" i="8"/>
  <c r="T25" i="8"/>
  <c r="P42" i="6"/>
  <c r="T42" i="6" s="1"/>
  <c r="T68" i="6"/>
  <c r="U63" i="6"/>
  <c r="Q68" i="6"/>
  <c r="U68" i="6" s="1"/>
  <c r="Q69" i="6"/>
  <c r="U69" i="6" s="1"/>
  <c r="Q75" i="6"/>
  <c r="U75" i="6" s="1"/>
  <c r="T17" i="7"/>
  <c r="U94" i="7"/>
  <c r="T94" i="7"/>
  <c r="U16" i="9"/>
  <c r="T16" i="9"/>
  <c r="U32" i="7"/>
  <c r="T32" i="7"/>
  <c r="P42" i="7"/>
  <c r="U55" i="7"/>
  <c r="T55" i="7"/>
  <c r="U45" i="7"/>
  <c r="U61" i="7"/>
  <c r="T61" i="7"/>
  <c r="U28" i="8"/>
  <c r="T28" i="8"/>
  <c r="U87" i="8"/>
  <c r="E87" i="8"/>
  <c r="E115" i="8" s="1"/>
  <c r="U115" i="8" s="1"/>
  <c r="T87" i="8"/>
  <c r="U88" i="8"/>
  <c r="T88" i="8"/>
  <c r="P17" i="9"/>
  <c r="T17" i="9" s="1"/>
  <c r="U32" i="9"/>
  <c r="T32" i="9"/>
  <c r="R87" i="4"/>
  <c r="P87" i="5"/>
  <c r="U42" i="6"/>
  <c r="E74" i="6"/>
  <c r="Q42" i="7"/>
  <c r="P61" i="7"/>
  <c r="U96" i="8"/>
  <c r="T96" i="8"/>
  <c r="U19" i="9"/>
  <c r="T19" i="9"/>
  <c r="Q35" i="9"/>
  <c r="U35" i="9" s="1"/>
  <c r="Q87" i="5"/>
  <c r="T40" i="6"/>
  <c r="T49" i="6"/>
  <c r="T57" i="6"/>
  <c r="T64" i="6"/>
  <c r="E69" i="6"/>
  <c r="U73" i="6"/>
  <c r="T73" i="6"/>
  <c r="U74" i="6"/>
  <c r="T74" i="6"/>
  <c r="U93" i="6"/>
  <c r="T11" i="7"/>
  <c r="T20" i="7"/>
  <c r="P26" i="7"/>
  <c r="T28" i="7"/>
  <c r="P35" i="7"/>
  <c r="T37" i="7"/>
  <c r="U68" i="7"/>
  <c r="T63" i="7"/>
  <c r="U87" i="7"/>
  <c r="E87" i="7"/>
  <c r="E115" i="7" s="1"/>
  <c r="T87" i="7"/>
  <c r="U88" i="7"/>
  <c r="T88" i="7"/>
  <c r="T15" i="8"/>
  <c r="U55" i="8"/>
  <c r="T55" i="8"/>
  <c r="U45" i="8"/>
  <c r="T45" i="8"/>
  <c r="U53" i="8"/>
  <c r="T53" i="8"/>
  <c r="U26" i="9"/>
  <c r="T26" i="9"/>
  <c r="U57" i="9"/>
  <c r="T57" i="9"/>
  <c r="U61" i="6"/>
  <c r="T61" i="6"/>
  <c r="P87" i="6"/>
  <c r="T13" i="7"/>
  <c r="T38" i="7"/>
  <c r="U51" i="7"/>
  <c r="P55" i="7"/>
  <c r="T65" i="7"/>
  <c r="P69" i="7"/>
  <c r="T69" i="7" s="1"/>
  <c r="E26" i="8"/>
  <c r="U30" i="8"/>
  <c r="Q55" i="8"/>
  <c r="Q74" i="8"/>
  <c r="E75" i="8"/>
  <c r="U30" i="9"/>
  <c r="T30" i="9"/>
  <c r="R87" i="7"/>
  <c r="S61" i="8"/>
  <c r="P87" i="8"/>
  <c r="S26" i="9"/>
  <c r="R42" i="9"/>
  <c r="P115" i="9"/>
  <c r="P114" i="9"/>
  <c r="Q55" i="7"/>
  <c r="Q69" i="7"/>
  <c r="U69" i="7" s="1"/>
  <c r="Q74" i="7"/>
  <c r="P75" i="7"/>
  <c r="T75" i="7" s="1"/>
  <c r="S87" i="7"/>
  <c r="P17" i="8"/>
  <c r="Q32" i="8"/>
  <c r="U32" i="8" s="1"/>
  <c r="Q35" i="8"/>
  <c r="U35" i="8" s="1"/>
  <c r="P68" i="8"/>
  <c r="T68" i="8" s="1"/>
  <c r="P73" i="8"/>
  <c r="Q87" i="8"/>
  <c r="U55" i="9"/>
  <c r="T55" i="9"/>
  <c r="U61" i="9"/>
  <c r="Q74" i="9"/>
  <c r="Q115" i="9"/>
  <c r="Q114" i="9"/>
  <c r="Q75" i="7"/>
  <c r="U75" i="7" s="1"/>
  <c r="T96" i="7"/>
  <c r="T16" i="8"/>
  <c r="Q17" i="8"/>
  <c r="U17" i="8" s="1"/>
  <c r="T19" i="8"/>
  <c r="T30" i="8"/>
  <c r="T47" i="8"/>
  <c r="P55" i="8"/>
  <c r="T58" i="8"/>
  <c r="T67" i="8"/>
  <c r="Q68" i="8"/>
  <c r="U68" i="8" s="1"/>
  <c r="P69" i="8"/>
  <c r="T69" i="8" s="1"/>
  <c r="T72" i="8"/>
  <c r="Q73" i="8"/>
  <c r="P74" i="8"/>
  <c r="R87" i="8"/>
  <c r="T90" i="8"/>
  <c r="T10" i="9"/>
  <c r="T21" i="9"/>
  <c r="T38" i="9"/>
  <c r="T49" i="9"/>
  <c r="R87" i="9"/>
  <c r="U55" i="6"/>
  <c r="T55" i="6"/>
  <c r="U87" i="6"/>
  <c r="E87" i="6"/>
  <c r="E115" i="6" s="1"/>
  <c r="U115" i="6" s="1"/>
  <c r="T87" i="6"/>
  <c r="T52" i="7"/>
  <c r="S87" i="8"/>
  <c r="P61" i="9"/>
  <c r="P73" i="9"/>
  <c r="Q61" i="7"/>
  <c r="U74" i="7"/>
  <c r="T74" i="7"/>
  <c r="U73" i="7"/>
  <c r="T73" i="7"/>
  <c r="T17" i="8"/>
  <c r="Q26" i="8"/>
  <c r="U42" i="8"/>
  <c r="P42" i="8"/>
  <c r="T42" i="8" s="1"/>
  <c r="Q75" i="8"/>
  <c r="U75" i="8" s="1"/>
  <c r="Q17" i="9"/>
  <c r="U17" i="9" s="1"/>
  <c r="Q55" i="9"/>
  <c r="T32" i="8"/>
  <c r="T35" i="8"/>
  <c r="P75" i="9"/>
  <c r="T75" i="9" s="1"/>
  <c r="P87" i="7"/>
  <c r="T63" i="8"/>
  <c r="U74" i="8"/>
  <c r="T74" i="8"/>
  <c r="U73" i="8"/>
  <c r="T73" i="8"/>
  <c r="U42" i="9"/>
  <c r="T42" i="9"/>
  <c r="T45" i="9"/>
  <c r="U68" i="9"/>
  <c r="U63" i="9"/>
  <c r="P68" i="9"/>
  <c r="T68" i="9" s="1"/>
  <c r="T65" i="9"/>
  <c r="U66" i="9"/>
  <c r="S68" i="9"/>
  <c r="R69" i="9"/>
  <c r="U71" i="9"/>
  <c r="S73" i="9"/>
  <c r="R74" i="9"/>
  <c r="U89" i="9"/>
  <c r="E82" i="7"/>
  <c r="T100" i="5"/>
  <c r="U106" i="5"/>
  <c r="T102" i="2"/>
  <c r="T104" i="2"/>
  <c r="U110" i="2"/>
  <c r="O114" i="2"/>
  <c r="T94" i="9"/>
  <c r="E82" i="3"/>
  <c r="L114" i="9"/>
  <c r="R114" i="9" s="1"/>
  <c r="T87" i="9"/>
  <c r="T107" i="1"/>
  <c r="U98" i="7"/>
  <c r="U101" i="6"/>
  <c r="T103" i="5"/>
  <c r="T105" i="5"/>
  <c r="S97" i="4"/>
  <c r="T102" i="3"/>
  <c r="U108" i="3"/>
  <c r="E87" i="9"/>
  <c r="E115" i="9" s="1"/>
  <c r="U115" i="9" s="1"/>
  <c r="U105" i="1"/>
  <c r="M114" i="8"/>
  <c r="S114" i="8" s="1"/>
  <c r="R97" i="5"/>
  <c r="U100" i="3"/>
  <c r="T73" i="9"/>
  <c r="U73" i="9"/>
  <c r="T67" i="9"/>
  <c r="T72" i="9"/>
  <c r="T90" i="9"/>
  <c r="E82" i="1"/>
  <c r="E82" i="8"/>
  <c r="E82" i="6"/>
  <c r="E82" i="5"/>
  <c r="M114" i="1"/>
  <c r="S114" i="1" s="1"/>
  <c r="T74" i="9"/>
  <c r="T71" i="9"/>
  <c r="E82" i="9"/>
  <c r="T115" i="8"/>
  <c r="T115" i="5"/>
  <c r="L114" i="8"/>
  <c r="R114" i="8" s="1"/>
  <c r="M114" i="7"/>
  <c r="S114" i="7" s="1"/>
  <c r="E97" i="6"/>
  <c r="T115" i="4"/>
  <c r="U105" i="2"/>
  <c r="L114" i="1"/>
  <c r="R114" i="1" s="1"/>
  <c r="M114" i="9"/>
  <c r="S114" i="9" s="1"/>
  <c r="E97" i="8"/>
  <c r="R97" i="7"/>
  <c r="S97" i="6"/>
  <c r="T112" i="2"/>
  <c r="L114" i="2"/>
  <c r="R114" i="2" s="1"/>
  <c r="T101" i="1"/>
  <c r="T109" i="1"/>
  <c r="E97" i="9"/>
  <c r="T98" i="9"/>
  <c r="T106" i="9"/>
  <c r="T103" i="8"/>
  <c r="T111" i="8"/>
  <c r="T100" i="7"/>
  <c r="T108" i="7"/>
  <c r="T105" i="6"/>
  <c r="T102" i="5"/>
  <c r="T110" i="5"/>
  <c r="T99" i="4"/>
  <c r="T107" i="4"/>
  <c r="T104" i="3"/>
  <c r="T112" i="3"/>
  <c r="L114" i="3"/>
  <c r="R114" i="3" s="1"/>
  <c r="T101" i="2"/>
  <c r="M114" i="2"/>
  <c r="S114" i="2" s="1"/>
  <c r="E97" i="1"/>
  <c r="T98" i="1"/>
  <c r="T106" i="1"/>
  <c r="T103" i="9"/>
  <c r="T111" i="9"/>
  <c r="T100" i="8"/>
  <c r="T108" i="8"/>
  <c r="T97" i="7"/>
  <c r="T105" i="7"/>
  <c r="T102" i="6"/>
  <c r="T110" i="6"/>
  <c r="T99" i="5"/>
  <c r="T107" i="5"/>
  <c r="T104" i="4"/>
  <c r="T112" i="4"/>
  <c r="L114" i="4"/>
  <c r="R114" i="4" s="1"/>
  <c r="T101" i="3"/>
  <c r="T109" i="3"/>
  <c r="M114" i="3"/>
  <c r="S114" i="3" s="1"/>
  <c r="E97" i="2"/>
  <c r="T98" i="2"/>
  <c r="T106" i="2"/>
  <c r="T103" i="1"/>
  <c r="T111" i="1"/>
  <c r="T100" i="9"/>
  <c r="T108" i="9"/>
  <c r="T115" i="9"/>
  <c r="T105" i="8"/>
  <c r="T102" i="7"/>
  <c r="T110" i="7"/>
  <c r="T99" i="6"/>
  <c r="T107" i="6"/>
  <c r="T104" i="5"/>
  <c r="T112" i="5"/>
  <c r="T101" i="4"/>
  <c r="T109" i="4"/>
  <c r="E97" i="3"/>
  <c r="T98" i="3"/>
  <c r="T106" i="3"/>
  <c r="T103" i="2"/>
  <c r="T100" i="1"/>
  <c r="T108" i="1"/>
  <c r="T105" i="9"/>
  <c r="T102" i="8"/>
  <c r="T110" i="8"/>
  <c r="T99" i="7"/>
  <c r="T107" i="7"/>
  <c r="T104" i="6"/>
  <c r="T112" i="6"/>
  <c r="T101" i="5"/>
  <c r="T109" i="5"/>
  <c r="E97" i="4"/>
  <c r="T98" i="4"/>
  <c r="T106" i="4"/>
  <c r="T103" i="3"/>
  <c r="T111" i="3"/>
  <c r="T100" i="2"/>
  <c r="T108" i="2"/>
  <c r="E97" i="5"/>
  <c r="T32" i="4" l="1"/>
  <c r="T26" i="1"/>
  <c r="T115" i="1"/>
  <c r="U32" i="4"/>
  <c r="U35" i="2"/>
  <c r="U115" i="3"/>
  <c r="E114" i="7"/>
  <c r="T35" i="4"/>
  <c r="U35" i="4"/>
  <c r="T61" i="5"/>
  <c r="T61" i="4"/>
  <c r="T61" i="2"/>
  <c r="Q115" i="8"/>
  <c r="Q114" i="8"/>
  <c r="P115" i="7"/>
  <c r="P114" i="7"/>
  <c r="U26" i="8"/>
  <c r="T26" i="8"/>
  <c r="U115" i="7"/>
  <c r="T115" i="7"/>
  <c r="P115" i="5"/>
  <c r="P114" i="5"/>
  <c r="U35" i="7"/>
  <c r="T35" i="7"/>
  <c r="Q115" i="4"/>
  <c r="Q114" i="4"/>
  <c r="P115" i="4"/>
  <c r="P114" i="4"/>
  <c r="T115" i="2"/>
  <c r="T115" i="6"/>
  <c r="P115" i="3"/>
  <c r="P114" i="3"/>
  <c r="P115" i="8"/>
  <c r="P114" i="8"/>
  <c r="P115" i="6"/>
  <c r="P114" i="6"/>
  <c r="Q115" i="5"/>
  <c r="Q114" i="5"/>
  <c r="Q115" i="3"/>
  <c r="Q114" i="3"/>
  <c r="U32" i="3"/>
  <c r="T32" i="3"/>
  <c r="P115" i="1"/>
  <c r="P114" i="1"/>
  <c r="Q115" i="2"/>
  <c r="Q114" i="2"/>
  <c r="E114" i="5"/>
  <c r="U97" i="5"/>
  <c r="T97" i="5"/>
  <c r="E114" i="6"/>
  <c r="U97" i="6"/>
  <c r="T97" i="6"/>
  <c r="E114" i="4"/>
  <c r="U97" i="4"/>
  <c r="T97" i="4"/>
  <c r="U97" i="9"/>
  <c r="T97" i="9"/>
  <c r="E114" i="9"/>
  <c r="U97" i="8"/>
  <c r="T97" i="8"/>
  <c r="E114" i="8"/>
  <c r="T114" i="7"/>
  <c r="U114" i="7"/>
  <c r="E114" i="3"/>
  <c r="U97" i="3"/>
  <c r="T97" i="3"/>
  <c r="T97" i="2"/>
  <c r="E114" i="2"/>
  <c r="U97" i="2"/>
  <c r="T97" i="1"/>
  <c r="E114" i="1"/>
  <c r="U97" i="1"/>
  <c r="U114" i="8" l="1"/>
  <c r="T114" i="8"/>
  <c r="U114" i="4"/>
  <c r="T114" i="4"/>
  <c r="U114" i="2"/>
  <c r="T114" i="2"/>
  <c r="U114" i="9"/>
  <c r="T114" i="9"/>
  <c r="U114" i="6"/>
  <c r="T114" i="6"/>
  <c r="U114" i="3"/>
  <c r="T114" i="3"/>
  <c r="U114" i="1"/>
  <c r="T114" i="1"/>
  <c r="U114" i="5"/>
  <c r="T114" i="5"/>
</calcChain>
</file>

<file path=xl/sharedStrings.xml><?xml version="1.0" encoding="utf-8"?>
<sst xmlns="http://schemas.openxmlformats.org/spreadsheetml/2006/main" count="3325" uniqueCount="136">
  <si>
    <t>Figures Finalised as at 2025/10/28</t>
  </si>
  <si>
    <t/>
  </si>
  <si>
    <t>1st Quarter Ended 30 September 2025</t>
  </si>
  <si>
    <t>CONDITIONAL GRANTS TRANSFERRED FROM NATIONAL DEPARTMENTS AND ACTUAL PAYMENTS MADE BY MUNICIPALITIES: PRELIMINARY RESULTS</t>
  </si>
  <si>
    <t>AGGREGRATED INFORMATION FOR METROS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</si>
  <si>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</si>
  <si>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</si>
  <si>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</si>
  <si>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</si>
  <si>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</si>
  <si>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</si>
  <si>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1st to 1st Q</t>
  </si>
  <si>
    <t>% Changes for the 1st Q</t>
  </si>
  <si>
    <t>Approved Roll Over</t>
  </si>
  <si>
    <t>R thousands</t>
  </si>
  <si>
    <t>Division of revenue Act No. 24 of 2024</t>
  </si>
  <si>
    <t>Adjustment (Mid year)</t>
  </si>
  <si>
    <t>Other Adjustments</t>
  </si>
  <si>
    <t>Total Available 2025/26</t>
  </si>
  <si>
    <t>Approved payment schedule</t>
  </si>
  <si>
    <t>Transferred to municipalities for direct grants</t>
  </si>
  <si>
    <t>Actual expenditure National Department by 30 September 2025</t>
  </si>
  <si>
    <t>Actual expenditure by municipalities by 30 September 2025</t>
  </si>
  <si>
    <t>Actual expenditure National Department by 31 December 2025</t>
  </si>
  <si>
    <t>Actual expenditure by municipalities by 31 December 2025</t>
  </si>
  <si>
    <t>Actual expenditure National Department by 31 March 2026</t>
  </si>
  <si>
    <t>Actual expenditure by municipalities by 31 March 2026</t>
  </si>
  <si>
    <t>Actual expenditure National Department by 30 June 2026</t>
  </si>
  <si>
    <t>Actual expenditure by municipalities by 30 June 2026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</si>
  <si>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</si>
  <si>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</si>
  <si>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</si>
  <si>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</si>
  <si>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</si>
  <si>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8)</t>
  </si>
  <si>
    <t>Programme and Project Preperation Support Grant</t>
  </si>
  <si>
    <t/>
  </si>
  <si>
    <t>Local Government Financial Management Grant</t>
  </si>
  <si>
    <t>Infrastructure Skills Development Grant</t>
  </si>
  <si>
    <t>Integrated City Development Grant</t>
  </si>
  <si>
    <t>Urban Development Financing Grant (Schedule 4B)</t>
  </si>
  <si>
    <t>Neighbourhood Development Partnership (Schedule 5B)</t>
  </si>
  <si>
    <t>Neighbourhood Development Partnership (Schedule 6B)</t>
  </si>
  <si>
    <t>Smart Meter Grant (Schedule 6B)</t>
  </si>
  <si>
    <t>Sub-Total Vote</t>
  </si>
  <si>
    <t>Cooperative Governance (Vote 3)</t>
  </si>
  <si>
    <t>Integrated Urban Development Grant</t>
  </si>
  <si>
    <t>Municipal Systems Improvement Grant (Schedule 5B)</t>
  </si>
  <si>
    <t>Municipal Systems Improvement Grant (Schedule 6B)</t>
  </si>
  <si>
    <t>Municipal Disaster Grant</t>
  </si>
  <si>
    <t>Municipal Disaster Recovery Grant</t>
  </si>
  <si>
    <t>Municipal Demarcation Transition Grant (Schedule 5B)</t>
  </si>
  <si>
    <t>Municipal Demarcation Transition Grant (Schedule 6B)</t>
  </si>
  <si>
    <t>Transport (Vote 40)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</si>
  <si>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</si>
  <si>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</si>
  <si>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</si>
  <si>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</si>
  <si>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and Infrastructure (Vote 13)</t>
  </si>
  <si>
    <t>Expanded Public Works Programme Integrated Grant (Municipality)</t>
  </si>
  <si>
    <t>Mineral Resources and Energy (Vote 34)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</si>
  <si>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</si>
  <si>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</si>
  <si>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</si>
  <si>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</si>
  <si>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</si>
  <si>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and Sanitation (Vote 41)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</si>
  <si>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</si>
  <si>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</si>
  <si>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</si>
  <si>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</si>
  <si>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</si>
  <si>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</si>
  <si>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</si>
  <si>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</si>
  <si>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</si>
  <si>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</si>
  <si>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</si>
  <si>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</si>
  <si>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</si>
  <si>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</si>
  <si>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</si>
  <si>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</si>
  <si>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33)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</si>
  <si>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</si>
  <si>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</si>
  <si>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</si>
  <si>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</si>
  <si>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Informal Settlements Upgrading Partnership Grant (Schedule 5B)</t>
  </si>
  <si>
    <t>Sub-Total</t>
  </si>
  <si>
    <t>Municipal Infrastructure Grant</t>
  </si>
  <si>
    <t>Municipal Infrastructure Grant (Schedule 6B)</t>
  </si>
  <si>
    <t>Total</t>
  </si>
  <si>
    <t xml:space="preserve"> 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</si>
  <si>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</si>
  <si>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</si>
  <si>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</si>
  <si>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</si>
  <si>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2025</t>
  </si>
  <si>
    <t>Actual expenditure Provincial Department by 31 December 2025</t>
  </si>
  <si>
    <t>Actual expenditure Provincial Department by 31 March 2026</t>
  </si>
  <si>
    <t>Actual expenditure Provincial Department by 30 June 2026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</si>
  <si>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</si>
  <si>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</si>
  <si>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</si>
  <si>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</si>
  <si>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</si>
  <si>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</si>
  <si>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</si>
  <si>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</si>
  <si>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</si>
  <si>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</si>
  <si>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</si>
  <si>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</si>
  <si>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EASTERN CAPE: BUFFALO CITY (BUF)</t>
  </si>
  <si>
    <t>EASTERN CAPE: NELSON MANDELA BAY (NMA)</t>
  </si>
  <si>
    <t>FREE STATE: MANGAUNG (MAN)</t>
  </si>
  <si>
    <t>GAUTENG: CITY OF EKURHULENI (EKU)</t>
  </si>
  <si>
    <t>GAUTENG: CITY OF JOHANNESBURG (JHB)</t>
  </si>
  <si>
    <t>GAUTENG: CITY OF TSHWANE (TSH)</t>
  </si>
  <si>
    <t>KWAZULU-NATAL: ETHEKWINI (ETH)</t>
  </si>
  <si>
    <t>WESTERN CAPE: CAPE TOWN (CPT)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</si>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</sst>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_(* #,##0_);_(* \(#,##0\);_(* &quot;&quot;\-\ &quot;&quot;?_);_(@_)"/>
    <numFmt numFmtId="168" formatCode="0.0\%;\(0.0\%\);_(* &quot;-&quot;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0">
    <xf numFmtId="0" fontId="0" fillId="0" borderId="0" xfId="0"/>
    <xf numFmtId="164" fontId="2" fillId="0" borderId="1" xfId="0" applyNumberFormat="1" applyFont="1" applyBorder="1" applyAlignment="1">
      <alignment horizontal="left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2" xfId="0" applyNumberFormat="1" applyFont="1" applyBorder="1" applyAlignment="1">
      <alignment horizontal="center" vertical="top" wrapText="1"/>
    </xf>
    <xf numFmtId="165" fontId="2" fillId="0" borderId="3" xfId="0" applyNumberFormat="1" applyFont="1" applyBorder="1" applyAlignment="1">
      <alignment horizontal="center" vertical="top" wrapText="1"/>
    </xf>
    <xf numFmtId="165" fontId="2" fillId="0" borderId="0" xfId="0" applyNumberFormat="1" applyFont="1" applyAlignment="1">
      <alignment horizontal="center" vertical="top" wrapText="1"/>
    </xf>
    <xf numFmtId="166" fontId="3" fillId="0" borderId="4" xfId="0" applyNumberFormat="1" applyFont="1" applyBorder="1"/>
    <xf numFmtId="165" fontId="2" fillId="0" borderId="4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left"/>
    </xf>
    <xf numFmtId="165" fontId="2" fillId="0" borderId="5" xfId="0" applyNumberFormat="1" applyFont="1" applyBorder="1" applyAlignment="1">
      <alignment horizontal="right"/>
    </xf>
    <xf numFmtId="165" fontId="2" fillId="0" borderId="6" xfId="0" applyNumberFormat="1" applyFont="1" applyBorder="1" applyAlignment="1">
      <alignment horizontal="right"/>
    </xf>
    <xf numFmtId="165" fontId="2" fillId="0" borderId="3" xfId="0" applyNumberFormat="1" applyFont="1" applyBorder="1" applyAlignment="1">
      <alignment horizontal="right"/>
    </xf>
    <xf numFmtId="165" fontId="2" fillId="0" borderId="0" xfId="0" applyNumberFormat="1" applyFont="1" applyAlignment="1">
      <alignment horizontal="right"/>
    </xf>
    <xf numFmtId="0" fontId="2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/>
    </xf>
    <xf numFmtId="165" fontId="2" fillId="0" borderId="8" xfId="0" applyNumberFormat="1" applyFont="1" applyBorder="1" applyAlignment="1">
      <alignment horizontal="right"/>
    </xf>
    <xf numFmtId="0" fontId="3" fillId="0" borderId="4" xfId="0" applyFont="1" applyBorder="1" applyAlignment="1">
      <alignment horizontal="left" indent="1"/>
    </xf>
    <xf numFmtId="165" fontId="2" fillId="0" borderId="4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Continuous" vertical="justify"/>
    </xf>
    <xf numFmtId="10" fontId="2" fillId="0" borderId="2" xfId="1" applyNumberFormat="1" applyFont="1" applyFill="1" applyBorder="1" applyAlignment="1" applyProtection="1">
      <alignment horizontal="right"/>
    </xf>
    <xf numFmtId="10" fontId="2" fillId="0" borderId="1" xfId="1" applyNumberFormat="1" applyFont="1" applyFill="1" applyBorder="1" applyAlignment="1" applyProtection="1">
      <alignment horizontal="right"/>
    </xf>
    <xf numFmtId="0" fontId="2" fillId="2" borderId="4" xfId="0" applyFont="1" applyFill="1" applyBorder="1" applyAlignment="1" applyProtection="1">
      <alignment horizontal="left" indent="1"/>
      <protection locked="0"/>
    </xf>
    <xf numFmtId="10" fontId="2" fillId="0" borderId="3" xfId="1" applyNumberFormat="1" applyFont="1" applyFill="1" applyBorder="1" applyAlignment="1" applyProtection="1">
      <alignment horizontal="right"/>
    </xf>
    <xf numFmtId="10" fontId="2" fillId="0" borderId="4" xfId="1" applyNumberFormat="1" applyFont="1" applyFill="1" applyBorder="1" applyAlignment="1" applyProtection="1">
      <alignment horizontal="right"/>
    </xf>
    <xf numFmtId="165" fontId="3" fillId="0" borderId="3" xfId="0" applyNumberFormat="1" applyFont="1" applyBorder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right"/>
      <protection locked="0"/>
    </xf>
    <xf numFmtId="0" fontId="2" fillId="0" borderId="1" xfId="0" applyFont="1" applyBorder="1"/>
    <xf numFmtId="165" fontId="2" fillId="0" borderId="3" xfId="0" applyNumberFormat="1" applyFont="1" applyBorder="1"/>
    <xf numFmtId="165" fontId="2" fillId="0" borderId="0" xfId="0" applyNumberFormat="1" applyFont="1"/>
    <xf numFmtId="10" fontId="2" fillId="0" borderId="9" xfId="1" applyNumberFormat="1" applyFont="1" applyFill="1" applyBorder="1" applyAlignment="1" applyProtection="1">
      <alignment horizontal="right"/>
    </xf>
    <xf numFmtId="10" fontId="2" fillId="0" borderId="10" xfId="1" applyNumberFormat="1" applyFont="1" applyFill="1" applyBorder="1" applyAlignment="1" applyProtection="1">
      <alignment horizontal="right"/>
    </xf>
    <xf numFmtId="0" fontId="2" fillId="0" borderId="10" xfId="0" applyFont="1" applyBorder="1"/>
    <xf numFmtId="0" fontId="2" fillId="0" borderId="11" xfId="0" applyFont="1" applyBorder="1"/>
    <xf numFmtId="165" fontId="2" fillId="0" borderId="11" xfId="0" applyNumberFormat="1" applyFont="1" applyBorder="1"/>
    <xf numFmtId="10" fontId="2" fillId="0" borderId="11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/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12" xfId="0" applyFont="1" applyBorder="1" applyAlignment="1">
      <alignment wrapText="1"/>
    </xf>
    <xf numFmtId="0" fontId="9" fillId="0" borderId="13" xfId="0" applyFont="1" applyBorder="1" applyAlignment="1">
      <alignment wrapText="1"/>
    </xf>
    <xf numFmtId="0" fontId="10" fillId="0" borderId="9" xfId="0" applyFont="1" applyBorder="1" applyAlignment="1">
      <alignment wrapText="1"/>
    </xf>
    <xf numFmtId="0" fontId="10" fillId="0" borderId="10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3" xfId="0" applyFont="1" applyBorder="1" applyAlignment="1">
      <alignment wrapText="1"/>
    </xf>
    <xf numFmtId="167" fontId="10" fillId="0" borderId="4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9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shrinkToFit="1"/>
    </xf>
    <xf numFmtId="0" fontId="11" fillId="0" borderId="3" xfId="0" applyFont="1" applyBorder="1" applyAlignment="1">
      <alignment wrapText="1"/>
    </xf>
    <xf numFmtId="168" fontId="11" fillId="0" borderId="18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shrinkToFit="1"/>
    </xf>
    <xf numFmtId="0" fontId="10" fillId="0" borderId="8" xfId="0" applyFont="1" applyBorder="1"/>
    <xf numFmtId="168" fontId="10" fillId="0" borderId="20" xfId="0" applyNumberFormat="1" applyFont="1" applyBorder="1"/>
    <xf numFmtId="168" fontId="10" fillId="0" borderId="21" xfId="0" applyNumberFormat="1" applyFont="1" applyBorder="1"/>
    <xf numFmtId="168" fontId="10" fillId="0" borderId="21" xfId="0" applyNumberFormat="1" applyFont="1" applyBorder="1" applyAlignment="1">
      <alignment shrinkToFit="1"/>
    </xf>
    <xf numFmtId="0" fontId="0" fillId="0" borderId="3" xfId="0" applyBorder="1"/>
    <xf numFmtId="0" fontId="10" fillId="0" borderId="22" xfId="0" applyFont="1" applyBorder="1"/>
    <xf numFmtId="168" fontId="10" fillId="0" borderId="16" xfId="0" applyNumberFormat="1" applyFont="1" applyBorder="1"/>
    <xf numFmtId="168" fontId="10" fillId="0" borderId="17" xfId="0" applyNumberFormat="1" applyFont="1" applyBorder="1"/>
    <xf numFmtId="168" fontId="10" fillId="0" borderId="17" xfId="0" applyNumberFormat="1" applyFont="1" applyBorder="1" applyAlignment="1">
      <alignment shrinkToFit="1"/>
    </xf>
    <xf numFmtId="0" fontId="10" fillId="0" borderId="9" xfId="0" applyFont="1" applyBorder="1"/>
    <xf numFmtId="168" fontId="10" fillId="0" borderId="24" xfId="0" applyNumberFormat="1" applyFont="1" applyBorder="1"/>
    <xf numFmtId="168" fontId="10" fillId="0" borderId="25" xfId="0" applyNumberFormat="1" applyFont="1" applyBorder="1"/>
    <xf numFmtId="167" fontId="0" fillId="0" borderId="3" xfId="0" applyNumberFormat="1" applyBorder="1"/>
    <xf numFmtId="167" fontId="0" fillId="0" borderId="0" xfId="0" applyNumberFormat="1"/>
    <xf numFmtId="168" fontId="10" fillId="0" borderId="25" xfId="0" applyNumberFormat="1" applyFont="1" applyBorder="1" applyAlignment="1">
      <alignment shrinkToFit="1"/>
    </xf>
    <xf numFmtId="0" fontId="2" fillId="3" borderId="26" xfId="0" applyFont="1" applyFill="1" applyBorder="1" applyAlignment="1">
      <alignment horizontal="left" indent="1"/>
    </xf>
    <xf numFmtId="165" fontId="2" fillId="3" borderId="27" xfId="0" applyNumberFormat="1" applyFont="1" applyFill="1" applyBorder="1" applyAlignment="1">
      <alignment horizontal="right"/>
    </xf>
    <xf numFmtId="165" fontId="2" fillId="3" borderId="28" xfId="0" applyNumberFormat="1" applyFont="1" applyFill="1" applyBorder="1" applyAlignment="1">
      <alignment horizontal="right"/>
    </xf>
    <xf numFmtId="165" fontId="2" fillId="3" borderId="29" xfId="0" applyNumberFormat="1" applyFont="1" applyFill="1" applyBorder="1" applyAlignment="1">
      <alignment horizontal="right"/>
    </xf>
    <xf numFmtId="165" fontId="2" fillId="3" borderId="30" xfId="0" applyNumberFormat="1" applyFont="1" applyFill="1" applyBorder="1" applyAlignment="1">
      <alignment horizontal="right"/>
    </xf>
    <xf numFmtId="165" fontId="2" fillId="3" borderId="31" xfId="0" applyNumberFormat="1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right"/>
    </xf>
    <xf numFmtId="165" fontId="3" fillId="0" borderId="12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5" fontId="2" fillId="0" borderId="33" xfId="0" applyNumberFormat="1" applyFont="1" applyBorder="1" applyAlignment="1">
      <alignment horizontal="center" vertical="center"/>
    </xf>
    <xf numFmtId="165" fontId="2" fillId="0" borderId="34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4" fontId="2" fillId="0" borderId="35" xfId="0" applyNumberFormat="1" applyFont="1" applyBorder="1" applyAlignment="1">
      <alignment horizontal="left" vertical="top" wrapText="1"/>
    </xf>
    <xf numFmtId="165" fontId="2" fillId="0" borderId="35" xfId="0" applyNumberFormat="1" applyFont="1" applyBorder="1" applyAlignment="1">
      <alignment horizontal="center" vertical="top" wrapText="1"/>
    </xf>
    <xf numFmtId="164" fontId="2" fillId="0" borderId="35" xfId="0" applyNumberFormat="1" applyFont="1" applyBorder="1" applyAlignment="1">
      <alignment horizontal="center" vertical="top" wrapText="1"/>
    </xf>
    <xf numFmtId="49" fontId="2" fillId="0" borderId="35" xfId="0" applyNumberFormat="1" applyFont="1" applyBorder="1" applyAlignment="1">
      <alignment horizontal="center" vertical="top" wrapText="1"/>
    </xf>
    <xf numFmtId="49" fontId="2" fillId="0" borderId="36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49" fontId="2" fillId="0" borderId="0" xfId="0" applyNumberFormat="1" applyFont="1" applyAlignment="1">
      <alignment horizontal="center" vertical="top" wrapText="1"/>
    </xf>
    <xf numFmtId="0" fontId="2" fillId="0" borderId="37" xfId="0" applyFont="1" applyBorder="1" applyAlignment="1">
      <alignment horizontal="left"/>
    </xf>
    <xf numFmtId="165" fontId="2" fillId="0" borderId="23" xfId="0" applyNumberFormat="1" applyFont="1" applyBorder="1" applyAlignment="1">
      <alignment horizontal="right"/>
    </xf>
    <xf numFmtId="168" fontId="2" fillId="0" borderId="22" xfId="1" applyNumberFormat="1" applyFont="1" applyFill="1" applyBorder="1" applyAlignment="1" applyProtection="1">
      <alignment horizontal="right"/>
    </xf>
    <xf numFmtId="168" fontId="2" fillId="0" borderId="23" xfId="1" applyNumberFormat="1" applyFont="1" applyFill="1" applyBorder="1" applyAlignment="1" applyProtection="1">
      <alignment horizontal="right"/>
    </xf>
    <xf numFmtId="0" fontId="2" fillId="0" borderId="35" xfId="0" applyFont="1" applyBorder="1" applyAlignment="1">
      <alignment horizontal="left" indent="1"/>
    </xf>
    <xf numFmtId="168" fontId="11" fillId="0" borderId="4" xfId="0" applyNumberFormat="1" applyFont="1" applyBorder="1" applyAlignment="1">
      <alignment wrapText="1"/>
    </xf>
    <xf numFmtId="168" fontId="11" fillId="0" borderId="4" xfId="0" applyNumberFormat="1" applyFont="1" applyBorder="1" applyAlignment="1">
      <alignment shrinkToFit="1"/>
    </xf>
    <xf numFmtId="167" fontId="11" fillId="0" borderId="3" xfId="0" applyNumberFormat="1" applyFont="1" applyBorder="1" applyAlignment="1">
      <alignment wrapText="1"/>
    </xf>
    <xf numFmtId="167" fontId="11" fillId="0" borderId="0" xfId="0" applyNumberFormat="1" applyFont="1" applyAlignment="1">
      <alignment wrapText="1"/>
    </xf>
    <xf numFmtId="0" fontId="2" fillId="0" borderId="4" xfId="0" applyFont="1" applyBorder="1" applyAlignment="1">
      <alignment horizontal="left" indent="1"/>
    </xf>
    <xf numFmtId="0" fontId="2" fillId="0" borderId="1" xfId="0" applyFont="1" applyBorder="1" applyAlignment="1">
      <alignment horizontal="left" indent="1"/>
    </xf>
    <xf numFmtId="168" fontId="11" fillId="0" borderId="1" xfId="0" applyNumberFormat="1" applyFont="1" applyBorder="1" applyAlignment="1">
      <alignment wrapText="1"/>
    </xf>
    <xf numFmtId="168" fontId="11" fillId="0" borderId="1" xfId="0" applyNumberFormat="1" applyFont="1" applyBorder="1" applyAlignment="1">
      <alignment shrinkToFit="1"/>
    </xf>
    <xf numFmtId="167" fontId="10" fillId="0" borderId="3" xfId="0" applyNumberFormat="1" applyFont="1" applyBorder="1" applyAlignment="1">
      <alignment wrapText="1"/>
    </xf>
    <xf numFmtId="167" fontId="10" fillId="0" borderId="0" xfId="0" applyNumberFormat="1" applyFont="1" applyAlignment="1">
      <alignment wrapText="1"/>
    </xf>
    <xf numFmtId="169" fontId="11" fillId="0" borderId="4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1" fillId="0" borderId="19" xfId="0" applyNumberFormat="1" applyFont="1" applyBorder="1" applyAlignment="1">
      <alignment wrapText="1"/>
    </xf>
    <xf numFmtId="169" fontId="10" fillId="0" borderId="7" xfId="0" applyNumberFormat="1" applyFont="1" applyBorder="1"/>
    <xf numFmtId="169" fontId="10" fillId="0" borderId="20" xfId="0" applyNumberFormat="1" applyFont="1" applyBorder="1"/>
    <xf numFmtId="169" fontId="10" fillId="0" borderId="21" xfId="0" applyNumberFormat="1" applyFont="1" applyBorder="1"/>
    <xf numFmtId="169" fontId="10" fillId="0" borderId="4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19" xfId="0" applyNumberFormat="1" applyFont="1" applyBorder="1" applyAlignment="1">
      <alignment wrapText="1"/>
    </xf>
    <xf numFmtId="169" fontId="10" fillId="0" borderId="23" xfId="0" applyNumberFormat="1" applyFont="1" applyBorder="1"/>
    <xf numFmtId="169" fontId="10" fillId="0" borderId="16" xfId="0" applyNumberFormat="1" applyFont="1" applyBorder="1"/>
    <xf numFmtId="169" fontId="10" fillId="0" borderId="17" xfId="0" applyNumberFormat="1" applyFont="1" applyBorder="1"/>
    <xf numFmtId="169" fontId="10" fillId="0" borderId="10" xfId="0" applyNumberFormat="1" applyFont="1" applyBorder="1"/>
    <xf numFmtId="169" fontId="10" fillId="0" borderId="24" xfId="0" applyNumberFormat="1" applyFont="1" applyBorder="1"/>
    <xf numFmtId="169" fontId="10" fillId="0" borderId="25" xfId="0" applyNumberFormat="1" applyFont="1" applyBorder="1"/>
    <xf numFmtId="169" fontId="2" fillId="0" borderId="7" xfId="0" applyNumberFormat="1" applyFont="1" applyBorder="1" applyAlignment="1">
      <alignment horizontal="right"/>
    </xf>
    <xf numFmtId="169" fontId="2" fillId="0" borderId="8" xfId="0" applyNumberFormat="1" applyFont="1" applyBorder="1" applyAlignment="1">
      <alignment horizontal="right"/>
    </xf>
    <xf numFmtId="169" fontId="2" fillId="0" borderId="4" xfId="0" applyNumberFormat="1" applyFont="1" applyBorder="1" applyAlignment="1">
      <alignment horizontal="right"/>
    </xf>
    <xf numFmtId="169" fontId="3" fillId="0" borderId="4" xfId="0" applyNumberFormat="1" applyFont="1" applyBorder="1" applyAlignment="1" applyProtection="1">
      <alignment horizontal="right"/>
      <protection locked="0"/>
    </xf>
    <xf numFmtId="169" fontId="2" fillId="0" borderId="3" xfId="0" applyNumberFormat="1" applyFont="1" applyBorder="1" applyAlignment="1">
      <alignment horizontal="right"/>
    </xf>
    <xf numFmtId="169" fontId="2" fillId="0" borderId="37" xfId="0" applyNumberFormat="1" applyFont="1" applyBorder="1" applyAlignment="1">
      <alignment horizontal="right"/>
    </xf>
    <xf numFmtId="169" fontId="2" fillId="0" borderId="23" xfId="0" applyNumberFormat="1" applyFont="1" applyBorder="1" applyAlignment="1">
      <alignment horizontal="right"/>
    </xf>
    <xf numFmtId="169" fontId="11" fillId="0" borderId="35" xfId="0" applyNumberFormat="1" applyFont="1" applyBorder="1" applyAlignment="1">
      <alignment wrapText="1"/>
    </xf>
    <xf numFmtId="169" fontId="10" fillId="0" borderId="1" xfId="0" applyNumberFormat="1" applyFont="1" applyBorder="1" applyAlignment="1">
      <alignment wrapText="1"/>
    </xf>
    <xf numFmtId="169" fontId="2" fillId="0" borderId="1" xfId="0" applyNumberFormat="1" applyFont="1" applyBorder="1" applyAlignment="1">
      <alignment horizontal="right"/>
    </xf>
    <xf numFmtId="169" fontId="2" fillId="0" borderId="2" xfId="0" applyNumberFormat="1" applyFont="1" applyBorder="1" applyAlignment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3" fillId="0" borderId="4" xfId="0" applyNumberFormat="1" applyFont="1" applyBorder="1" applyAlignment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Border="1"/>
    <xf numFmtId="169" fontId="2" fillId="0" borderId="1" xfId="0" applyNumberFormat="1" applyFont="1" applyBorder="1"/>
    <xf numFmtId="169" fontId="2" fillId="0" borderId="9" xfId="0" applyNumberFormat="1" applyFont="1" applyBorder="1"/>
    <xf numFmtId="165" fontId="2" fillId="0" borderId="9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4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26"/>
  <sheetViews>
    <sheetView showGridLines="0" tabSelected="1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10000000</v>
      </c>
      <c r="C10" s="108"/>
      <c r="D10" s="108"/>
      <c r="E10" s="108">
        <f t="shared" ref="E10:E17" si="0">$B10      +$C10      +$D10</f>
        <v>10000000</v>
      </c>
      <c r="F10" s="109">
        <v>10000000</v>
      </c>
      <c r="G10" s="110">
        <v>10000000</v>
      </c>
      <c r="H10" s="109">
        <v>1833000</v>
      </c>
      <c r="I10" s="110">
        <v>1578279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1833000</v>
      </c>
      <c r="Q10" s="110">
        <f t="shared" ref="Q10:Q17" si="2">$I10      +$K10      +$M10      +$O10</f>
        <v>1578279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18.329999999999998</v>
      </c>
      <c r="U10" s="56">
        <f t="shared" ref="U10:U16" si="6">IF(($E10      =0),0,(($Q10      /$E10      )*100))</f>
        <v>15.782789999999999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81200000</v>
      </c>
      <c r="C11" s="108"/>
      <c r="D11" s="108"/>
      <c r="E11" s="108">
        <f t="shared" si="0"/>
        <v>81200000</v>
      </c>
      <c r="F11" s="109">
        <v>81200000</v>
      </c>
      <c r="G11" s="110">
        <v>52500000</v>
      </c>
      <c r="H11" s="109">
        <v>14740000</v>
      </c>
      <c r="I11" s="110">
        <v>20099836</v>
      </c>
      <c r="J11" s="109"/>
      <c r="K11" s="110"/>
      <c r="L11" s="109"/>
      <c r="M11" s="110"/>
      <c r="N11" s="109"/>
      <c r="O11" s="110"/>
      <c r="P11" s="109">
        <f t="shared" si="1"/>
        <v>14740000</v>
      </c>
      <c r="Q11" s="110">
        <f t="shared" si="2"/>
        <v>20099836</v>
      </c>
      <c r="R11" s="54">
        <f t="shared" si="3"/>
        <v>0</v>
      </c>
      <c r="S11" s="55">
        <f t="shared" si="4"/>
        <v>0</v>
      </c>
      <c r="T11" s="54">
        <f t="shared" si="5"/>
        <v>18.152709359605911</v>
      </c>
      <c r="U11" s="56">
        <f t="shared" si="6"/>
        <v>24.753492610837437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1023636000</v>
      </c>
      <c r="C13" s="108"/>
      <c r="D13" s="108"/>
      <c r="E13" s="108">
        <f t="shared" si="0"/>
        <v>1023636000</v>
      </c>
      <c r="F13" s="109" t="s">
        <v>36</v>
      </c>
      <c r="G13" s="110" t="s">
        <v>36</v>
      </c>
      <c r="H13" s="109"/>
      <c r="I13" s="110">
        <v>21648938</v>
      </c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21648938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2.1149058845136359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29340000</v>
      </c>
      <c r="C15" s="108"/>
      <c r="D15" s="108"/>
      <c r="E15" s="108">
        <f t="shared" si="0"/>
        <v>29340000</v>
      </c>
      <c r="F15" s="109">
        <v>29340000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1144176000</v>
      </c>
      <c r="C17" s="111">
        <f>SUM(C9:C16)</f>
        <v>0</v>
      </c>
      <c r="D17" s="111"/>
      <c r="E17" s="111">
        <f t="shared" si="0"/>
        <v>1144176000</v>
      </c>
      <c r="F17" s="112">
        <f t="shared" ref="F17:O17" si="7">SUM(F9:F16)</f>
        <v>120540000</v>
      </c>
      <c r="G17" s="113">
        <f t="shared" si="7"/>
        <v>62500000</v>
      </c>
      <c r="H17" s="112">
        <f t="shared" si="7"/>
        <v>16573000</v>
      </c>
      <c r="I17" s="113">
        <f t="shared" si="7"/>
        <v>43327053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16573000</v>
      </c>
      <c r="Q17" s="113">
        <f t="shared" si="2"/>
        <v>43327053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1.4865863678603848</v>
      </c>
      <c r="U17" s="60">
        <f>IF((SUM($E9:$E14))=0,0,(Q17/(SUM($E9:$E14))*100))</f>
        <v>3.8864059825839856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6476232000</v>
      </c>
      <c r="C30" s="108"/>
      <c r="D30" s="108"/>
      <c r="E30" s="108">
        <f>$B30      +$C30      +$D30</f>
        <v>6476232000</v>
      </c>
      <c r="F30" s="109">
        <v>6476232000</v>
      </c>
      <c r="G30" s="110">
        <v>1904136000</v>
      </c>
      <c r="H30" s="109">
        <v>631652000</v>
      </c>
      <c r="I30" s="110">
        <v>569129065</v>
      </c>
      <c r="J30" s="109"/>
      <c r="K30" s="110"/>
      <c r="L30" s="109"/>
      <c r="M30" s="110"/>
      <c r="N30" s="109"/>
      <c r="O30" s="110"/>
      <c r="P30" s="109">
        <f>$H30      +$J30      +$L30      +$N30</f>
        <v>631652000</v>
      </c>
      <c r="Q30" s="110">
        <f>$I30      +$K30      +$M30      +$O30</f>
        <v>569129065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9.7533874635744979</v>
      </c>
      <c r="U30" s="56">
        <f>IF(($E30      =0),0,(($Q30      /$E30      )*100))</f>
        <v>8.7879659808357697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6476232000</v>
      </c>
      <c r="C32" s="111">
        <f>SUM(C28:C31)</f>
        <v>0</v>
      </c>
      <c r="D32" s="111"/>
      <c r="E32" s="111">
        <f>$B32      +$C32      +$D32</f>
        <v>6476232000</v>
      </c>
      <c r="F32" s="112">
        <f t="shared" ref="F32:O32" si="16">SUM(F28:F31)</f>
        <v>6476232000</v>
      </c>
      <c r="G32" s="113">
        <f t="shared" si="16"/>
        <v>1904136000</v>
      </c>
      <c r="H32" s="112">
        <f t="shared" si="16"/>
        <v>631652000</v>
      </c>
      <c r="I32" s="113">
        <f t="shared" si="16"/>
        <v>569129065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631652000</v>
      </c>
      <c r="Q32" s="113">
        <f>$I32      +$K32      +$M32      +$O32</f>
        <v>569129065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9.7533874635744979</v>
      </c>
      <c r="U32" s="60">
        <f>IF($E32   =0,0,($Q32   /$E32   )*100)</f>
        <v>8.7879659808357697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52763000</v>
      </c>
      <c r="C34" s="108"/>
      <c r="D34" s="108"/>
      <c r="E34" s="108">
        <f>$B34      +$C34      +$D34</f>
        <v>52763000</v>
      </c>
      <c r="F34" s="109">
        <v>52763000</v>
      </c>
      <c r="G34" s="110">
        <v>11061000</v>
      </c>
      <c r="H34" s="109">
        <v>9098000</v>
      </c>
      <c r="I34" s="110">
        <v>17208172</v>
      </c>
      <c r="J34" s="109"/>
      <c r="K34" s="110"/>
      <c r="L34" s="109"/>
      <c r="M34" s="110"/>
      <c r="N34" s="109"/>
      <c r="O34" s="110"/>
      <c r="P34" s="109">
        <f>$H34      +$J34      +$L34      +$N34</f>
        <v>9098000</v>
      </c>
      <c r="Q34" s="110">
        <f>$I34      +$K34      +$M34      +$O34</f>
        <v>17208172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17.243143869757215</v>
      </c>
      <c r="U34" s="56">
        <f>IF(($E34      =0),0,(($Q34      /$E34      )*100))</f>
        <v>32.614089418721456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52763000</v>
      </c>
      <c r="C35" s="111">
        <f>C34</f>
        <v>0</v>
      </c>
      <c r="D35" s="111"/>
      <c r="E35" s="111">
        <f>$B35      +$C35      +$D35</f>
        <v>52763000</v>
      </c>
      <c r="F35" s="112">
        <f t="shared" ref="F35:O35" si="17">F34</f>
        <v>52763000</v>
      </c>
      <c r="G35" s="113">
        <f t="shared" si="17"/>
        <v>11061000</v>
      </c>
      <c r="H35" s="112">
        <f t="shared" si="17"/>
        <v>9098000</v>
      </c>
      <c r="I35" s="113">
        <f t="shared" si="17"/>
        <v>17208172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9098000</v>
      </c>
      <c r="Q35" s="113">
        <f>$I35      +$K35      +$M35      +$O35</f>
        <v>17208172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17.243143869757215</v>
      </c>
      <c r="U35" s="60">
        <f>IF($E35   =0,0,($Q35   /$E35   )*100)</f>
        <v>32.614089418721456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208843000</v>
      </c>
      <c r="C38" s="108"/>
      <c r="D38" s="108"/>
      <c r="E38" s="108">
        <f t="shared" si="18"/>
        <v>208843000</v>
      </c>
      <c r="F38" s="109">
        <v>189881000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35000000</v>
      </c>
      <c r="C40" s="108"/>
      <c r="D40" s="108"/>
      <c r="E40" s="108">
        <f t="shared" si="18"/>
        <v>35000000</v>
      </c>
      <c r="F40" s="109">
        <v>35000000</v>
      </c>
      <c r="G40" s="110">
        <v>14500000</v>
      </c>
      <c r="H40" s="109"/>
      <c r="I40" s="110">
        <v>502667</v>
      </c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502667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1.4361914285714286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243843000</v>
      </c>
      <c r="C42" s="111">
        <f>SUM(C37:C41)</f>
        <v>0</v>
      </c>
      <c r="D42" s="111"/>
      <c r="E42" s="111">
        <f t="shared" si="18"/>
        <v>243843000</v>
      </c>
      <c r="F42" s="112">
        <f t="shared" ref="F42:O42" si="25">SUM(F37:F41)</f>
        <v>224881000</v>
      </c>
      <c r="G42" s="113">
        <f t="shared" si="25"/>
        <v>14500000</v>
      </c>
      <c r="H42" s="112">
        <f t="shared" si="25"/>
        <v>0</v>
      </c>
      <c r="I42" s="113">
        <f t="shared" si="25"/>
        <v>502667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502667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1.4361914285714286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390000000</v>
      </c>
      <c r="C45" s="108"/>
      <c r="D45" s="108"/>
      <c r="E45" s="108">
        <f t="shared" si="26"/>
        <v>390000000</v>
      </c>
      <c r="F45" s="109">
        <v>390000000</v>
      </c>
      <c r="G45" s="110">
        <v>130829000</v>
      </c>
      <c r="H45" s="109">
        <v>19835000</v>
      </c>
      <c r="I45" s="110"/>
      <c r="J45" s="109"/>
      <c r="K45" s="110"/>
      <c r="L45" s="109"/>
      <c r="M45" s="110"/>
      <c r="N45" s="109"/>
      <c r="O45" s="110"/>
      <c r="P45" s="109">
        <f t="shared" si="27"/>
        <v>19835000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5.0858974358974356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390000000</v>
      </c>
      <c r="C55" s="111">
        <f>SUM(C44:C54)</f>
        <v>0</v>
      </c>
      <c r="D55" s="111"/>
      <c r="E55" s="111">
        <f t="shared" si="26"/>
        <v>390000000</v>
      </c>
      <c r="F55" s="112">
        <f t="shared" ref="F55:O55" si="33">SUM(F44:F54)</f>
        <v>390000000</v>
      </c>
      <c r="G55" s="113">
        <f t="shared" si="33"/>
        <v>130829000</v>
      </c>
      <c r="H55" s="112">
        <f t="shared" si="33"/>
        <v>19835000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19835000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5.0858974358974356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4717475000</v>
      </c>
      <c r="C67" s="108"/>
      <c r="D67" s="108"/>
      <c r="E67" s="108">
        <f t="shared" si="35"/>
        <v>4717475000</v>
      </c>
      <c r="F67" s="109">
        <v>4717475000</v>
      </c>
      <c r="G67" s="110">
        <v>1448283000</v>
      </c>
      <c r="H67" s="109">
        <v>632860000</v>
      </c>
      <c r="I67" s="110">
        <v>549917544</v>
      </c>
      <c r="J67" s="109"/>
      <c r="K67" s="110"/>
      <c r="L67" s="109"/>
      <c r="M67" s="110"/>
      <c r="N67" s="109"/>
      <c r="O67" s="110"/>
      <c r="P67" s="109">
        <f t="shared" si="36"/>
        <v>632860000</v>
      </c>
      <c r="Q67" s="110">
        <f t="shared" si="37"/>
        <v>549917544</v>
      </c>
      <c r="R67" s="54">
        <f t="shared" si="38"/>
        <v>0</v>
      </c>
      <c r="S67" s="55">
        <f t="shared" si="39"/>
        <v>0</v>
      </c>
      <c r="T67" s="54">
        <f t="shared" si="40"/>
        <v>13.415227425688531</v>
      </c>
      <c r="U67" s="56">
        <f t="shared" si="41"/>
        <v>11.657031441608064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4717475000</v>
      </c>
      <c r="C68" s="111">
        <f>SUM(C63:C67)</f>
        <v>0</v>
      </c>
      <c r="D68" s="111"/>
      <c r="E68" s="111">
        <f t="shared" si="35"/>
        <v>4717475000</v>
      </c>
      <c r="F68" s="112">
        <f t="shared" ref="F68:O68" si="42">SUM(F63:F67)</f>
        <v>4717475000</v>
      </c>
      <c r="G68" s="113">
        <f t="shared" si="42"/>
        <v>1448283000</v>
      </c>
      <c r="H68" s="112">
        <f t="shared" si="42"/>
        <v>632860000</v>
      </c>
      <c r="I68" s="113">
        <f t="shared" si="42"/>
        <v>549917544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632860000</v>
      </c>
      <c r="Q68" s="113">
        <f t="shared" si="37"/>
        <v>549917544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13.415227425688531</v>
      </c>
      <c r="U68" s="60">
        <f>IF((+$E63+$E65+$E67) =0,0,(Q68  /(+$E63+$E65+$E67) )*100)</f>
        <v>11.657031441608064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13024489000</v>
      </c>
      <c r="C69" s="120">
        <f>SUM(C9:C16,C19:C25,C28:C31,C34,C37:C41,C44:C54,C57:C60,C63:C67)</f>
        <v>0</v>
      </c>
      <c r="D69" s="120"/>
      <c r="E69" s="120">
        <f t="shared" si="35"/>
        <v>13024489000</v>
      </c>
      <c r="F69" s="121">
        <f t="shared" ref="F69:O69" si="43">SUM(F9:F16,F19:F25,F28:F31,F34,F37:F41,F44:F54,F57:F60,F63:F67)</f>
        <v>11981891000</v>
      </c>
      <c r="G69" s="122">
        <f t="shared" si="43"/>
        <v>3571309000</v>
      </c>
      <c r="H69" s="121">
        <f t="shared" si="43"/>
        <v>1310018000</v>
      </c>
      <c r="I69" s="122">
        <f t="shared" si="43"/>
        <v>1180084501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1310018000</v>
      </c>
      <c r="Q69" s="122">
        <f t="shared" si="37"/>
        <v>1180084501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10.245476684196358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9.2292840559267084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13024489000</v>
      </c>
      <c r="C75" s="120">
        <f>SUM(C9:C16,C19:C25,C28:C31,C34,C37:C41,C44:C54,C57:C60,C63:C67,C71:C72)</f>
        <v>0</v>
      </c>
      <c r="D75" s="120"/>
      <c r="E75" s="120">
        <f>$B75      +$C75      +$D75</f>
        <v>13024489000</v>
      </c>
      <c r="F75" s="121">
        <f t="shared" ref="F75:O75" si="46">SUM(F9:F16,F19:F25,F28:F31,F34,F37:F41,F44:F54,F57:F60,F63:F67,F71:F72)</f>
        <v>11981891000</v>
      </c>
      <c r="G75" s="122">
        <f t="shared" si="46"/>
        <v>3571309000</v>
      </c>
      <c r="H75" s="121">
        <f t="shared" si="46"/>
        <v>1310018000</v>
      </c>
      <c r="I75" s="122">
        <f t="shared" si="46"/>
        <v>1180084501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1310018000</v>
      </c>
      <c r="Q75" s="122">
        <f>$I75      +$K75      +$M75      +$O75</f>
        <v>1180084501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10.245476684196358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9.2292840559267084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 t="s">
        <v>93</v>
      </c>
      <c r="G124" s="36" t="s">
        <v>93</v>
      </c>
      <c r="W124" s="36"/>
    </row>
    <row r="125" spans="1:23" ht="13" x14ac:dyDescent="0.3">
      <c r="A125" s="36"/>
      <c r="G125" s="36"/>
      <c r="W125" s="36"/>
    </row>
    <row r="126" spans="1:23" ht="13" x14ac:dyDescent="0.3">
      <c r="A126" s="36" t="s">
        <v>93</v>
      </c>
      <c r="G126" s="36" t="s">
        <v>93</v>
      </c>
      <c r="W126" s="36"/>
    </row>
  </sheetData>
  <sheetProtection algorithmName="SHA-512" hashValue="b65Mx/deCumDdVesBfRtCXq8Y8BSeDpurW1kO/ao4JNWk0P+34AjM4rKSHADJqd7IVS27m+iPgYuKLC6Frhi+Q==" saltValue="h+EQ9meaMI7WrqMP9ColB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185000</v>
      </c>
      <c r="I10" s="110">
        <v>118999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185000</v>
      </c>
      <c r="Q10" s="110">
        <f t="shared" ref="Q10:Q17" si="2">$I10      +$K10      +$M10      +$O10</f>
        <v>118999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18.5</v>
      </c>
      <c r="U10" s="56">
        <f t="shared" ref="U10:U16" si="6">IF(($E10      =0),0,(($Q10      /$E10      )*100))</f>
        <v>11.899899999999999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9000000</v>
      </c>
      <c r="C11" s="108"/>
      <c r="D11" s="108"/>
      <c r="E11" s="108">
        <f t="shared" si="0"/>
        <v>9000000</v>
      </c>
      <c r="F11" s="109">
        <v>9000000</v>
      </c>
      <c r="G11" s="110">
        <v>6000000</v>
      </c>
      <c r="H11" s="109">
        <v>1916000</v>
      </c>
      <c r="I11" s="110">
        <v>1035143</v>
      </c>
      <c r="J11" s="109"/>
      <c r="K11" s="110"/>
      <c r="L11" s="109"/>
      <c r="M11" s="110"/>
      <c r="N11" s="109"/>
      <c r="O11" s="110"/>
      <c r="P11" s="109">
        <f t="shared" si="1"/>
        <v>1916000</v>
      </c>
      <c r="Q11" s="110">
        <f t="shared" si="2"/>
        <v>1035143</v>
      </c>
      <c r="R11" s="54">
        <f t="shared" si="3"/>
        <v>0</v>
      </c>
      <c r="S11" s="55">
        <f t="shared" si="4"/>
        <v>0</v>
      </c>
      <c r="T11" s="54">
        <f t="shared" si="5"/>
        <v>21.288888888888888</v>
      </c>
      <c r="U11" s="56">
        <f t="shared" si="6"/>
        <v>11.50158888888889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48500000</v>
      </c>
      <c r="C13" s="108"/>
      <c r="D13" s="108"/>
      <c r="E13" s="108">
        <f t="shared" si="0"/>
        <v>48500000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3000000</v>
      </c>
      <c r="C15" s="108"/>
      <c r="D15" s="108"/>
      <c r="E15" s="108">
        <f t="shared" si="0"/>
        <v>3000000</v>
      </c>
      <c r="F15" s="109">
        <v>3000000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61500000</v>
      </c>
      <c r="C17" s="111">
        <f>SUM(C9:C16)</f>
        <v>0</v>
      </c>
      <c r="D17" s="111"/>
      <c r="E17" s="111">
        <f t="shared" si="0"/>
        <v>61500000</v>
      </c>
      <c r="F17" s="112">
        <f t="shared" ref="F17:O17" si="7">SUM(F9:F16)</f>
        <v>13000000</v>
      </c>
      <c r="G17" s="113">
        <f t="shared" si="7"/>
        <v>7000000</v>
      </c>
      <c r="H17" s="112">
        <f t="shared" si="7"/>
        <v>2101000</v>
      </c>
      <c r="I17" s="113">
        <f t="shared" si="7"/>
        <v>1154142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2101000</v>
      </c>
      <c r="Q17" s="113">
        <f t="shared" si="2"/>
        <v>1154142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3.5914529914529916</v>
      </c>
      <c r="U17" s="60">
        <f>IF((SUM($E9:$E14))=0,0,(Q17/(SUM($E9:$E14))*100))</f>
        <v>1.9728923076923077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2434000</v>
      </c>
      <c r="C34" s="108"/>
      <c r="D34" s="108"/>
      <c r="E34" s="108">
        <f>$B34      +$C34      +$D34</f>
        <v>2434000</v>
      </c>
      <c r="F34" s="109">
        <v>2434000</v>
      </c>
      <c r="G34" s="110">
        <v>609000</v>
      </c>
      <c r="H34" s="109">
        <v>609000</v>
      </c>
      <c r="I34" s="110">
        <v>848754</v>
      </c>
      <c r="J34" s="109"/>
      <c r="K34" s="110"/>
      <c r="L34" s="109"/>
      <c r="M34" s="110"/>
      <c r="N34" s="109"/>
      <c r="O34" s="110"/>
      <c r="P34" s="109">
        <f>$H34      +$J34      +$L34      +$N34</f>
        <v>609000</v>
      </c>
      <c r="Q34" s="110">
        <f>$I34      +$K34      +$M34      +$O34</f>
        <v>848754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25.020542317173376</v>
      </c>
      <c r="U34" s="56">
        <f>IF(($E34      =0),0,(($Q34      /$E34      )*100))</f>
        <v>34.870747740345109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2434000</v>
      </c>
      <c r="C35" s="111">
        <f>C34</f>
        <v>0</v>
      </c>
      <c r="D35" s="111"/>
      <c r="E35" s="111">
        <f>$B35      +$C35      +$D35</f>
        <v>2434000</v>
      </c>
      <c r="F35" s="112">
        <f t="shared" ref="F35:O35" si="17">F34</f>
        <v>2434000</v>
      </c>
      <c r="G35" s="113">
        <f t="shared" si="17"/>
        <v>609000</v>
      </c>
      <c r="H35" s="112">
        <f t="shared" si="17"/>
        <v>609000</v>
      </c>
      <c r="I35" s="113">
        <f t="shared" si="17"/>
        <v>848754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609000</v>
      </c>
      <c r="Q35" s="113">
        <f>$I35      +$K35      +$M35      +$O35</f>
        <v>848754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25.020542317173376</v>
      </c>
      <c r="U35" s="60">
        <f>IF($E35   =0,0,($Q35   /$E35   )*100)</f>
        <v>34.870747740345109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34240000</v>
      </c>
      <c r="C38" s="108"/>
      <c r="D38" s="108"/>
      <c r="E38" s="108">
        <f t="shared" si="18"/>
        <v>34240000</v>
      </c>
      <c r="F38" s="109">
        <v>31131000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34240000</v>
      </c>
      <c r="C42" s="111">
        <f>SUM(C37:C41)</f>
        <v>0</v>
      </c>
      <c r="D42" s="111"/>
      <c r="E42" s="111">
        <f t="shared" si="18"/>
        <v>34240000</v>
      </c>
      <c r="F42" s="112">
        <f t="shared" ref="F42:O42" si="25">SUM(F37:F41)</f>
        <v>31131000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318358000</v>
      </c>
      <c r="C67" s="108"/>
      <c r="D67" s="108"/>
      <c r="E67" s="108">
        <f t="shared" si="35"/>
        <v>318358000</v>
      </c>
      <c r="F67" s="109">
        <v>318358000</v>
      </c>
      <c r="G67" s="110">
        <v>111875000</v>
      </c>
      <c r="H67" s="109">
        <v>35542000</v>
      </c>
      <c r="I67" s="110">
        <v>13804605</v>
      </c>
      <c r="J67" s="109"/>
      <c r="K67" s="110"/>
      <c r="L67" s="109"/>
      <c r="M67" s="110"/>
      <c r="N67" s="109"/>
      <c r="O67" s="110"/>
      <c r="P67" s="109">
        <f t="shared" si="36"/>
        <v>35542000</v>
      </c>
      <c r="Q67" s="110">
        <f t="shared" si="37"/>
        <v>13804605</v>
      </c>
      <c r="R67" s="54">
        <f t="shared" si="38"/>
        <v>0</v>
      </c>
      <c r="S67" s="55">
        <f t="shared" si="39"/>
        <v>0</v>
      </c>
      <c r="T67" s="54">
        <f t="shared" si="40"/>
        <v>11.164161101652855</v>
      </c>
      <c r="U67" s="56">
        <f t="shared" si="41"/>
        <v>4.3361891329886477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318358000</v>
      </c>
      <c r="C68" s="111">
        <f>SUM(C63:C67)</f>
        <v>0</v>
      </c>
      <c r="D68" s="111"/>
      <c r="E68" s="111">
        <f t="shared" si="35"/>
        <v>318358000</v>
      </c>
      <c r="F68" s="112">
        <f t="shared" ref="F68:O68" si="42">SUM(F63:F67)</f>
        <v>318358000</v>
      </c>
      <c r="G68" s="113">
        <f t="shared" si="42"/>
        <v>111875000</v>
      </c>
      <c r="H68" s="112">
        <f t="shared" si="42"/>
        <v>35542000</v>
      </c>
      <c r="I68" s="113">
        <f t="shared" si="42"/>
        <v>13804605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35542000</v>
      </c>
      <c r="Q68" s="113">
        <f t="shared" si="37"/>
        <v>13804605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11.164161101652855</v>
      </c>
      <c r="U68" s="60">
        <f>IF((+$E63+$E65+$E67) =0,0,(Q68  /(+$E63+$E65+$E67) )*100)</f>
        <v>4.3361891329886477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416532000</v>
      </c>
      <c r="C69" s="120">
        <f>SUM(C9:C16,C19:C25,C28:C31,C34,C37:C41,C44:C54,C57:C60,C63:C67)</f>
        <v>0</v>
      </c>
      <c r="D69" s="120"/>
      <c r="E69" s="120">
        <f t="shared" si="35"/>
        <v>416532000</v>
      </c>
      <c r="F69" s="121">
        <f t="shared" ref="F69:O69" si="43">SUM(F9:F16,F19:F25,F28:F31,F34,F37:F41,F44:F54,F57:F60,F63:F67)</f>
        <v>364923000</v>
      </c>
      <c r="G69" s="122">
        <f t="shared" si="43"/>
        <v>119484000</v>
      </c>
      <c r="H69" s="121">
        <f t="shared" si="43"/>
        <v>38252000</v>
      </c>
      <c r="I69" s="122">
        <f t="shared" si="43"/>
        <v>15807501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38252000</v>
      </c>
      <c r="Q69" s="122">
        <f t="shared" si="37"/>
        <v>15807501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10.085105934214273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4.1676336437362247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416532000</v>
      </c>
      <c r="C75" s="120">
        <f>SUM(C9:C16,C19:C25,C28:C31,C34,C37:C41,C44:C54,C57:C60,C63:C67,C71:C72)</f>
        <v>0</v>
      </c>
      <c r="D75" s="120"/>
      <c r="E75" s="120">
        <f>$B75      +$C75      +$D75</f>
        <v>416532000</v>
      </c>
      <c r="F75" s="121">
        <f t="shared" ref="F75:O75" si="46">SUM(F9:F16,F19:F25,F28:F31,F34,F37:F41,F44:F54,F57:F60,F63:F67,F71:F72)</f>
        <v>364923000</v>
      </c>
      <c r="G75" s="122">
        <f t="shared" si="46"/>
        <v>119484000</v>
      </c>
      <c r="H75" s="121">
        <f t="shared" si="46"/>
        <v>38252000</v>
      </c>
      <c r="I75" s="122">
        <f t="shared" si="46"/>
        <v>15807501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38252000</v>
      </c>
      <c r="Q75" s="122">
        <f>$I75      +$K75      +$M75      +$O75</f>
        <v>15807501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10.085105934214273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4.1676336437362247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PcalS8ANsznbiQl2V1Md0fB3cJLs0STNO4mPDbJfg3SRyMNRt8GfsD9uMwD0O9a/ZJ0yzyXMujEa3fd5VlI3TQ==" saltValue="vVwBeqWP0HDOFA+sijigA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242000</v>
      </c>
      <c r="I10" s="110"/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242000</v>
      </c>
      <c r="Q10" s="110">
        <f t="shared" ref="Q10:Q17" si="2">$I10      +$K10      +$M10      +$O10</f>
        <v>0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24.2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8900000</v>
      </c>
      <c r="C11" s="108"/>
      <c r="D11" s="108"/>
      <c r="E11" s="108">
        <f t="shared" si="0"/>
        <v>8900000</v>
      </c>
      <c r="F11" s="109">
        <v>8900000</v>
      </c>
      <c r="G11" s="110">
        <v>5000000</v>
      </c>
      <c r="H11" s="109">
        <v>1495000</v>
      </c>
      <c r="I11" s="110"/>
      <c r="J11" s="109"/>
      <c r="K11" s="110"/>
      <c r="L11" s="109"/>
      <c r="M11" s="110"/>
      <c r="N11" s="109"/>
      <c r="O11" s="110"/>
      <c r="P11" s="109">
        <f t="shared" si="1"/>
        <v>1495000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16.797752808988765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48800000</v>
      </c>
      <c r="C13" s="108"/>
      <c r="D13" s="108"/>
      <c r="E13" s="108">
        <f t="shared" si="0"/>
        <v>48800000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4000000</v>
      </c>
      <c r="C15" s="108"/>
      <c r="D15" s="108"/>
      <c r="E15" s="108">
        <f t="shared" si="0"/>
        <v>4000000</v>
      </c>
      <c r="F15" s="109">
        <v>4000000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62700000</v>
      </c>
      <c r="C17" s="111">
        <f>SUM(C9:C16)</f>
        <v>0</v>
      </c>
      <c r="D17" s="111"/>
      <c r="E17" s="111">
        <f t="shared" si="0"/>
        <v>62700000</v>
      </c>
      <c r="F17" s="112">
        <f t="shared" ref="F17:O17" si="7">SUM(F9:F16)</f>
        <v>13900000</v>
      </c>
      <c r="G17" s="113">
        <f t="shared" si="7"/>
        <v>6000000</v>
      </c>
      <c r="H17" s="112">
        <f t="shared" si="7"/>
        <v>1737000</v>
      </c>
      <c r="I17" s="113">
        <f t="shared" si="7"/>
        <v>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1737000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2.959114139693356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298225000</v>
      </c>
      <c r="C30" s="108"/>
      <c r="D30" s="108"/>
      <c r="E30" s="108">
        <f>$B30      +$C30      +$D30</f>
        <v>298225000</v>
      </c>
      <c r="F30" s="109">
        <v>298225000</v>
      </c>
      <c r="G30" s="110">
        <v>78000000</v>
      </c>
      <c r="H30" s="109">
        <v>16132000</v>
      </c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16132000</v>
      </c>
      <c r="Q30" s="110">
        <f>$I30      +$K30      +$M30      +$O30</f>
        <v>0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5.4093385866376051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298225000</v>
      </c>
      <c r="C32" s="111">
        <f>SUM(C28:C31)</f>
        <v>0</v>
      </c>
      <c r="D32" s="111"/>
      <c r="E32" s="111">
        <f>$B32      +$C32      +$D32</f>
        <v>298225000</v>
      </c>
      <c r="F32" s="112">
        <f t="shared" ref="F32:O32" si="16">SUM(F28:F31)</f>
        <v>298225000</v>
      </c>
      <c r="G32" s="113">
        <f t="shared" si="16"/>
        <v>78000000</v>
      </c>
      <c r="H32" s="112">
        <f t="shared" si="16"/>
        <v>16132000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16132000</v>
      </c>
      <c r="Q32" s="113">
        <f>$I32      +$K32      +$M32      +$O32</f>
        <v>0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5.4093385866376051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2457000</v>
      </c>
      <c r="C34" s="108"/>
      <c r="D34" s="108"/>
      <c r="E34" s="108">
        <f>$B34      +$C34      +$D34</f>
        <v>2457000</v>
      </c>
      <c r="F34" s="109">
        <v>2457000</v>
      </c>
      <c r="G34" s="110">
        <v>614000</v>
      </c>
      <c r="H34" s="109"/>
      <c r="I34" s="110"/>
      <c r="J34" s="109"/>
      <c r="K34" s="110"/>
      <c r="L34" s="109"/>
      <c r="M34" s="110"/>
      <c r="N34" s="109"/>
      <c r="O34" s="110"/>
      <c r="P34" s="109">
        <f>$H34      +$J34      +$L34      +$N34</f>
        <v>0</v>
      </c>
      <c r="Q34" s="110">
        <f>$I34      +$K34      +$M34      +$O34</f>
        <v>0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0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2457000</v>
      </c>
      <c r="C35" s="111">
        <f>C34</f>
        <v>0</v>
      </c>
      <c r="D35" s="111"/>
      <c r="E35" s="111">
        <f>$B35      +$C35      +$D35</f>
        <v>2457000</v>
      </c>
      <c r="F35" s="112">
        <f t="shared" ref="F35:O35" si="17">F34</f>
        <v>2457000</v>
      </c>
      <c r="G35" s="113">
        <f t="shared" si="17"/>
        <v>614000</v>
      </c>
      <c r="H35" s="112">
        <f t="shared" si="17"/>
        <v>0</v>
      </c>
      <c r="I35" s="113">
        <f t="shared" si="17"/>
        <v>0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0</v>
      </c>
      <c r="Q35" s="113">
        <f>$I35      +$K35      +$M35      +$O35</f>
        <v>0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0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7000000</v>
      </c>
      <c r="C40" s="108"/>
      <c r="D40" s="108"/>
      <c r="E40" s="108">
        <f t="shared" si="18"/>
        <v>7000000</v>
      </c>
      <c r="F40" s="109">
        <v>7000000</v>
      </c>
      <c r="G40" s="110">
        <v>3000000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7000000</v>
      </c>
      <c r="C42" s="111">
        <f>SUM(C37:C41)</f>
        <v>0</v>
      </c>
      <c r="D42" s="111"/>
      <c r="E42" s="111">
        <f t="shared" si="18"/>
        <v>7000000</v>
      </c>
      <c r="F42" s="112">
        <f t="shared" ref="F42:O42" si="25">SUM(F37:F41)</f>
        <v>7000000</v>
      </c>
      <c r="G42" s="113">
        <f t="shared" si="25"/>
        <v>3000000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390000000</v>
      </c>
      <c r="C45" s="108"/>
      <c r="D45" s="108"/>
      <c r="E45" s="108">
        <f t="shared" si="26"/>
        <v>390000000</v>
      </c>
      <c r="F45" s="109">
        <v>390000000</v>
      </c>
      <c r="G45" s="110">
        <v>130829000</v>
      </c>
      <c r="H45" s="109">
        <v>19835000</v>
      </c>
      <c r="I45" s="110"/>
      <c r="J45" s="109"/>
      <c r="K45" s="110"/>
      <c r="L45" s="109"/>
      <c r="M45" s="110"/>
      <c r="N45" s="109"/>
      <c r="O45" s="110"/>
      <c r="P45" s="109">
        <f t="shared" si="27"/>
        <v>19835000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5.0858974358974356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390000000</v>
      </c>
      <c r="C55" s="111">
        <f>SUM(C44:C54)</f>
        <v>0</v>
      </c>
      <c r="D55" s="111"/>
      <c r="E55" s="111">
        <f t="shared" si="26"/>
        <v>390000000</v>
      </c>
      <c r="F55" s="112">
        <f t="shared" ref="F55:O55" si="33">SUM(F44:F54)</f>
        <v>390000000</v>
      </c>
      <c r="G55" s="113">
        <f t="shared" si="33"/>
        <v>130829000</v>
      </c>
      <c r="H55" s="112">
        <f t="shared" si="33"/>
        <v>19835000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19835000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5.0858974358974356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377887000</v>
      </c>
      <c r="C67" s="108"/>
      <c r="D67" s="108"/>
      <c r="E67" s="108">
        <f t="shared" si="35"/>
        <v>377887000</v>
      </c>
      <c r="F67" s="109">
        <v>377887000</v>
      </c>
      <c r="G67" s="110">
        <v>104788000</v>
      </c>
      <c r="H67" s="109">
        <v>7459000</v>
      </c>
      <c r="I67" s="110"/>
      <c r="J67" s="109"/>
      <c r="K67" s="110"/>
      <c r="L67" s="109"/>
      <c r="M67" s="110"/>
      <c r="N67" s="109"/>
      <c r="O67" s="110"/>
      <c r="P67" s="109">
        <f t="shared" si="36"/>
        <v>7459000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1.9738704956772792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377887000</v>
      </c>
      <c r="C68" s="111">
        <f>SUM(C63:C67)</f>
        <v>0</v>
      </c>
      <c r="D68" s="111"/>
      <c r="E68" s="111">
        <f t="shared" si="35"/>
        <v>377887000</v>
      </c>
      <c r="F68" s="112">
        <f t="shared" ref="F68:O68" si="42">SUM(F63:F67)</f>
        <v>377887000</v>
      </c>
      <c r="G68" s="113">
        <f t="shared" si="42"/>
        <v>104788000</v>
      </c>
      <c r="H68" s="112">
        <f t="shared" si="42"/>
        <v>7459000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7459000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1.9738704956772792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1138269000</v>
      </c>
      <c r="C69" s="120">
        <f>SUM(C9:C16,C19:C25,C28:C31,C34,C37:C41,C44:C54,C57:C60,C63:C67)</f>
        <v>0</v>
      </c>
      <c r="D69" s="120"/>
      <c r="E69" s="120">
        <f t="shared" si="35"/>
        <v>1138269000</v>
      </c>
      <c r="F69" s="121">
        <f t="shared" ref="F69:O69" si="43">SUM(F9:F16,F19:F25,F28:F31,F34,F37:F41,F44:F54,F57:F60,F63:F67)</f>
        <v>1089469000</v>
      </c>
      <c r="G69" s="122">
        <f t="shared" si="43"/>
        <v>323231000</v>
      </c>
      <c r="H69" s="121">
        <f t="shared" si="43"/>
        <v>45163000</v>
      </c>
      <c r="I69" s="122">
        <f t="shared" si="43"/>
        <v>0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45163000</v>
      </c>
      <c r="Q69" s="122">
        <f t="shared" si="37"/>
        <v>0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3.9816833572988415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1138269000</v>
      </c>
      <c r="C75" s="120">
        <f>SUM(C9:C16,C19:C25,C28:C31,C34,C37:C41,C44:C54,C57:C60,C63:C67,C71:C72)</f>
        <v>0</v>
      </c>
      <c r="D75" s="120"/>
      <c r="E75" s="120">
        <f>$B75      +$C75      +$D75</f>
        <v>1138269000</v>
      </c>
      <c r="F75" s="121">
        <f t="shared" ref="F75:O75" si="46">SUM(F9:F16,F19:F25,F28:F31,F34,F37:F41,F44:F54,F57:F60,F63:F67,F71:F72)</f>
        <v>1089469000</v>
      </c>
      <c r="G75" s="122">
        <f t="shared" si="46"/>
        <v>323231000</v>
      </c>
      <c r="H75" s="121">
        <f t="shared" si="46"/>
        <v>45163000</v>
      </c>
      <c r="I75" s="122">
        <f t="shared" si="46"/>
        <v>0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45163000</v>
      </c>
      <c r="Q75" s="122">
        <f>$I75      +$K75      +$M75      +$O75</f>
        <v>0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3.9816833572988415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+288vkLuCKRTNF/QXcQn1hUSZa7Z8XFoPkbY6IYPjK8+u/D32vxgMN93ncTcuxhcxArdOiypYpLwzoJes8zg/w==" saltValue="tC++UnQfm7CJbXaq4+Jyg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2000000</v>
      </c>
      <c r="C10" s="108"/>
      <c r="D10" s="108"/>
      <c r="E10" s="108">
        <f t="shared" ref="E10:E17" si="0">$B10      +$C10      +$D10</f>
        <v>2000000</v>
      </c>
      <c r="F10" s="109">
        <v>2000000</v>
      </c>
      <c r="G10" s="110">
        <v>2000000</v>
      </c>
      <c r="H10" s="109">
        <v>254000</v>
      </c>
      <c r="I10" s="110">
        <v>153661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254000</v>
      </c>
      <c r="Q10" s="110">
        <f t="shared" ref="Q10:Q17" si="2">$I10      +$K10      +$M10      +$O10</f>
        <v>153661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12.7</v>
      </c>
      <c r="U10" s="56">
        <f t="shared" ref="U10:U16" si="6">IF(($E10      =0),0,(($Q10      /$E10      )*100))</f>
        <v>7.6830499999999997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48396000</v>
      </c>
      <c r="C13" s="108"/>
      <c r="D13" s="108"/>
      <c r="E13" s="108">
        <f t="shared" si="0"/>
        <v>48396000</v>
      </c>
      <c r="F13" s="109" t="s">
        <v>36</v>
      </c>
      <c r="G13" s="110" t="s">
        <v>36</v>
      </c>
      <c r="H13" s="109"/>
      <c r="I13" s="110">
        <v>1288029</v>
      </c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1288029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2.6614368956112076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1840000</v>
      </c>
      <c r="C15" s="108"/>
      <c r="D15" s="108"/>
      <c r="E15" s="108">
        <f t="shared" si="0"/>
        <v>1840000</v>
      </c>
      <c r="F15" s="109">
        <v>1840000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52236000</v>
      </c>
      <c r="C17" s="111">
        <f>SUM(C9:C16)</f>
        <v>0</v>
      </c>
      <c r="D17" s="111"/>
      <c r="E17" s="111">
        <f t="shared" si="0"/>
        <v>52236000</v>
      </c>
      <c r="F17" s="112">
        <f t="shared" ref="F17:O17" si="7">SUM(F9:F16)</f>
        <v>3840000</v>
      </c>
      <c r="G17" s="113">
        <f t="shared" si="7"/>
        <v>2000000</v>
      </c>
      <c r="H17" s="112">
        <f t="shared" si="7"/>
        <v>254000</v>
      </c>
      <c r="I17" s="113">
        <f t="shared" si="7"/>
        <v>1441690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254000</v>
      </c>
      <c r="Q17" s="113">
        <f t="shared" si="2"/>
        <v>1441690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0.50400825462338272</v>
      </c>
      <c r="U17" s="60">
        <f>IF((SUM($E9:$E14))=0,0,(Q17/(SUM($E9:$E14))*100))</f>
        <v>2.8607230732597824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235430000</v>
      </c>
      <c r="C30" s="108"/>
      <c r="D30" s="108"/>
      <c r="E30" s="108">
        <f>$B30      +$C30      +$D30</f>
        <v>235430000</v>
      </c>
      <c r="F30" s="109">
        <v>235430000</v>
      </c>
      <c r="G30" s="110">
        <v>87000000</v>
      </c>
      <c r="H30" s="109">
        <v>9399000</v>
      </c>
      <c r="I30" s="110">
        <v>10866785</v>
      </c>
      <c r="J30" s="109"/>
      <c r="K30" s="110"/>
      <c r="L30" s="109"/>
      <c r="M30" s="110"/>
      <c r="N30" s="109"/>
      <c r="O30" s="110"/>
      <c r="P30" s="109">
        <f>$H30      +$J30      +$L30      +$N30</f>
        <v>9399000</v>
      </c>
      <c r="Q30" s="110">
        <f>$I30      +$K30      +$M30      +$O30</f>
        <v>10866785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3.992269464384318</v>
      </c>
      <c r="U30" s="56">
        <f>IF(($E30      =0),0,(($Q30      /$E30      )*100))</f>
        <v>4.6157180478273796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235430000</v>
      </c>
      <c r="C32" s="111">
        <f>SUM(C28:C31)</f>
        <v>0</v>
      </c>
      <c r="D32" s="111"/>
      <c r="E32" s="111">
        <f>$B32      +$C32      +$D32</f>
        <v>235430000</v>
      </c>
      <c r="F32" s="112">
        <f t="shared" ref="F32:O32" si="16">SUM(F28:F31)</f>
        <v>235430000</v>
      </c>
      <c r="G32" s="113">
        <f t="shared" si="16"/>
        <v>87000000</v>
      </c>
      <c r="H32" s="112">
        <f t="shared" si="16"/>
        <v>9399000</v>
      </c>
      <c r="I32" s="113">
        <f t="shared" si="16"/>
        <v>10866785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9399000</v>
      </c>
      <c r="Q32" s="113">
        <f>$I32      +$K32      +$M32      +$O32</f>
        <v>10866785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3.992269464384318</v>
      </c>
      <c r="U32" s="60">
        <f>IF($E32   =0,0,($Q32   /$E32   )*100)</f>
        <v>4.6157180478273796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1524000</v>
      </c>
      <c r="C34" s="108"/>
      <c r="D34" s="108"/>
      <c r="E34" s="108">
        <f>$B34      +$C34      +$D34</f>
        <v>1524000</v>
      </c>
      <c r="F34" s="109">
        <v>1524000</v>
      </c>
      <c r="G34" s="110">
        <v>380000</v>
      </c>
      <c r="H34" s="109"/>
      <c r="I34" s="110">
        <v>57</v>
      </c>
      <c r="J34" s="109"/>
      <c r="K34" s="110"/>
      <c r="L34" s="109"/>
      <c r="M34" s="110"/>
      <c r="N34" s="109"/>
      <c r="O34" s="110"/>
      <c r="P34" s="109">
        <f>$H34      +$J34      +$L34      +$N34</f>
        <v>0</v>
      </c>
      <c r="Q34" s="110">
        <f>$I34      +$K34      +$M34      +$O34</f>
        <v>57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0</v>
      </c>
      <c r="U34" s="56">
        <f>IF(($E34      =0),0,(($Q34      /$E34      )*100))</f>
        <v>3.7401574803149606E-3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1524000</v>
      </c>
      <c r="C35" s="111">
        <f>C34</f>
        <v>0</v>
      </c>
      <c r="D35" s="111"/>
      <c r="E35" s="111">
        <f>$B35      +$C35      +$D35</f>
        <v>1524000</v>
      </c>
      <c r="F35" s="112">
        <f t="shared" ref="F35:O35" si="17">F34</f>
        <v>1524000</v>
      </c>
      <c r="G35" s="113">
        <f t="shared" si="17"/>
        <v>380000</v>
      </c>
      <c r="H35" s="112">
        <f t="shared" si="17"/>
        <v>0</v>
      </c>
      <c r="I35" s="113">
        <f t="shared" si="17"/>
        <v>57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0</v>
      </c>
      <c r="Q35" s="113">
        <f>$I35      +$K35      +$M35      +$O35</f>
        <v>57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0</v>
      </c>
      <c r="U35" s="60">
        <f>IF($E35   =0,0,($Q35   /$E35   )*100)</f>
        <v>3.7401574803149606E-3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5682000</v>
      </c>
      <c r="C38" s="108"/>
      <c r="D38" s="108"/>
      <c r="E38" s="108">
        <f t="shared" si="18"/>
        <v>5682000</v>
      </c>
      <c r="F38" s="109">
        <v>5166000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5682000</v>
      </c>
      <c r="C42" s="111">
        <f>SUM(C37:C41)</f>
        <v>0</v>
      </c>
      <c r="D42" s="111"/>
      <c r="E42" s="111">
        <f t="shared" si="18"/>
        <v>5682000</v>
      </c>
      <c r="F42" s="112">
        <f t="shared" ref="F42:O42" si="25">SUM(F37:F41)</f>
        <v>5166000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315530000</v>
      </c>
      <c r="C67" s="108"/>
      <c r="D67" s="108"/>
      <c r="E67" s="108">
        <f t="shared" si="35"/>
        <v>315530000</v>
      </c>
      <c r="F67" s="109">
        <v>315530000</v>
      </c>
      <c r="G67" s="110">
        <v>105176000</v>
      </c>
      <c r="H67" s="109">
        <v>54675000</v>
      </c>
      <c r="I67" s="110">
        <v>40499270</v>
      </c>
      <c r="J67" s="109"/>
      <c r="K67" s="110"/>
      <c r="L67" s="109"/>
      <c r="M67" s="110"/>
      <c r="N67" s="109"/>
      <c r="O67" s="110"/>
      <c r="P67" s="109">
        <f t="shared" si="36"/>
        <v>54675000</v>
      </c>
      <c r="Q67" s="110">
        <f t="shared" si="37"/>
        <v>40499270</v>
      </c>
      <c r="R67" s="54">
        <f t="shared" si="38"/>
        <v>0</v>
      </c>
      <c r="S67" s="55">
        <f t="shared" si="39"/>
        <v>0</v>
      </c>
      <c r="T67" s="54">
        <f t="shared" si="40"/>
        <v>17.327987830000318</v>
      </c>
      <c r="U67" s="56">
        <f t="shared" si="41"/>
        <v>12.835315183976167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315530000</v>
      </c>
      <c r="C68" s="111">
        <f>SUM(C63:C67)</f>
        <v>0</v>
      </c>
      <c r="D68" s="111"/>
      <c r="E68" s="111">
        <f t="shared" si="35"/>
        <v>315530000</v>
      </c>
      <c r="F68" s="112">
        <f t="shared" ref="F68:O68" si="42">SUM(F63:F67)</f>
        <v>315530000</v>
      </c>
      <c r="G68" s="113">
        <f t="shared" si="42"/>
        <v>105176000</v>
      </c>
      <c r="H68" s="112">
        <f t="shared" si="42"/>
        <v>54675000</v>
      </c>
      <c r="I68" s="113">
        <f t="shared" si="42"/>
        <v>40499270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54675000</v>
      </c>
      <c r="Q68" s="113">
        <f t="shared" si="37"/>
        <v>40499270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17.327987830000318</v>
      </c>
      <c r="U68" s="60">
        <f>IF((+$E63+$E65+$E67) =0,0,(Q68  /(+$E63+$E65+$E67) )*100)</f>
        <v>12.835315183976167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610402000</v>
      </c>
      <c r="C69" s="120">
        <f>SUM(C9:C16,C19:C25,C28:C31,C34,C37:C41,C44:C54,C57:C60,C63:C67)</f>
        <v>0</v>
      </c>
      <c r="D69" s="120"/>
      <c r="E69" s="120">
        <f t="shared" si="35"/>
        <v>610402000</v>
      </c>
      <c r="F69" s="121">
        <f t="shared" ref="F69:O69" si="43">SUM(F9:F16,F19:F25,F28:F31,F34,F37:F41,F44:F54,F57:F60,F63:F67)</f>
        <v>561490000</v>
      </c>
      <c r="G69" s="122">
        <f t="shared" si="43"/>
        <v>194556000</v>
      </c>
      <c r="H69" s="121">
        <f t="shared" si="43"/>
        <v>64328000</v>
      </c>
      <c r="I69" s="122">
        <f t="shared" si="43"/>
        <v>52807802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64328000</v>
      </c>
      <c r="Q69" s="122">
        <f t="shared" si="37"/>
        <v>52807802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10.670116772823778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8.7592559049893843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610402000</v>
      </c>
      <c r="C75" s="120">
        <f>SUM(C9:C16,C19:C25,C28:C31,C34,C37:C41,C44:C54,C57:C60,C63:C67,C71:C72)</f>
        <v>0</v>
      </c>
      <c r="D75" s="120"/>
      <c r="E75" s="120">
        <f>$B75      +$C75      +$D75</f>
        <v>610402000</v>
      </c>
      <c r="F75" s="121">
        <f t="shared" ref="F75:O75" si="46">SUM(F9:F16,F19:F25,F28:F31,F34,F37:F41,F44:F54,F57:F60,F63:F67,F71:F72)</f>
        <v>561490000</v>
      </c>
      <c r="G75" s="122">
        <f t="shared" si="46"/>
        <v>194556000</v>
      </c>
      <c r="H75" s="121">
        <f t="shared" si="46"/>
        <v>64328000</v>
      </c>
      <c r="I75" s="122">
        <f t="shared" si="46"/>
        <v>52807802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64328000</v>
      </c>
      <c r="Q75" s="122">
        <f>$I75      +$K75      +$M75      +$O75</f>
        <v>52807802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10.670116772823778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8.7592559049893843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f7CVcXuPmihYTaPesg8mfRxwr0y5Fh3oboYfwd1xJ1+J3MEY6PXT71hTp8MujpotIeDMXo3b7snw6LyCm/LhXg==" saltValue="QVSVYDK36K/0dRhfeqy8S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144000</v>
      </c>
      <c r="I10" s="110">
        <v>186657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144000</v>
      </c>
      <c r="Q10" s="110">
        <f t="shared" ref="Q10:Q17" si="2">$I10      +$K10      +$M10      +$O10</f>
        <v>186657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14.399999999999999</v>
      </c>
      <c r="U10" s="56">
        <f t="shared" ref="U10:U16" si="6">IF(($E10      =0),0,(($Q10      /$E10      )*100))</f>
        <v>18.665699999999998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182011000</v>
      </c>
      <c r="C13" s="108"/>
      <c r="D13" s="108"/>
      <c r="E13" s="108">
        <f t="shared" si="0"/>
        <v>182011000</v>
      </c>
      <c r="F13" s="109" t="s">
        <v>36</v>
      </c>
      <c r="G13" s="110" t="s">
        <v>36</v>
      </c>
      <c r="H13" s="109"/>
      <c r="I13" s="110">
        <v>20360909</v>
      </c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20360909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11.186636521968452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4000000</v>
      </c>
      <c r="C15" s="108"/>
      <c r="D15" s="108"/>
      <c r="E15" s="108">
        <f t="shared" si="0"/>
        <v>4000000</v>
      </c>
      <c r="F15" s="109">
        <v>4000000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187011000</v>
      </c>
      <c r="C17" s="111">
        <f>SUM(C9:C16)</f>
        <v>0</v>
      </c>
      <c r="D17" s="111"/>
      <c r="E17" s="111">
        <f t="shared" si="0"/>
        <v>187011000</v>
      </c>
      <c r="F17" s="112">
        <f t="shared" ref="F17:O17" si="7">SUM(F9:F16)</f>
        <v>5000000</v>
      </c>
      <c r="G17" s="113">
        <f t="shared" si="7"/>
        <v>1000000</v>
      </c>
      <c r="H17" s="112">
        <f t="shared" si="7"/>
        <v>144000</v>
      </c>
      <c r="I17" s="113">
        <f t="shared" si="7"/>
        <v>20547566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144000</v>
      </c>
      <c r="Q17" s="113">
        <f t="shared" si="2"/>
        <v>20547566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7.8683794963144288E-2</v>
      </c>
      <c r="U17" s="60">
        <f>IF((SUM($E9:$E14))=0,0,(Q17/(SUM($E9:$E14))*100))</f>
        <v>11.227503264831077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649286000</v>
      </c>
      <c r="C30" s="108"/>
      <c r="D30" s="108"/>
      <c r="E30" s="108">
        <f>$B30      +$C30      +$D30</f>
        <v>649286000</v>
      </c>
      <c r="F30" s="109">
        <v>649286000</v>
      </c>
      <c r="G30" s="110">
        <v>292828000</v>
      </c>
      <c r="H30" s="109">
        <v>38849000</v>
      </c>
      <c r="I30" s="110">
        <v>-2226442</v>
      </c>
      <c r="J30" s="109"/>
      <c r="K30" s="110"/>
      <c r="L30" s="109"/>
      <c r="M30" s="110"/>
      <c r="N30" s="109"/>
      <c r="O30" s="110"/>
      <c r="P30" s="109">
        <f>$H30      +$J30      +$L30      +$N30</f>
        <v>38849000</v>
      </c>
      <c r="Q30" s="110">
        <f>$I30      +$K30      +$M30      +$O30</f>
        <v>-2226442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5.9833417014998016</v>
      </c>
      <c r="U30" s="56">
        <f>IF(($E30      =0),0,(($Q30      /$E30      )*100))</f>
        <v>-0.34290620774204278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649286000</v>
      </c>
      <c r="C32" s="111">
        <f>SUM(C28:C31)</f>
        <v>0</v>
      </c>
      <c r="D32" s="111"/>
      <c r="E32" s="111">
        <f>$B32      +$C32      +$D32</f>
        <v>649286000</v>
      </c>
      <c r="F32" s="112">
        <f t="shared" ref="F32:O32" si="16">SUM(F28:F31)</f>
        <v>649286000</v>
      </c>
      <c r="G32" s="113">
        <f t="shared" si="16"/>
        <v>292828000</v>
      </c>
      <c r="H32" s="112">
        <f t="shared" si="16"/>
        <v>38849000</v>
      </c>
      <c r="I32" s="113">
        <f t="shared" si="16"/>
        <v>-2226442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38849000</v>
      </c>
      <c r="Q32" s="113">
        <f>$I32      +$K32      +$M32      +$O32</f>
        <v>-2226442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5.9833417014998016</v>
      </c>
      <c r="U32" s="60">
        <f>IF($E32   =0,0,($Q32   /$E32   )*100)</f>
        <v>-0.34290620774204278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9597000</v>
      </c>
      <c r="C34" s="108"/>
      <c r="D34" s="108"/>
      <c r="E34" s="108">
        <f>$B34      +$C34      +$D34</f>
        <v>9597000</v>
      </c>
      <c r="F34" s="109">
        <v>9597000</v>
      </c>
      <c r="G34" s="110">
        <v>2399000</v>
      </c>
      <c r="H34" s="109">
        <v>2059000</v>
      </c>
      <c r="I34" s="110">
        <v>2059312</v>
      </c>
      <c r="J34" s="109"/>
      <c r="K34" s="110"/>
      <c r="L34" s="109"/>
      <c r="M34" s="110"/>
      <c r="N34" s="109"/>
      <c r="O34" s="110"/>
      <c r="P34" s="109">
        <f>$H34      +$J34      +$L34      +$N34</f>
        <v>2059000</v>
      </c>
      <c r="Q34" s="110">
        <f>$I34      +$K34      +$M34      +$O34</f>
        <v>2059312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21.454621235802854</v>
      </c>
      <c r="U34" s="56">
        <f>IF(($E34      =0),0,(($Q34      /$E34      )*100))</f>
        <v>21.457872251745336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9597000</v>
      </c>
      <c r="C35" s="111">
        <f>C34</f>
        <v>0</v>
      </c>
      <c r="D35" s="111"/>
      <c r="E35" s="111">
        <f>$B35      +$C35      +$D35</f>
        <v>9597000</v>
      </c>
      <c r="F35" s="112">
        <f t="shared" ref="F35:O35" si="17">F34</f>
        <v>9597000</v>
      </c>
      <c r="G35" s="113">
        <f t="shared" si="17"/>
        <v>2399000</v>
      </c>
      <c r="H35" s="112">
        <f t="shared" si="17"/>
        <v>2059000</v>
      </c>
      <c r="I35" s="113">
        <f t="shared" si="17"/>
        <v>2059312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2059000</v>
      </c>
      <c r="Q35" s="113">
        <f>$I35      +$K35      +$M35      +$O35</f>
        <v>2059312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21.454621235802854</v>
      </c>
      <c r="U35" s="60">
        <f>IF($E35   =0,0,($Q35   /$E35   )*100)</f>
        <v>21.457872251745336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42041000</v>
      </c>
      <c r="C38" s="108"/>
      <c r="D38" s="108"/>
      <c r="E38" s="108">
        <f t="shared" si="18"/>
        <v>42041000</v>
      </c>
      <c r="F38" s="109">
        <v>38224000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7000000</v>
      </c>
      <c r="C40" s="108"/>
      <c r="D40" s="108"/>
      <c r="E40" s="108">
        <f t="shared" si="18"/>
        <v>7000000</v>
      </c>
      <c r="F40" s="109">
        <v>7000000</v>
      </c>
      <c r="G40" s="110">
        <v>3000000</v>
      </c>
      <c r="H40" s="109"/>
      <c r="I40" s="110">
        <v>59678</v>
      </c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59678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0.85254285714285705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49041000</v>
      </c>
      <c r="C42" s="111">
        <f>SUM(C37:C41)</f>
        <v>0</v>
      </c>
      <c r="D42" s="111"/>
      <c r="E42" s="111">
        <f t="shared" si="18"/>
        <v>49041000</v>
      </c>
      <c r="F42" s="112">
        <f t="shared" ref="F42:O42" si="25">SUM(F37:F41)</f>
        <v>45224000</v>
      </c>
      <c r="G42" s="113">
        <f t="shared" si="25"/>
        <v>3000000</v>
      </c>
      <c r="H42" s="112">
        <f t="shared" si="25"/>
        <v>0</v>
      </c>
      <c r="I42" s="113">
        <f t="shared" si="25"/>
        <v>59678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59678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0.85254285714285705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822706000</v>
      </c>
      <c r="C67" s="108"/>
      <c r="D67" s="108"/>
      <c r="E67" s="108">
        <f t="shared" si="35"/>
        <v>822706000</v>
      </c>
      <c r="F67" s="109">
        <v>822706000</v>
      </c>
      <c r="G67" s="110">
        <v>252986000</v>
      </c>
      <c r="H67" s="109">
        <v>49543000</v>
      </c>
      <c r="I67" s="110">
        <v>49543828</v>
      </c>
      <c r="J67" s="109"/>
      <c r="K67" s="110"/>
      <c r="L67" s="109"/>
      <c r="M67" s="110"/>
      <c r="N67" s="109"/>
      <c r="O67" s="110"/>
      <c r="P67" s="109">
        <f t="shared" si="36"/>
        <v>49543000</v>
      </c>
      <c r="Q67" s="110">
        <f t="shared" si="37"/>
        <v>49543828</v>
      </c>
      <c r="R67" s="54">
        <f t="shared" si="38"/>
        <v>0</v>
      </c>
      <c r="S67" s="55">
        <f t="shared" si="39"/>
        <v>0</v>
      </c>
      <c r="T67" s="54">
        <f t="shared" si="40"/>
        <v>6.0219568108169872</v>
      </c>
      <c r="U67" s="56">
        <f t="shared" si="41"/>
        <v>6.0220574543032379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822706000</v>
      </c>
      <c r="C68" s="111">
        <f>SUM(C63:C67)</f>
        <v>0</v>
      </c>
      <c r="D68" s="111"/>
      <c r="E68" s="111">
        <f t="shared" si="35"/>
        <v>822706000</v>
      </c>
      <c r="F68" s="112">
        <f t="shared" ref="F68:O68" si="42">SUM(F63:F67)</f>
        <v>822706000</v>
      </c>
      <c r="G68" s="113">
        <f t="shared" si="42"/>
        <v>252986000</v>
      </c>
      <c r="H68" s="112">
        <f t="shared" si="42"/>
        <v>49543000</v>
      </c>
      <c r="I68" s="113">
        <f t="shared" si="42"/>
        <v>49543828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49543000</v>
      </c>
      <c r="Q68" s="113">
        <f t="shared" si="37"/>
        <v>49543828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6.0219568108169872</v>
      </c>
      <c r="U68" s="60">
        <f>IF((+$E63+$E65+$E67) =0,0,(Q68  /(+$E63+$E65+$E67) )*100)</f>
        <v>6.0220574543032379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1717641000</v>
      </c>
      <c r="C69" s="120">
        <f>SUM(C9:C16,C19:C25,C28:C31,C34,C37:C41,C44:C54,C57:C60,C63:C67)</f>
        <v>0</v>
      </c>
      <c r="D69" s="120"/>
      <c r="E69" s="120">
        <f t="shared" si="35"/>
        <v>1717641000</v>
      </c>
      <c r="F69" s="121">
        <f t="shared" ref="F69:O69" si="43">SUM(F9:F16,F19:F25,F28:F31,F34,F37:F41,F44:F54,F57:F60,F63:F67)</f>
        <v>1531813000</v>
      </c>
      <c r="G69" s="122">
        <f t="shared" si="43"/>
        <v>552213000</v>
      </c>
      <c r="H69" s="121">
        <f t="shared" si="43"/>
        <v>90595000</v>
      </c>
      <c r="I69" s="122">
        <f t="shared" si="43"/>
        <v>69983942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90595000</v>
      </c>
      <c r="Q69" s="122">
        <f t="shared" si="37"/>
        <v>69983942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5.4196578128738935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4.1866440536013396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1717641000</v>
      </c>
      <c r="C75" s="120">
        <f>SUM(C9:C16,C19:C25,C28:C31,C34,C37:C41,C44:C54,C57:C60,C63:C67,C71:C72)</f>
        <v>0</v>
      </c>
      <c r="D75" s="120"/>
      <c r="E75" s="120">
        <f>$B75      +$C75      +$D75</f>
        <v>1717641000</v>
      </c>
      <c r="F75" s="121">
        <f t="shared" ref="F75:O75" si="46">SUM(F9:F16,F19:F25,F28:F31,F34,F37:F41,F44:F54,F57:F60,F63:F67,F71:F72)</f>
        <v>1531813000</v>
      </c>
      <c r="G75" s="122">
        <f t="shared" si="46"/>
        <v>552213000</v>
      </c>
      <c r="H75" s="121">
        <f t="shared" si="46"/>
        <v>90595000</v>
      </c>
      <c r="I75" s="122">
        <f t="shared" si="46"/>
        <v>69983942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90595000</v>
      </c>
      <c r="Q75" s="122">
        <f>$I75      +$K75      +$M75      +$O75</f>
        <v>69983942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5.4196578128738935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4.1866440536013396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0DoDG4Sij81UbE2L1L6Du3aAS3dQcdsOqvz9Tg6em+AqJaDTGoj6qpnkm8iD3B3iM4WClu04JazG7adCjwgC/Q==" saltValue="aO/9nD1dcIUa2Q9wlMfvF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166000</v>
      </c>
      <c r="I10" s="110">
        <v>250011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166000</v>
      </c>
      <c r="Q10" s="110">
        <f t="shared" ref="Q10:Q17" si="2">$I10      +$K10      +$M10      +$O10</f>
        <v>250011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16.600000000000001</v>
      </c>
      <c r="U10" s="56">
        <f t="shared" ref="U10:U16" si="6">IF(($E10      =0),0,(($Q10      /$E10      )*100))</f>
        <v>25.001099999999997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9600000</v>
      </c>
      <c r="C11" s="108"/>
      <c r="D11" s="108"/>
      <c r="E11" s="108">
        <f t="shared" si="0"/>
        <v>9600000</v>
      </c>
      <c r="F11" s="109">
        <v>9600000</v>
      </c>
      <c r="G11" s="110">
        <v>6000000</v>
      </c>
      <c r="H11" s="109">
        <v>2601000</v>
      </c>
      <c r="I11" s="110">
        <v>2602757</v>
      </c>
      <c r="J11" s="109"/>
      <c r="K11" s="110"/>
      <c r="L11" s="109"/>
      <c r="M11" s="110"/>
      <c r="N11" s="109"/>
      <c r="O11" s="110"/>
      <c r="P11" s="109">
        <f t="shared" si="1"/>
        <v>2601000</v>
      </c>
      <c r="Q11" s="110">
        <f t="shared" si="2"/>
        <v>2602757</v>
      </c>
      <c r="R11" s="54">
        <f t="shared" si="3"/>
        <v>0</v>
      </c>
      <c r="S11" s="55">
        <f t="shared" si="4"/>
        <v>0</v>
      </c>
      <c r="T11" s="54">
        <f t="shared" si="5"/>
        <v>27.09375</v>
      </c>
      <c r="U11" s="56">
        <f t="shared" si="6"/>
        <v>27.112052083333332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140208000</v>
      </c>
      <c r="C13" s="108"/>
      <c r="D13" s="108"/>
      <c r="E13" s="108">
        <f t="shared" si="0"/>
        <v>140208000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4000000</v>
      </c>
      <c r="C15" s="108"/>
      <c r="D15" s="108"/>
      <c r="E15" s="108">
        <f t="shared" si="0"/>
        <v>4000000</v>
      </c>
      <c r="F15" s="109">
        <v>4000000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154808000</v>
      </c>
      <c r="C17" s="111">
        <f>SUM(C9:C16)</f>
        <v>0</v>
      </c>
      <c r="D17" s="111"/>
      <c r="E17" s="111">
        <f t="shared" si="0"/>
        <v>154808000</v>
      </c>
      <c r="F17" s="112">
        <f t="shared" ref="F17:O17" si="7">SUM(F9:F16)</f>
        <v>14600000</v>
      </c>
      <c r="G17" s="113">
        <f t="shared" si="7"/>
        <v>7000000</v>
      </c>
      <c r="H17" s="112">
        <f t="shared" si="7"/>
        <v>2767000</v>
      </c>
      <c r="I17" s="113">
        <f t="shared" si="7"/>
        <v>2852768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2767000</v>
      </c>
      <c r="Q17" s="113">
        <f t="shared" si="2"/>
        <v>2852768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1.8347833006206566</v>
      </c>
      <c r="U17" s="60">
        <f>IF((SUM($E9:$E14))=0,0,(Q17/(SUM($E9:$E14))*100))</f>
        <v>1.8916556150867327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972942000</v>
      </c>
      <c r="C30" s="108"/>
      <c r="D30" s="108"/>
      <c r="E30" s="108">
        <f>$B30      +$C30      +$D30</f>
        <v>972942000</v>
      </c>
      <c r="F30" s="109">
        <v>972942000</v>
      </c>
      <c r="G30" s="110">
        <v>200588000</v>
      </c>
      <c r="H30" s="109">
        <v>59196000</v>
      </c>
      <c r="I30" s="110">
        <v>59196</v>
      </c>
      <c r="J30" s="109"/>
      <c r="K30" s="110"/>
      <c r="L30" s="109"/>
      <c r="M30" s="110"/>
      <c r="N30" s="109"/>
      <c r="O30" s="110"/>
      <c r="P30" s="109">
        <f>$H30      +$J30      +$L30      +$N30</f>
        <v>59196000</v>
      </c>
      <c r="Q30" s="110">
        <f>$I30      +$K30      +$M30      +$O30</f>
        <v>59196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6.0842270145599633</v>
      </c>
      <c r="U30" s="56">
        <f>IF(($E30      =0),0,(($Q30      /$E30      )*100))</f>
        <v>6.0842270145599637E-3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972942000</v>
      </c>
      <c r="C32" s="111">
        <f>SUM(C28:C31)</f>
        <v>0</v>
      </c>
      <c r="D32" s="111"/>
      <c r="E32" s="111">
        <f>$B32      +$C32      +$D32</f>
        <v>972942000</v>
      </c>
      <c r="F32" s="112">
        <f t="shared" ref="F32:O32" si="16">SUM(F28:F31)</f>
        <v>972942000</v>
      </c>
      <c r="G32" s="113">
        <f t="shared" si="16"/>
        <v>200588000</v>
      </c>
      <c r="H32" s="112">
        <f t="shared" si="16"/>
        <v>59196000</v>
      </c>
      <c r="I32" s="113">
        <f t="shared" si="16"/>
        <v>59196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59196000</v>
      </c>
      <c r="Q32" s="113">
        <f>$I32      +$K32      +$M32      +$O32</f>
        <v>59196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6.0842270145599633</v>
      </c>
      <c r="U32" s="60">
        <f>IF($E32   =0,0,($Q32   /$E32   )*100)</f>
        <v>6.0842270145599637E-3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4000000</v>
      </c>
      <c r="C34" s="108"/>
      <c r="D34" s="108"/>
      <c r="E34" s="108">
        <f>$B34      +$C34      +$D34</f>
        <v>4000000</v>
      </c>
      <c r="F34" s="109">
        <v>4000000</v>
      </c>
      <c r="G34" s="110">
        <v>1000000</v>
      </c>
      <c r="H34" s="109">
        <v>371000</v>
      </c>
      <c r="I34" s="110">
        <v>378000</v>
      </c>
      <c r="J34" s="109"/>
      <c r="K34" s="110"/>
      <c r="L34" s="109"/>
      <c r="M34" s="110"/>
      <c r="N34" s="109"/>
      <c r="O34" s="110"/>
      <c r="P34" s="109">
        <f>$H34      +$J34      +$L34      +$N34</f>
        <v>371000</v>
      </c>
      <c r="Q34" s="110">
        <f>$I34      +$K34      +$M34      +$O34</f>
        <v>378000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9.2750000000000004</v>
      </c>
      <c r="U34" s="56">
        <f>IF(($E34      =0),0,(($Q34      /$E34      )*100))</f>
        <v>9.4499999999999993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4000000</v>
      </c>
      <c r="C35" s="111">
        <f>C34</f>
        <v>0</v>
      </c>
      <c r="D35" s="111"/>
      <c r="E35" s="111">
        <f>$B35      +$C35      +$D35</f>
        <v>4000000</v>
      </c>
      <c r="F35" s="112">
        <f t="shared" ref="F35:O35" si="17">F34</f>
        <v>4000000</v>
      </c>
      <c r="G35" s="113">
        <f t="shared" si="17"/>
        <v>1000000</v>
      </c>
      <c r="H35" s="112">
        <f t="shared" si="17"/>
        <v>371000</v>
      </c>
      <c r="I35" s="113">
        <f t="shared" si="17"/>
        <v>378000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371000</v>
      </c>
      <c r="Q35" s="113">
        <f>$I35      +$K35      +$M35      +$O35</f>
        <v>378000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9.2750000000000004</v>
      </c>
      <c r="U35" s="60">
        <f>IF($E35   =0,0,($Q35   /$E35   )*100)</f>
        <v>9.4499999999999993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19296000</v>
      </c>
      <c r="C38" s="108"/>
      <c r="D38" s="108"/>
      <c r="E38" s="108">
        <f t="shared" si="18"/>
        <v>19296000</v>
      </c>
      <c r="F38" s="109">
        <v>17544000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7000000</v>
      </c>
      <c r="C40" s="108"/>
      <c r="D40" s="108"/>
      <c r="E40" s="108">
        <f t="shared" si="18"/>
        <v>7000000</v>
      </c>
      <c r="F40" s="109">
        <v>7000000</v>
      </c>
      <c r="G40" s="110">
        <v>3000000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26296000</v>
      </c>
      <c r="C42" s="111">
        <f>SUM(C37:C41)</f>
        <v>0</v>
      </c>
      <c r="D42" s="111"/>
      <c r="E42" s="111">
        <f t="shared" si="18"/>
        <v>26296000</v>
      </c>
      <c r="F42" s="112">
        <f t="shared" ref="F42:O42" si="25">SUM(F37:F41)</f>
        <v>24544000</v>
      </c>
      <c r="G42" s="113">
        <f t="shared" si="25"/>
        <v>3000000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772855000</v>
      </c>
      <c r="C67" s="108"/>
      <c r="D67" s="108"/>
      <c r="E67" s="108">
        <f t="shared" si="35"/>
        <v>772855000</v>
      </c>
      <c r="F67" s="109">
        <v>772855000</v>
      </c>
      <c r="G67" s="110">
        <v>255000000</v>
      </c>
      <c r="H67" s="109">
        <v>120362000</v>
      </c>
      <c r="I67" s="110">
        <v>157680000</v>
      </c>
      <c r="J67" s="109"/>
      <c r="K67" s="110"/>
      <c r="L67" s="109"/>
      <c r="M67" s="110"/>
      <c r="N67" s="109"/>
      <c r="O67" s="110"/>
      <c r="P67" s="109">
        <f t="shared" si="36"/>
        <v>120362000</v>
      </c>
      <c r="Q67" s="110">
        <f t="shared" si="37"/>
        <v>157680000</v>
      </c>
      <c r="R67" s="54">
        <f t="shared" si="38"/>
        <v>0</v>
      </c>
      <c r="S67" s="55">
        <f t="shared" si="39"/>
        <v>0</v>
      </c>
      <c r="T67" s="54">
        <f t="shared" si="40"/>
        <v>15.573684585077407</v>
      </c>
      <c r="U67" s="56">
        <f t="shared" si="41"/>
        <v>20.402274682831838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772855000</v>
      </c>
      <c r="C68" s="111">
        <f>SUM(C63:C67)</f>
        <v>0</v>
      </c>
      <c r="D68" s="111"/>
      <c r="E68" s="111">
        <f t="shared" si="35"/>
        <v>772855000</v>
      </c>
      <c r="F68" s="112">
        <f t="shared" ref="F68:O68" si="42">SUM(F63:F67)</f>
        <v>772855000</v>
      </c>
      <c r="G68" s="113">
        <f t="shared" si="42"/>
        <v>255000000</v>
      </c>
      <c r="H68" s="112">
        <f t="shared" si="42"/>
        <v>120362000</v>
      </c>
      <c r="I68" s="113">
        <f t="shared" si="42"/>
        <v>157680000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120362000</v>
      </c>
      <c r="Q68" s="113">
        <f t="shared" si="37"/>
        <v>157680000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15.573684585077407</v>
      </c>
      <c r="U68" s="60">
        <f>IF((+$E63+$E65+$E67) =0,0,(Q68  /(+$E63+$E65+$E67) )*100)</f>
        <v>20.402274682831838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1930901000</v>
      </c>
      <c r="C69" s="120">
        <f>SUM(C9:C16,C19:C25,C28:C31,C34,C37:C41,C44:C54,C57:C60,C63:C67)</f>
        <v>0</v>
      </c>
      <c r="D69" s="120"/>
      <c r="E69" s="120">
        <f t="shared" si="35"/>
        <v>1930901000</v>
      </c>
      <c r="F69" s="121">
        <f t="shared" ref="F69:O69" si="43">SUM(F9:F16,F19:F25,F28:F31,F34,F37:F41,F44:F54,F57:F60,F63:F67)</f>
        <v>1788941000</v>
      </c>
      <c r="G69" s="122">
        <f t="shared" si="43"/>
        <v>466588000</v>
      </c>
      <c r="H69" s="121">
        <f t="shared" si="43"/>
        <v>182696000</v>
      </c>
      <c r="I69" s="122">
        <f t="shared" si="43"/>
        <v>160969964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182696000</v>
      </c>
      <c r="Q69" s="122">
        <f t="shared" si="37"/>
        <v>160969964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9.5772447650325923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8.4383278508915627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1930901000</v>
      </c>
      <c r="C75" s="120">
        <f>SUM(C9:C16,C19:C25,C28:C31,C34,C37:C41,C44:C54,C57:C60,C63:C67,C71:C72)</f>
        <v>0</v>
      </c>
      <c r="D75" s="120"/>
      <c r="E75" s="120">
        <f>$B75      +$C75      +$D75</f>
        <v>1930901000</v>
      </c>
      <c r="F75" s="121">
        <f t="shared" ref="F75:O75" si="46">SUM(F9:F16,F19:F25,F28:F31,F34,F37:F41,F44:F54,F57:F60,F63:F67,F71:F72)</f>
        <v>1788941000</v>
      </c>
      <c r="G75" s="122">
        <f t="shared" si="46"/>
        <v>466588000</v>
      </c>
      <c r="H75" s="121">
        <f t="shared" si="46"/>
        <v>182696000</v>
      </c>
      <c r="I75" s="122">
        <f t="shared" si="46"/>
        <v>160969964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182696000</v>
      </c>
      <c r="Q75" s="122">
        <f>$I75      +$K75      +$M75      +$O75</f>
        <v>160969964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9.5772447650325923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8.4383278508915627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zpHDSCKuODsvOFTyvkEuZnwJ5/sw+wA9QuL6l0HdjKGXl0Ia+F+XYqsMnx1w9BiJes6bz6Wrktj7KPy95WYutQ==" saltValue="S/FnjwsqR0E4JEIii3eco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2000000</v>
      </c>
      <c r="C10" s="108"/>
      <c r="D10" s="108"/>
      <c r="E10" s="108">
        <f t="shared" ref="E10:E17" si="0">$B10      +$C10      +$D10</f>
        <v>2000000</v>
      </c>
      <c r="F10" s="109">
        <v>2000000</v>
      </c>
      <c r="G10" s="110">
        <v>2000000</v>
      </c>
      <c r="H10" s="109">
        <v>437000</v>
      </c>
      <c r="I10" s="110">
        <v>462861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437000</v>
      </c>
      <c r="Q10" s="110">
        <f t="shared" ref="Q10:Q17" si="2">$I10      +$K10      +$M10      +$O10</f>
        <v>462861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21.85</v>
      </c>
      <c r="U10" s="56">
        <f t="shared" ref="U10:U16" si="6">IF(($E10      =0),0,(($Q10      /$E10      )*100))</f>
        <v>23.143050000000002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151868000</v>
      </c>
      <c r="C13" s="108"/>
      <c r="D13" s="108"/>
      <c r="E13" s="108">
        <f t="shared" si="0"/>
        <v>151868000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3500000</v>
      </c>
      <c r="C15" s="108"/>
      <c r="D15" s="108"/>
      <c r="E15" s="108">
        <f t="shared" si="0"/>
        <v>3500000</v>
      </c>
      <c r="F15" s="109">
        <v>3500000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157368000</v>
      </c>
      <c r="C17" s="111">
        <f>SUM(C9:C16)</f>
        <v>0</v>
      </c>
      <c r="D17" s="111"/>
      <c r="E17" s="111">
        <f t="shared" si="0"/>
        <v>157368000</v>
      </c>
      <c r="F17" s="112">
        <f t="shared" ref="F17:O17" si="7">SUM(F9:F16)</f>
        <v>5500000</v>
      </c>
      <c r="G17" s="113">
        <f t="shared" si="7"/>
        <v>2000000</v>
      </c>
      <c r="H17" s="112">
        <f t="shared" si="7"/>
        <v>437000</v>
      </c>
      <c r="I17" s="113">
        <f t="shared" si="7"/>
        <v>462861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437000</v>
      </c>
      <c r="Q17" s="113">
        <f t="shared" si="2"/>
        <v>462861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0.28400967062677102</v>
      </c>
      <c r="U17" s="60">
        <f>IF((SUM($E9:$E14))=0,0,(Q17/(SUM($E9:$E14))*100))</f>
        <v>0.30081693399537263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696253000</v>
      </c>
      <c r="C30" s="108"/>
      <c r="D30" s="108"/>
      <c r="E30" s="108">
        <f>$B30      +$C30      +$D30</f>
        <v>696253000</v>
      </c>
      <c r="F30" s="109">
        <v>696253000</v>
      </c>
      <c r="G30" s="110">
        <v>170000000</v>
      </c>
      <c r="H30" s="109">
        <v>73973000</v>
      </c>
      <c r="I30" s="110">
        <v>133815710</v>
      </c>
      <c r="J30" s="109"/>
      <c r="K30" s="110"/>
      <c r="L30" s="109"/>
      <c r="M30" s="110"/>
      <c r="N30" s="109"/>
      <c r="O30" s="110"/>
      <c r="P30" s="109">
        <f>$H30      +$J30      +$L30      +$N30</f>
        <v>73973000</v>
      </c>
      <c r="Q30" s="110">
        <f>$I30      +$K30      +$M30      +$O30</f>
        <v>133815710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10.624442551773566</v>
      </c>
      <c r="U30" s="56">
        <f>IF(($E30      =0),0,(($Q30      /$E30      )*100))</f>
        <v>19.219408749405748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696253000</v>
      </c>
      <c r="C32" s="111">
        <f>SUM(C28:C31)</f>
        <v>0</v>
      </c>
      <c r="D32" s="111"/>
      <c r="E32" s="111">
        <f>$B32      +$C32      +$D32</f>
        <v>696253000</v>
      </c>
      <c r="F32" s="112">
        <f t="shared" ref="F32:O32" si="16">SUM(F28:F31)</f>
        <v>696253000</v>
      </c>
      <c r="G32" s="113">
        <f t="shared" si="16"/>
        <v>170000000</v>
      </c>
      <c r="H32" s="112">
        <f t="shared" si="16"/>
        <v>73973000</v>
      </c>
      <c r="I32" s="113">
        <f t="shared" si="16"/>
        <v>133815710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73973000</v>
      </c>
      <c r="Q32" s="113">
        <f>$I32      +$K32      +$M32      +$O32</f>
        <v>133815710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10.624442551773566</v>
      </c>
      <c r="U32" s="60">
        <f>IF($E32   =0,0,($Q32   /$E32   )*100)</f>
        <v>19.219408749405748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9308000</v>
      </c>
      <c r="C34" s="108"/>
      <c r="D34" s="108"/>
      <c r="E34" s="108">
        <f>$B34      +$C34      +$D34</f>
        <v>9308000</v>
      </c>
      <c r="F34" s="109">
        <v>9308000</v>
      </c>
      <c r="G34" s="110">
        <v>2327000</v>
      </c>
      <c r="H34" s="109">
        <v>2327000</v>
      </c>
      <c r="I34" s="110"/>
      <c r="J34" s="109"/>
      <c r="K34" s="110"/>
      <c r="L34" s="109"/>
      <c r="M34" s="110"/>
      <c r="N34" s="109"/>
      <c r="O34" s="110"/>
      <c r="P34" s="109">
        <f>$H34      +$J34      +$L34      +$N34</f>
        <v>2327000</v>
      </c>
      <c r="Q34" s="110">
        <f>$I34      +$K34      +$M34      +$O34</f>
        <v>0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25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9308000</v>
      </c>
      <c r="C35" s="111">
        <f>C34</f>
        <v>0</v>
      </c>
      <c r="D35" s="111"/>
      <c r="E35" s="111">
        <f>$B35      +$C35      +$D35</f>
        <v>9308000</v>
      </c>
      <c r="F35" s="112">
        <f t="shared" ref="F35:O35" si="17">F34</f>
        <v>9308000</v>
      </c>
      <c r="G35" s="113">
        <f t="shared" si="17"/>
        <v>2327000</v>
      </c>
      <c r="H35" s="112">
        <f t="shared" si="17"/>
        <v>2327000</v>
      </c>
      <c r="I35" s="113">
        <f t="shared" si="17"/>
        <v>0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2327000</v>
      </c>
      <c r="Q35" s="113">
        <f>$I35      +$K35      +$M35      +$O35</f>
        <v>0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25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12471000</v>
      </c>
      <c r="C38" s="108"/>
      <c r="D38" s="108"/>
      <c r="E38" s="108">
        <f t="shared" si="18"/>
        <v>12471000</v>
      </c>
      <c r="F38" s="109">
        <v>11339000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12471000</v>
      </c>
      <c r="C42" s="111">
        <f>SUM(C37:C41)</f>
        <v>0</v>
      </c>
      <c r="D42" s="111"/>
      <c r="E42" s="111">
        <f t="shared" si="18"/>
        <v>12471000</v>
      </c>
      <c r="F42" s="112">
        <f t="shared" ref="F42:O42" si="25">SUM(F37:F41)</f>
        <v>11339000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669938000</v>
      </c>
      <c r="C67" s="108"/>
      <c r="D67" s="108"/>
      <c r="E67" s="108">
        <f t="shared" si="35"/>
        <v>669938000</v>
      </c>
      <c r="F67" s="109">
        <v>669938000</v>
      </c>
      <c r="G67" s="110">
        <v>180743000</v>
      </c>
      <c r="H67" s="109">
        <v>129892000</v>
      </c>
      <c r="I67" s="110">
        <v>148659539</v>
      </c>
      <c r="J67" s="109"/>
      <c r="K67" s="110"/>
      <c r="L67" s="109"/>
      <c r="M67" s="110"/>
      <c r="N67" s="109"/>
      <c r="O67" s="110"/>
      <c r="P67" s="109">
        <f t="shared" si="36"/>
        <v>129892000</v>
      </c>
      <c r="Q67" s="110">
        <f t="shared" si="37"/>
        <v>148659539</v>
      </c>
      <c r="R67" s="54">
        <f t="shared" si="38"/>
        <v>0</v>
      </c>
      <c r="S67" s="55">
        <f t="shared" si="39"/>
        <v>0</v>
      </c>
      <c r="T67" s="54">
        <f t="shared" si="40"/>
        <v>19.388659846135013</v>
      </c>
      <c r="U67" s="56">
        <f t="shared" si="41"/>
        <v>22.190044302607106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669938000</v>
      </c>
      <c r="C68" s="111">
        <f>SUM(C63:C67)</f>
        <v>0</v>
      </c>
      <c r="D68" s="111"/>
      <c r="E68" s="111">
        <f t="shared" si="35"/>
        <v>669938000</v>
      </c>
      <c r="F68" s="112">
        <f t="shared" ref="F68:O68" si="42">SUM(F63:F67)</f>
        <v>669938000</v>
      </c>
      <c r="G68" s="113">
        <f t="shared" si="42"/>
        <v>180743000</v>
      </c>
      <c r="H68" s="112">
        <f t="shared" si="42"/>
        <v>129892000</v>
      </c>
      <c r="I68" s="113">
        <f t="shared" si="42"/>
        <v>148659539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129892000</v>
      </c>
      <c r="Q68" s="113">
        <f t="shared" si="37"/>
        <v>148659539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19.388659846135013</v>
      </c>
      <c r="U68" s="60">
        <f>IF((+$E63+$E65+$E67) =0,0,(Q68  /(+$E63+$E65+$E67) )*100)</f>
        <v>22.190044302607106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1545338000</v>
      </c>
      <c r="C69" s="120">
        <f>SUM(C9:C16,C19:C25,C28:C31,C34,C37:C41,C44:C54,C57:C60,C63:C67)</f>
        <v>0</v>
      </c>
      <c r="D69" s="120"/>
      <c r="E69" s="120">
        <f t="shared" si="35"/>
        <v>1545338000</v>
      </c>
      <c r="F69" s="121">
        <f t="shared" ref="F69:O69" si="43">SUM(F9:F16,F19:F25,F28:F31,F34,F37:F41,F44:F54,F57:F60,F63:F67)</f>
        <v>1392338000</v>
      </c>
      <c r="G69" s="122">
        <f t="shared" si="43"/>
        <v>355070000</v>
      </c>
      <c r="H69" s="121">
        <f t="shared" si="43"/>
        <v>206629000</v>
      </c>
      <c r="I69" s="122">
        <f t="shared" si="43"/>
        <v>282938110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206629000</v>
      </c>
      <c r="Q69" s="122">
        <f t="shared" si="37"/>
        <v>282938110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13.510753141659263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18.500340990749766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1545338000</v>
      </c>
      <c r="C75" s="120">
        <f>SUM(C9:C16,C19:C25,C28:C31,C34,C37:C41,C44:C54,C57:C60,C63:C67,C71:C72)</f>
        <v>0</v>
      </c>
      <c r="D75" s="120"/>
      <c r="E75" s="120">
        <f>$B75      +$C75      +$D75</f>
        <v>1545338000</v>
      </c>
      <c r="F75" s="121">
        <f t="shared" ref="F75:O75" si="46">SUM(F9:F16,F19:F25,F28:F31,F34,F37:F41,F44:F54,F57:F60,F63:F67,F71:F72)</f>
        <v>1392338000</v>
      </c>
      <c r="G75" s="122">
        <f t="shared" si="46"/>
        <v>355070000</v>
      </c>
      <c r="H75" s="121">
        <f t="shared" si="46"/>
        <v>206629000</v>
      </c>
      <c r="I75" s="122">
        <f t="shared" si="46"/>
        <v>282938110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206629000</v>
      </c>
      <c r="Q75" s="122">
        <f>$I75      +$K75      +$M75      +$O75</f>
        <v>282938110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13.510753141659263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18.500340990749766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GOkL8/k7sp4gWfL3gKdlOo+TQ84BCOnT8RYYTmAeWYVDU4+xM+vfQotziBdzdbg0XOaxc9l6Z+wvkTFKfdMihg==" saltValue="FkvHhHuYtZXsr3M/YSW5/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105000</v>
      </c>
      <c r="I10" s="110">
        <v>106090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105000</v>
      </c>
      <c r="Q10" s="110">
        <f t="shared" ref="Q10:Q17" si="2">$I10      +$K10      +$M10      +$O10</f>
        <v>106090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10.5</v>
      </c>
      <c r="U10" s="56">
        <f t="shared" ref="U10:U16" si="6">IF(($E10      =0),0,(($Q10      /$E10      )*100))</f>
        <v>10.609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27500000</v>
      </c>
      <c r="C11" s="108"/>
      <c r="D11" s="108"/>
      <c r="E11" s="108">
        <f t="shared" si="0"/>
        <v>27500000</v>
      </c>
      <c r="F11" s="109">
        <v>27500000</v>
      </c>
      <c r="G11" s="110">
        <v>17500000</v>
      </c>
      <c r="H11" s="109">
        <v>4730000</v>
      </c>
      <c r="I11" s="110">
        <v>12463336</v>
      </c>
      <c r="J11" s="109"/>
      <c r="K11" s="110"/>
      <c r="L11" s="109"/>
      <c r="M11" s="110"/>
      <c r="N11" s="109"/>
      <c r="O11" s="110"/>
      <c r="P11" s="109">
        <f t="shared" si="1"/>
        <v>4730000</v>
      </c>
      <c r="Q11" s="110">
        <f t="shared" si="2"/>
        <v>12463336</v>
      </c>
      <c r="R11" s="54">
        <f t="shared" si="3"/>
        <v>0</v>
      </c>
      <c r="S11" s="55">
        <f t="shared" si="4"/>
        <v>0</v>
      </c>
      <c r="T11" s="54">
        <f t="shared" si="5"/>
        <v>17.2</v>
      </c>
      <c r="U11" s="56">
        <f t="shared" si="6"/>
        <v>45.321221818181819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221753000</v>
      </c>
      <c r="C13" s="108"/>
      <c r="D13" s="108"/>
      <c r="E13" s="108">
        <f t="shared" si="0"/>
        <v>221753000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3000000</v>
      </c>
      <c r="C15" s="108"/>
      <c r="D15" s="108"/>
      <c r="E15" s="108">
        <f t="shared" si="0"/>
        <v>3000000</v>
      </c>
      <c r="F15" s="109">
        <v>3000000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253253000</v>
      </c>
      <c r="C17" s="111">
        <f>SUM(C9:C16)</f>
        <v>0</v>
      </c>
      <c r="D17" s="111"/>
      <c r="E17" s="111">
        <f t="shared" si="0"/>
        <v>253253000</v>
      </c>
      <c r="F17" s="112">
        <f t="shared" ref="F17:O17" si="7">SUM(F9:F16)</f>
        <v>31500000</v>
      </c>
      <c r="G17" s="113">
        <f t="shared" si="7"/>
        <v>18500000</v>
      </c>
      <c r="H17" s="112">
        <f t="shared" si="7"/>
        <v>4835000</v>
      </c>
      <c r="I17" s="113">
        <f t="shared" si="7"/>
        <v>12569426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4835000</v>
      </c>
      <c r="Q17" s="113">
        <f t="shared" si="2"/>
        <v>12569426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1.9320447706920596</v>
      </c>
      <c r="U17" s="60">
        <f>IF((SUM($E9:$E14))=0,0,(Q17/(SUM($E9:$E14))*100))</f>
        <v>5.0226874403104063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746609000</v>
      </c>
      <c r="C30" s="108"/>
      <c r="D30" s="108"/>
      <c r="E30" s="108">
        <f>$B30      +$C30      +$D30</f>
        <v>746609000</v>
      </c>
      <c r="F30" s="109">
        <v>746609000</v>
      </c>
      <c r="G30" s="110">
        <v>200720000</v>
      </c>
      <c r="H30" s="109">
        <v>54800000</v>
      </c>
      <c r="I30" s="110">
        <v>47353668</v>
      </c>
      <c r="J30" s="109"/>
      <c r="K30" s="110"/>
      <c r="L30" s="109"/>
      <c r="M30" s="110"/>
      <c r="N30" s="109"/>
      <c r="O30" s="110"/>
      <c r="P30" s="109">
        <f>$H30      +$J30      +$L30      +$N30</f>
        <v>54800000</v>
      </c>
      <c r="Q30" s="110">
        <f>$I30      +$K30      +$M30      +$O30</f>
        <v>47353668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7.3398525868292497</v>
      </c>
      <c r="U30" s="56">
        <f>IF(($E30      =0),0,(($Q30      /$E30      )*100))</f>
        <v>6.3424989519279844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746609000</v>
      </c>
      <c r="C32" s="111">
        <f>SUM(C28:C31)</f>
        <v>0</v>
      </c>
      <c r="D32" s="111"/>
      <c r="E32" s="111">
        <f>$B32      +$C32      +$D32</f>
        <v>746609000</v>
      </c>
      <c r="F32" s="112">
        <f t="shared" ref="F32:O32" si="16">SUM(F28:F31)</f>
        <v>746609000</v>
      </c>
      <c r="G32" s="113">
        <f t="shared" si="16"/>
        <v>200720000</v>
      </c>
      <c r="H32" s="112">
        <f t="shared" si="16"/>
        <v>54800000</v>
      </c>
      <c r="I32" s="113">
        <f t="shared" si="16"/>
        <v>47353668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54800000</v>
      </c>
      <c r="Q32" s="113">
        <f>$I32      +$K32      +$M32      +$O32</f>
        <v>47353668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7.3398525868292497</v>
      </c>
      <c r="U32" s="60">
        <f>IF($E32   =0,0,($Q32   /$E32   )*100)</f>
        <v>6.3424989519279844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8517000</v>
      </c>
      <c r="C34" s="108"/>
      <c r="D34" s="108"/>
      <c r="E34" s="108">
        <f>$B34      +$C34      +$D34</f>
        <v>8517000</v>
      </c>
      <c r="F34" s="109">
        <v>8517000</v>
      </c>
      <c r="G34" s="110">
        <v>0</v>
      </c>
      <c r="H34" s="109"/>
      <c r="I34" s="110"/>
      <c r="J34" s="109"/>
      <c r="K34" s="110"/>
      <c r="L34" s="109"/>
      <c r="M34" s="110"/>
      <c r="N34" s="109"/>
      <c r="O34" s="110"/>
      <c r="P34" s="109">
        <f>$H34      +$J34      +$L34      +$N34</f>
        <v>0</v>
      </c>
      <c r="Q34" s="110">
        <f>$I34      +$K34      +$M34      +$O34</f>
        <v>0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0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8517000</v>
      </c>
      <c r="C35" s="111">
        <f>C34</f>
        <v>0</v>
      </c>
      <c r="D35" s="111"/>
      <c r="E35" s="111">
        <f>$B35      +$C35      +$D35</f>
        <v>8517000</v>
      </c>
      <c r="F35" s="112">
        <f t="shared" ref="F35:O35" si="17">F34</f>
        <v>8517000</v>
      </c>
      <c r="G35" s="113">
        <f t="shared" si="17"/>
        <v>0</v>
      </c>
      <c r="H35" s="112">
        <f t="shared" si="17"/>
        <v>0</v>
      </c>
      <c r="I35" s="113">
        <f t="shared" si="17"/>
        <v>0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0</v>
      </c>
      <c r="Q35" s="113">
        <f>$I35      +$K35      +$M35      +$O35</f>
        <v>0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0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21471000</v>
      </c>
      <c r="C38" s="108"/>
      <c r="D38" s="108"/>
      <c r="E38" s="108">
        <f t="shared" si="18"/>
        <v>21471000</v>
      </c>
      <c r="F38" s="109">
        <v>19521000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7000000</v>
      </c>
      <c r="C40" s="108"/>
      <c r="D40" s="108"/>
      <c r="E40" s="108">
        <f t="shared" si="18"/>
        <v>7000000</v>
      </c>
      <c r="F40" s="109">
        <v>7000000</v>
      </c>
      <c r="G40" s="110">
        <v>3000000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28471000</v>
      </c>
      <c r="C42" s="111">
        <f>SUM(C37:C41)</f>
        <v>0</v>
      </c>
      <c r="D42" s="111"/>
      <c r="E42" s="111">
        <f t="shared" si="18"/>
        <v>28471000</v>
      </c>
      <c r="F42" s="112">
        <f t="shared" ref="F42:O42" si="25">SUM(F37:F41)</f>
        <v>26521000</v>
      </c>
      <c r="G42" s="113">
        <f t="shared" si="25"/>
        <v>3000000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820674000</v>
      </c>
      <c r="C67" s="108"/>
      <c r="D67" s="108"/>
      <c r="E67" s="108">
        <f t="shared" si="35"/>
        <v>820674000</v>
      </c>
      <c r="F67" s="109">
        <v>820674000</v>
      </c>
      <c r="G67" s="110">
        <v>261750000</v>
      </c>
      <c r="H67" s="109">
        <v>163169000</v>
      </c>
      <c r="I67" s="110">
        <v>67512000</v>
      </c>
      <c r="J67" s="109"/>
      <c r="K67" s="110"/>
      <c r="L67" s="109"/>
      <c r="M67" s="110"/>
      <c r="N67" s="109"/>
      <c r="O67" s="110"/>
      <c r="P67" s="109">
        <f t="shared" si="36"/>
        <v>163169000</v>
      </c>
      <c r="Q67" s="110">
        <f t="shared" si="37"/>
        <v>67512000</v>
      </c>
      <c r="R67" s="54">
        <f t="shared" si="38"/>
        <v>0</v>
      </c>
      <c r="S67" s="55">
        <f t="shared" si="39"/>
        <v>0</v>
      </c>
      <c r="T67" s="54">
        <f t="shared" si="40"/>
        <v>19.882316242503112</v>
      </c>
      <c r="U67" s="56">
        <f t="shared" si="41"/>
        <v>8.2264090247771957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820674000</v>
      </c>
      <c r="C68" s="111">
        <f>SUM(C63:C67)</f>
        <v>0</v>
      </c>
      <c r="D68" s="111"/>
      <c r="E68" s="111">
        <f t="shared" si="35"/>
        <v>820674000</v>
      </c>
      <c r="F68" s="112">
        <f t="shared" ref="F68:O68" si="42">SUM(F63:F67)</f>
        <v>820674000</v>
      </c>
      <c r="G68" s="113">
        <f t="shared" si="42"/>
        <v>261750000</v>
      </c>
      <c r="H68" s="112">
        <f t="shared" si="42"/>
        <v>163169000</v>
      </c>
      <c r="I68" s="113">
        <f t="shared" si="42"/>
        <v>67512000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163169000</v>
      </c>
      <c r="Q68" s="113">
        <f t="shared" si="37"/>
        <v>67512000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19.882316242503112</v>
      </c>
      <c r="U68" s="60">
        <f>IF((+$E63+$E65+$E67) =0,0,(Q68  /(+$E63+$E65+$E67) )*100)</f>
        <v>8.2264090247771957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1857524000</v>
      </c>
      <c r="C69" s="120">
        <f>SUM(C9:C16,C19:C25,C28:C31,C34,C37:C41,C44:C54,C57:C60,C63:C67)</f>
        <v>0</v>
      </c>
      <c r="D69" s="120"/>
      <c r="E69" s="120">
        <f t="shared" si="35"/>
        <v>1857524000</v>
      </c>
      <c r="F69" s="121">
        <f t="shared" ref="F69:O69" si="43">SUM(F9:F16,F19:F25,F28:F31,F34,F37:F41,F44:F54,F57:F60,F63:F67)</f>
        <v>1633821000</v>
      </c>
      <c r="G69" s="122">
        <f t="shared" si="43"/>
        <v>483970000</v>
      </c>
      <c r="H69" s="121">
        <f t="shared" si="43"/>
        <v>222804000</v>
      </c>
      <c r="I69" s="122">
        <f t="shared" si="43"/>
        <v>127435094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222804000</v>
      </c>
      <c r="Q69" s="122">
        <f t="shared" si="37"/>
        <v>127435094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12.154804034580561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6.9520681616952702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1857524000</v>
      </c>
      <c r="C75" s="120">
        <f>SUM(C9:C16,C19:C25,C28:C31,C34,C37:C41,C44:C54,C57:C60,C63:C67,C71:C72)</f>
        <v>0</v>
      </c>
      <c r="D75" s="120"/>
      <c r="E75" s="120">
        <f>$B75      +$C75      +$D75</f>
        <v>1857524000</v>
      </c>
      <c r="F75" s="121">
        <f t="shared" ref="F75:O75" si="46">SUM(F9:F16,F19:F25,F28:F31,F34,F37:F41,F44:F54,F57:F60,F63:F67,F71:F72)</f>
        <v>1633821000</v>
      </c>
      <c r="G75" s="122">
        <f t="shared" si="46"/>
        <v>483970000</v>
      </c>
      <c r="H75" s="121">
        <f t="shared" si="46"/>
        <v>222804000</v>
      </c>
      <c r="I75" s="122">
        <f t="shared" si="46"/>
        <v>127435094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222804000</v>
      </c>
      <c r="Q75" s="122">
        <f>$I75      +$K75      +$M75      +$O75</f>
        <v>127435094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12.154804034580561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6.9520681616952702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rvz+mF1jsoeV4yiI8fJI/+rXZzg5QmiRAfI452Y8vVuwuVqJESrTFwyhpsZJoHplXzkT3Zr6hNumL+PoaLqC0A==" saltValue="YmiIx6PYH9TM/7Tm07Jaq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9" width="13.7265625" customWidth="1"/>
    <col min="10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=0),0,((($H9       -$H9       )/$H9       )*100))</f>
        <v>0</v>
      </c>
      <c r="S9" s="55">
        <f>IF(($I9       =0),0,((($I9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300000</v>
      </c>
      <c r="I10" s="110">
        <v>300000</v>
      </c>
      <c r="J10" s="109"/>
      <c r="K10" s="110"/>
      <c r="L10" s="109"/>
      <c r="M10" s="110"/>
      <c r="N10" s="109"/>
      <c r="O10" s="110"/>
      <c r="P10" s="109">
        <f t="shared" ref="P10:P17" si="1">$H10      +$J10      +$L10      +$N10</f>
        <v>300000</v>
      </c>
      <c r="Q10" s="110">
        <f t="shared" ref="Q10:Q17" si="2">$I10      +$K10      +$M10      +$O10</f>
        <v>300000</v>
      </c>
      <c r="R10" s="54">
        <f t="shared" ref="R10:R17" si="3">IF(($H10      =0),0,((($H10      -$H10      )/$H10      )*100))</f>
        <v>0</v>
      </c>
      <c r="S10" s="55">
        <f t="shared" ref="S10:S17" si="4">IF(($I10      =0),0,((($I10      -$I10      )/$I10      )*100))</f>
        <v>0</v>
      </c>
      <c r="T10" s="54">
        <f t="shared" ref="T10:T16" si="5">IF(($E10      =0),0,(($P10      /$E10      )*100))</f>
        <v>30</v>
      </c>
      <c r="U10" s="56">
        <f t="shared" ref="U10:U16" si="6">IF(($E10      =0),0,(($Q10      /$E10      )*100))</f>
        <v>30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26200000</v>
      </c>
      <c r="C11" s="108"/>
      <c r="D11" s="108"/>
      <c r="E11" s="108">
        <f t="shared" si="0"/>
        <v>26200000</v>
      </c>
      <c r="F11" s="109">
        <v>26200000</v>
      </c>
      <c r="G11" s="110">
        <v>18000000</v>
      </c>
      <c r="H11" s="109">
        <v>3998000</v>
      </c>
      <c r="I11" s="110">
        <v>3998600</v>
      </c>
      <c r="J11" s="109"/>
      <c r="K11" s="110"/>
      <c r="L11" s="109"/>
      <c r="M11" s="110"/>
      <c r="N11" s="109"/>
      <c r="O11" s="110"/>
      <c r="P11" s="109">
        <f t="shared" si="1"/>
        <v>3998000</v>
      </c>
      <c r="Q11" s="110">
        <f t="shared" si="2"/>
        <v>3998600</v>
      </c>
      <c r="R11" s="54">
        <f t="shared" si="3"/>
        <v>0</v>
      </c>
      <c r="S11" s="55">
        <f t="shared" si="4"/>
        <v>0</v>
      </c>
      <c r="T11" s="54">
        <f t="shared" si="5"/>
        <v>15.259541984732824</v>
      </c>
      <c r="U11" s="56">
        <f t="shared" si="6"/>
        <v>15.261832061068702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182100000</v>
      </c>
      <c r="C13" s="108"/>
      <c r="D13" s="108"/>
      <c r="E13" s="108">
        <f t="shared" si="0"/>
        <v>182100000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6000000</v>
      </c>
      <c r="C15" s="108"/>
      <c r="D15" s="108"/>
      <c r="E15" s="108">
        <f t="shared" si="0"/>
        <v>6000000</v>
      </c>
      <c r="F15" s="109">
        <v>6000000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215300000</v>
      </c>
      <c r="C17" s="111">
        <f>SUM(C9:C16)</f>
        <v>0</v>
      </c>
      <c r="D17" s="111"/>
      <c r="E17" s="111">
        <f t="shared" si="0"/>
        <v>215300000</v>
      </c>
      <c r="F17" s="112">
        <f t="shared" ref="F17:O17" si="7">SUM(F9:F16)</f>
        <v>33200000</v>
      </c>
      <c r="G17" s="113">
        <f t="shared" si="7"/>
        <v>19000000</v>
      </c>
      <c r="H17" s="112">
        <f t="shared" si="7"/>
        <v>4298000</v>
      </c>
      <c r="I17" s="113">
        <f t="shared" si="7"/>
        <v>4298600</v>
      </c>
      <c r="J17" s="112">
        <f t="shared" si="7"/>
        <v>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4298000</v>
      </c>
      <c r="Q17" s="113">
        <f t="shared" si="2"/>
        <v>4298600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2.0535117056856187</v>
      </c>
      <c r="U17" s="60">
        <f>IF((SUM($E9:$E14))=0,0,(Q17/(SUM($E9:$E14))*100))</f>
        <v>2.053798375537506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=0),0,((($H19      -$H19      )/$H19      )*100))</f>
        <v>0</v>
      </c>
      <c r="S19" s="55">
        <f t="shared" ref="S19:S26" si="12">IF(($I19      =0),0,((($I19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=0),0,((($H28      -$H28      )/$H28      )*100))</f>
        <v>0</v>
      </c>
      <c r="S28" s="55">
        <f>IF(($I28      =0),0,((($I28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=0),0,((($H29      -$H29      )/$H29      )*100))</f>
        <v>0</v>
      </c>
      <c r="S29" s="55">
        <f>IF(($I29      =0),0,((($I29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2877487000</v>
      </c>
      <c r="C30" s="108"/>
      <c r="D30" s="108"/>
      <c r="E30" s="108">
        <f>$B30      +$C30      +$D30</f>
        <v>2877487000</v>
      </c>
      <c r="F30" s="109">
        <v>2877487000</v>
      </c>
      <c r="G30" s="110">
        <v>875000000</v>
      </c>
      <c r="H30" s="109">
        <v>379303000</v>
      </c>
      <c r="I30" s="110">
        <v>379260148</v>
      </c>
      <c r="J30" s="109"/>
      <c r="K30" s="110"/>
      <c r="L30" s="109"/>
      <c r="M30" s="110"/>
      <c r="N30" s="109"/>
      <c r="O30" s="110"/>
      <c r="P30" s="109">
        <f>$H30      +$J30      +$L30      +$N30</f>
        <v>379303000</v>
      </c>
      <c r="Q30" s="110">
        <f>$I30      +$K30      +$M30      +$O30</f>
        <v>379260148</v>
      </c>
      <c r="R30" s="54">
        <f>IF(($H30      =0),0,((($H30      -$H30      )/$H30      )*100))</f>
        <v>0</v>
      </c>
      <c r="S30" s="55">
        <f>IF(($I30      =0),0,((($I30      -$I30      )/$I30      )*100))</f>
        <v>0</v>
      </c>
      <c r="T30" s="54">
        <f>IF(($E30      =0),0,(($P30      /$E30      )*100))</f>
        <v>13.181745043504975</v>
      </c>
      <c r="U30" s="56">
        <f>IF(($E30      =0),0,(($Q30      /$E30      )*100))</f>
        <v>13.180255827393832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=0),0,((($H31      -$H31      )/$H31      )*100))</f>
        <v>0</v>
      </c>
      <c r="S31" s="55">
        <f>IF(($I31      =0),0,((($I31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2877487000</v>
      </c>
      <c r="C32" s="111">
        <f>SUM(C28:C31)</f>
        <v>0</v>
      </c>
      <c r="D32" s="111"/>
      <c r="E32" s="111">
        <f>$B32      +$C32      +$D32</f>
        <v>2877487000</v>
      </c>
      <c r="F32" s="112">
        <f t="shared" ref="F32:O32" si="16">SUM(F28:F31)</f>
        <v>2877487000</v>
      </c>
      <c r="G32" s="113">
        <f t="shared" si="16"/>
        <v>875000000</v>
      </c>
      <c r="H32" s="112">
        <f t="shared" si="16"/>
        <v>379303000</v>
      </c>
      <c r="I32" s="113">
        <f t="shared" si="16"/>
        <v>379260148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379303000</v>
      </c>
      <c r="Q32" s="113">
        <f>$I32      +$K32      +$M32      +$O32</f>
        <v>379260148</v>
      </c>
      <c r="R32" s="58">
        <f>IF(($H32      =0),0,((($H32      -$H32      )/$H32      )*100))</f>
        <v>0</v>
      </c>
      <c r="S32" s="59">
        <f>IF(($I32      =0),0,((($I32      -$I32      )/$I32      )*100))</f>
        <v>0</v>
      </c>
      <c r="T32" s="58">
        <f>IF($E32   =0,0,($P32   /$E32   )*100)</f>
        <v>13.181745043504975</v>
      </c>
      <c r="U32" s="60">
        <f>IF($E32   =0,0,($Q32   /$E32   )*100)</f>
        <v>13.180255827393832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14926000</v>
      </c>
      <c r="C34" s="108"/>
      <c r="D34" s="108"/>
      <c r="E34" s="108">
        <f>$B34      +$C34      +$D34</f>
        <v>14926000</v>
      </c>
      <c r="F34" s="109">
        <v>14926000</v>
      </c>
      <c r="G34" s="110">
        <v>3732000</v>
      </c>
      <c r="H34" s="109">
        <v>3732000</v>
      </c>
      <c r="I34" s="110">
        <v>13922049</v>
      </c>
      <c r="J34" s="109"/>
      <c r="K34" s="110"/>
      <c r="L34" s="109"/>
      <c r="M34" s="110"/>
      <c r="N34" s="109"/>
      <c r="O34" s="110"/>
      <c r="P34" s="109">
        <f>$H34      +$J34      +$L34      +$N34</f>
        <v>3732000</v>
      </c>
      <c r="Q34" s="110">
        <f>$I34      +$K34      +$M34      +$O34</f>
        <v>13922049</v>
      </c>
      <c r="R34" s="54">
        <f>IF(($H34      =0),0,((($H34      -$H34      )/$H34      )*100))</f>
        <v>0</v>
      </c>
      <c r="S34" s="55">
        <f>IF(($I34      =0),0,((($I34      -$I34      )/$I34      )*100))</f>
        <v>0</v>
      </c>
      <c r="T34" s="54">
        <f>IF(($E34      =0),0,(($P34      /$E34      )*100))</f>
        <v>25.003349859305906</v>
      </c>
      <c r="U34" s="56">
        <f>IF(($E34      =0),0,(($Q34      /$E34      )*100))</f>
        <v>93.273810799946403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14926000</v>
      </c>
      <c r="C35" s="111">
        <f>C34</f>
        <v>0</v>
      </c>
      <c r="D35" s="111"/>
      <c r="E35" s="111">
        <f>$B35      +$C35      +$D35</f>
        <v>14926000</v>
      </c>
      <c r="F35" s="112">
        <f t="shared" ref="F35:O35" si="17">F34</f>
        <v>14926000</v>
      </c>
      <c r="G35" s="113">
        <f t="shared" si="17"/>
        <v>3732000</v>
      </c>
      <c r="H35" s="112">
        <f t="shared" si="17"/>
        <v>3732000</v>
      </c>
      <c r="I35" s="113">
        <f t="shared" si="17"/>
        <v>13922049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3732000</v>
      </c>
      <c r="Q35" s="113">
        <f>$I35      +$K35      +$M35      +$O35</f>
        <v>13922049</v>
      </c>
      <c r="R35" s="58">
        <f>IF(($H35      =0),0,((($H35      -$H35      )/$H35      )*100))</f>
        <v>0</v>
      </c>
      <c r="S35" s="59">
        <f>IF(($I35      =0),0,((($I35      -$I35      )/$I35      )*100))</f>
        <v>0</v>
      </c>
      <c r="T35" s="58">
        <f>IF($E35   =0,0,($P35   /$E35   )*100)</f>
        <v>25.003349859305906</v>
      </c>
      <c r="U35" s="60">
        <f>IF($E35   =0,0,($Q35   /$E35   )*100)</f>
        <v>93.273810799946403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=0),0,((($H37      -$H37      )/$H37      )*100))</f>
        <v>0</v>
      </c>
      <c r="S37" s="55">
        <f t="shared" ref="S37:S42" si="22">IF(($I37      =0),0,((($I37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73642000</v>
      </c>
      <c r="C38" s="108"/>
      <c r="D38" s="108"/>
      <c r="E38" s="108">
        <f t="shared" si="18"/>
        <v>73642000</v>
      </c>
      <c r="F38" s="109">
        <v>66956000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7000000</v>
      </c>
      <c r="C40" s="108"/>
      <c r="D40" s="108"/>
      <c r="E40" s="108">
        <f t="shared" si="18"/>
        <v>7000000</v>
      </c>
      <c r="F40" s="109">
        <v>7000000</v>
      </c>
      <c r="G40" s="110">
        <v>2500000</v>
      </c>
      <c r="H40" s="109"/>
      <c r="I40" s="110">
        <v>442989</v>
      </c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442989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6.3284142857142855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80642000</v>
      </c>
      <c r="C42" s="111">
        <f>SUM(C37:C41)</f>
        <v>0</v>
      </c>
      <c r="D42" s="111"/>
      <c r="E42" s="111">
        <f t="shared" si="18"/>
        <v>80642000</v>
      </c>
      <c r="F42" s="112">
        <f t="shared" ref="F42:O42" si="25">SUM(F37:F41)</f>
        <v>73956000</v>
      </c>
      <c r="G42" s="113">
        <f t="shared" si="25"/>
        <v>2500000</v>
      </c>
      <c r="H42" s="112">
        <f t="shared" si="25"/>
        <v>0</v>
      </c>
      <c r="I42" s="113">
        <f t="shared" si="25"/>
        <v>442989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442989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6.3284142857142855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=0),0,((($H44      -$H44      )/$H44      )*100))</f>
        <v>0</v>
      </c>
      <c r="S44" s="55">
        <f t="shared" ref="S44:S55" si="30">IF(($I44      =0),0,((($I44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=0),0,((($H57      -$H57      )/$H57      )*100))</f>
        <v>0</v>
      </c>
      <c r="S57" s="55">
        <f>IF(($I57      =0),0,((($I57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=0),0,((($H58      -$H58      )/$H58      )*100))</f>
        <v>0</v>
      </c>
      <c r="S58" s="55">
        <f>IF(($I58      =0),0,((($I58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=0),0,((($H59      -$H59      )/$H59      )*100))</f>
        <v>0</v>
      </c>
      <c r="S59" s="55">
        <f>IF(($I59      =0),0,((($I59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=0),0,((($H60      -$H60      )/$H60      )*100))</f>
        <v>0</v>
      </c>
      <c r="S60" s="55">
        <f>IF(($I60      =0),0,((($I60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=0),0,((($H61      -$H61      )/$H61      )*100))</f>
        <v>0</v>
      </c>
      <c r="S61" s="64">
        <f>IF(($I61      =0),0,((($I61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=0),0,((($H63      -$H63      )/$H63      )*100))</f>
        <v>0</v>
      </c>
      <c r="S63" s="55">
        <f t="shared" ref="S63:S69" si="39">IF(($I63      =0),0,((($I63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619527000</v>
      </c>
      <c r="C67" s="108"/>
      <c r="D67" s="108"/>
      <c r="E67" s="108">
        <f t="shared" si="35"/>
        <v>619527000</v>
      </c>
      <c r="F67" s="109">
        <v>619527000</v>
      </c>
      <c r="G67" s="110">
        <v>175965000</v>
      </c>
      <c r="H67" s="109">
        <v>72218000</v>
      </c>
      <c r="I67" s="110">
        <v>72218302</v>
      </c>
      <c r="J67" s="109"/>
      <c r="K67" s="110"/>
      <c r="L67" s="109"/>
      <c r="M67" s="110"/>
      <c r="N67" s="109"/>
      <c r="O67" s="110"/>
      <c r="P67" s="109">
        <f t="shared" si="36"/>
        <v>72218000</v>
      </c>
      <c r="Q67" s="110">
        <f t="shared" si="37"/>
        <v>72218302</v>
      </c>
      <c r="R67" s="54">
        <f t="shared" si="38"/>
        <v>0</v>
      </c>
      <c r="S67" s="55">
        <f t="shared" si="39"/>
        <v>0</v>
      </c>
      <c r="T67" s="54">
        <f t="shared" si="40"/>
        <v>11.656957646720805</v>
      </c>
      <c r="U67" s="56">
        <f t="shared" si="41"/>
        <v>11.657006393587366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619527000</v>
      </c>
      <c r="C68" s="111">
        <f>SUM(C63:C67)</f>
        <v>0</v>
      </c>
      <c r="D68" s="111"/>
      <c r="E68" s="111">
        <f t="shared" si="35"/>
        <v>619527000</v>
      </c>
      <c r="F68" s="112">
        <f t="shared" ref="F68:O68" si="42">SUM(F63:F67)</f>
        <v>619527000</v>
      </c>
      <c r="G68" s="113">
        <f t="shared" si="42"/>
        <v>175965000</v>
      </c>
      <c r="H68" s="112">
        <f t="shared" si="42"/>
        <v>72218000</v>
      </c>
      <c r="I68" s="113">
        <f t="shared" si="42"/>
        <v>72218302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72218000</v>
      </c>
      <c r="Q68" s="113">
        <f t="shared" si="37"/>
        <v>72218302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11.656957646720805</v>
      </c>
      <c r="U68" s="60">
        <f>IF((+$E63+$E65+$E67) =0,0,(Q68  /(+$E63+$E65+$E67) )*100)</f>
        <v>11.657006393587366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3807882000</v>
      </c>
      <c r="C69" s="120">
        <f>SUM(C9:C16,C19:C25,C28:C31,C34,C37:C41,C44:C54,C57:C60,C63:C67)</f>
        <v>0</v>
      </c>
      <c r="D69" s="120"/>
      <c r="E69" s="120">
        <f t="shared" si="35"/>
        <v>3807882000</v>
      </c>
      <c r="F69" s="121">
        <f t="shared" ref="F69:O69" si="43">SUM(F9:F16,F19:F25,F28:F31,F34,F37:F41,F44:F54,F57:F60,F63:F67)</f>
        <v>3619096000</v>
      </c>
      <c r="G69" s="122">
        <f t="shared" si="43"/>
        <v>1076197000</v>
      </c>
      <c r="H69" s="121">
        <f t="shared" si="43"/>
        <v>459551000</v>
      </c>
      <c r="I69" s="122">
        <f t="shared" si="43"/>
        <v>470142088</v>
      </c>
      <c r="J69" s="121">
        <f t="shared" si="43"/>
        <v>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459551000</v>
      </c>
      <c r="Q69" s="122">
        <f t="shared" si="37"/>
        <v>470142088</v>
      </c>
      <c r="R69" s="67">
        <f t="shared" si="38"/>
        <v>0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12.326218269210136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12.610295689118725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=0),0,((($H71      -$H71      )/$H71      )*100))</f>
        <v>0</v>
      </c>
      <c r="S71" s="55">
        <f>IF(($I71      =0),0,((($I71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=0),0,((($H72      -$H72      )/$H72      )*100))</f>
        <v>0</v>
      </c>
      <c r="S72" s="55">
        <f>IF(($I72      =0),0,((($I72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=0),0,((($H73      -$H73      )/$H73      )*100))</f>
        <v>0</v>
      </c>
      <c r="S73" s="64">
        <f>IF(($I73      =0),0,((($I73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=0),0,((($H74      -$H74      )/$H74      )*100))</f>
        <v>0</v>
      </c>
      <c r="S74" s="68">
        <f>IF(($I74      =0),0,((($I74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3807882000</v>
      </c>
      <c r="C75" s="120">
        <f>SUM(C9:C16,C19:C25,C28:C31,C34,C37:C41,C44:C54,C57:C60,C63:C67,C71:C72)</f>
        <v>0</v>
      </c>
      <c r="D75" s="120"/>
      <c r="E75" s="120">
        <f>$B75      +$C75      +$D75</f>
        <v>3807882000</v>
      </c>
      <c r="F75" s="121">
        <f t="shared" ref="F75:O75" si="46">SUM(F9:F16,F19:F25,F28:F31,F34,F37:F41,F44:F54,F57:F60,F63:F67,F71:F72)</f>
        <v>3619096000</v>
      </c>
      <c r="G75" s="122">
        <f t="shared" si="46"/>
        <v>1076197000</v>
      </c>
      <c r="H75" s="121">
        <f t="shared" si="46"/>
        <v>459551000</v>
      </c>
      <c r="I75" s="122">
        <f t="shared" si="46"/>
        <v>470142088</v>
      </c>
      <c r="J75" s="121">
        <f t="shared" si="46"/>
        <v>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459551000</v>
      </c>
      <c r="Q75" s="122">
        <f>$I75      +$K75      +$M75      +$O75</f>
        <v>470142088</v>
      </c>
      <c r="R75" s="67">
        <f>IF(($H75      =0),0,((($H75      -$H75      )/$H75      )*100))</f>
        <v>0</v>
      </c>
      <c r="S75" s="68">
        <f>IF(($I75      =0),0,((($I75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12.326218269210136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12.610295689118725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122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123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124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125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126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127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=0),0,((($H88      -$H88      )/$H88      )*100))</f>
        <v>0</v>
      </c>
      <c r="S88" s="98">
        <f t="shared" ref="S88:S96" si="53">IF(($I88      =0),0,((($I88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128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129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130</v>
      </c>
    </row>
    <row r="118" spans="1:23" x14ac:dyDescent="0.25">
      <c r="A118" s="35" t="s">
        <v>131</v>
      </c>
    </row>
    <row r="119" spans="1:23" ht="13" x14ac:dyDescent="0.3">
      <c r="A119" s="35" t="s">
        <v>132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133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134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135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V/KmnY18KRVkVHqin71MHuAdwImA0x21UlIKOQNUOsCjfZHt8s/0pvHsT81sO1W+05zEMlsAITPQWaW+nIg/8A==" saltValue="CdpYfUH+DRUUiN0wmJv5l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6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366AD74-B710-402C-8AF2-3534F4B194B0}"/>
</file>

<file path=customXml/itemProps2.xml><?xml version="1.0" encoding="utf-8"?>
<ds:datastoreItem xmlns:ds="http://schemas.openxmlformats.org/officeDocument/2006/customXml" ds:itemID="{49CFC271-B40E-4C8E-8264-22848C658B39}"/>
</file>

<file path=customXml/itemProps3.xml><?xml version="1.0" encoding="utf-8"?>
<ds:datastoreItem xmlns:ds="http://schemas.openxmlformats.org/officeDocument/2006/customXml" ds:itemID="{65E0A66D-F293-42FF-9077-7406995F5F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Summary</vt:lpstr>
      <vt:lpstr>BUF</vt:lpstr>
      <vt:lpstr>NMA</vt:lpstr>
      <vt:lpstr>MAN</vt:lpstr>
      <vt:lpstr>EKU</vt:lpstr>
      <vt:lpstr>JHB</vt:lpstr>
      <vt:lpstr>TSH</vt:lpstr>
      <vt:lpstr>ETH</vt:lpstr>
      <vt:lpstr>CPT</vt:lpstr>
      <vt:lpstr>BUF!Print_Area</vt:lpstr>
      <vt:lpstr>CPT!Print_Area</vt:lpstr>
      <vt:lpstr>EKU!Print_Area</vt:lpstr>
      <vt:lpstr>ETH!Print_Area</vt:lpstr>
      <vt:lpstr>JHB!Print_Area</vt:lpstr>
      <vt:lpstr>MAN!Print_Area</vt:lpstr>
      <vt:lpstr>NMA!Print_Area</vt:lpstr>
      <vt:lpstr>Summary!Print_Area</vt:lpstr>
      <vt:lpstr>TSH!Print_Area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Sephiri Tlhomeli</dc:creator>
  <cp:lastModifiedBy>Sephiri Tlhomeli</cp:lastModifiedBy>
  <dcterms:created xsi:type="dcterms:W3CDTF">2025-11-03T11:50:00Z</dcterms:created>
  <dcterms:modified xsi:type="dcterms:W3CDTF">2025-11-03T11:58:51Z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